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)" sheetId="6" r:id="rId6"/>
    <sheet name="Call Tracker (F&amp;O)" sheetId="7" r:id="rId7"/>
  </sheets>
  <definedNames>
    <definedName name="_xlnm._FilterDatabase" localSheetId="5" hidden="1">'Call Tracker (Equity)'!$A$54:$B$265</definedName>
  </definedNames>
  <calcPr calcId="162913"/>
</workbook>
</file>

<file path=xl/calcChain.xml><?xml version="1.0" encoding="utf-8"?>
<calcChain xmlns="http://schemas.openxmlformats.org/spreadsheetml/2006/main">
  <c r="M7" i="7" l="1"/>
  <c r="P32" i="6"/>
  <c r="K21" i="7"/>
  <c r="K20" i="7"/>
  <c r="K19" i="7"/>
  <c r="M19" i="7" s="1"/>
  <c r="K18" i="7"/>
  <c r="M18" i="7" s="1"/>
  <c r="K17" i="7"/>
  <c r="M17" i="7" s="1"/>
  <c r="L15" i="6" l="1"/>
  <c r="K15" i="6"/>
  <c r="M15" i="6" s="1"/>
  <c r="L29" i="6"/>
  <c r="K29" i="6"/>
  <c r="P46" i="6"/>
  <c r="M29" i="6" l="1"/>
  <c r="K258" i="6"/>
  <c r="L258" i="6" s="1"/>
  <c r="P31" i="6"/>
  <c r="L22" i="6"/>
  <c r="K22" i="6"/>
  <c r="P30" i="6"/>
  <c r="M22" i="6" l="1"/>
  <c r="P28" i="6"/>
  <c r="L13" i="6"/>
  <c r="K13" i="6"/>
  <c r="M13" i="6" s="1"/>
  <c r="P27" i="6"/>
  <c r="L24" i="6"/>
  <c r="K24" i="6"/>
  <c r="M24" i="6" s="1"/>
  <c r="P26" i="6"/>
  <c r="L20" i="6" l="1"/>
  <c r="K20" i="6"/>
  <c r="M20" i="6" s="1"/>
  <c r="L19" i="6"/>
  <c r="K19" i="6"/>
  <c r="P25" i="6"/>
  <c r="P23" i="6"/>
  <c r="M19" i="6" l="1"/>
  <c r="L12" i="6"/>
  <c r="K12" i="6"/>
  <c r="L10" i="6"/>
  <c r="K10" i="6"/>
  <c r="M10" i="6" l="1"/>
  <c r="M12" i="6"/>
  <c r="P18" i="6"/>
  <c r="P14" i="6"/>
  <c r="L17" i="6" l="1"/>
  <c r="K17" i="6"/>
  <c r="L21" i="6"/>
  <c r="K21" i="6"/>
  <c r="M21" i="6" s="1"/>
  <c r="M17" i="6" l="1"/>
  <c r="L16" i="6"/>
  <c r="K16" i="6"/>
  <c r="M16" i="6" l="1"/>
  <c r="P45" i="6"/>
  <c r="K11" i="6"/>
  <c r="L11" i="6"/>
  <c r="M11" i="6" l="1"/>
  <c r="K270" i="6" l="1"/>
  <c r="L270" i="6" s="1"/>
  <c r="K268" i="6" l="1"/>
  <c r="L268" i="6" s="1"/>
  <c r="K254" i="6" l="1"/>
  <c r="L254" i="6" s="1"/>
  <c r="K269" i="6" l="1"/>
  <c r="L269" i="6" s="1"/>
  <c r="K266" i="6" l="1"/>
  <c r="L266" i="6" s="1"/>
  <c r="K243" i="6" l="1"/>
  <c r="L243" i="6" s="1"/>
  <c r="K264" i="6" l="1"/>
  <c r="L264" i="6" s="1"/>
  <c r="K265" i="6" l="1"/>
  <c r="L265" i="6" s="1"/>
  <c r="K231" i="6" l="1"/>
  <c r="L231" i="6" s="1"/>
  <c r="K250" i="6" l="1"/>
  <c r="L250" i="6" s="1"/>
  <c r="K256" i="6" l="1"/>
  <c r="L256" i="6" s="1"/>
  <c r="K262" i="6" l="1"/>
  <c r="L262" i="6" s="1"/>
  <c r="P44" i="6" l="1"/>
  <c r="K241" i="6" l="1"/>
  <c r="L241" i="6" s="1"/>
  <c r="K251" i="6" l="1"/>
  <c r="L251" i="6" s="1"/>
  <c r="K257" i="6" l="1"/>
  <c r="L257" i="6" s="1"/>
  <c r="K225" i="6" l="1"/>
  <c r="L225" i="6" s="1"/>
  <c r="K226" i="6" l="1"/>
  <c r="L226" i="6" s="1"/>
  <c r="K252" i="6" l="1"/>
  <c r="L252" i="6" s="1"/>
  <c r="K244" i="6" l="1"/>
  <c r="L244" i="6" s="1"/>
  <c r="K248" i="6" l="1"/>
  <c r="L248" i="6" s="1"/>
  <c r="K253" i="6" l="1"/>
  <c r="L253" i="6" s="1"/>
  <c r="K245" i="6" l="1"/>
  <c r="L245" i="6" s="1"/>
  <c r="K239" i="6"/>
  <c r="L239" i="6" s="1"/>
  <c r="K247" i="6" l="1"/>
  <c r="L247" i="6" s="1"/>
  <c r="K235" i="6" l="1"/>
  <c r="L235" i="6" s="1"/>
  <c r="K236" i="6" l="1"/>
  <c r="L236" i="6" s="1"/>
  <c r="K229" i="6"/>
  <c r="L229" i="6" s="1"/>
  <c r="K246" i="6" l="1"/>
  <c r="L246" i="6" s="1"/>
  <c r="K240" i="6"/>
  <c r="L240" i="6" s="1"/>
  <c r="K242" i="6" l="1"/>
  <c r="L242" i="6" s="1"/>
  <c r="L6" i="2" l="1"/>
  <c r="K6" i="3"/>
  <c r="D7" i="5" l="1"/>
  <c r="M7" i="6"/>
  <c r="K237" i="6" l="1"/>
  <c r="L237" i="6" s="1"/>
  <c r="K234" i="6" l="1"/>
  <c r="L234" i="6" s="1"/>
  <c r="K238" i="6" l="1"/>
  <c r="L238" i="6" s="1"/>
  <c r="K233" i="6"/>
  <c r="L233" i="6" s="1"/>
  <c r="K232" i="6"/>
  <c r="L232" i="6" s="1"/>
  <c r="K230" i="6"/>
  <c r="L230" i="6" s="1"/>
  <c r="H228" i="6"/>
  <c r="K228" i="6" s="1"/>
  <c r="L228" i="6" s="1"/>
  <c r="K227" i="6"/>
  <c r="L227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F196" i="6"/>
  <c r="K196" i="6" s="1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F190" i="6"/>
  <c r="K190" i="6" s="1"/>
  <c r="L190" i="6" s="1"/>
  <c r="F189" i="6"/>
  <c r="K189" i="6" s="1"/>
  <c r="L189" i="6" s="1"/>
  <c r="K188" i="6"/>
  <c r="L188" i="6" s="1"/>
  <c r="F187" i="6"/>
  <c r="K187" i="6" s="1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1" i="6"/>
  <c r="L171" i="6" s="1"/>
  <c r="K169" i="6"/>
  <c r="L169" i="6" s="1"/>
  <c r="K168" i="6"/>
  <c r="L168" i="6" s="1"/>
  <c r="F167" i="6"/>
  <c r="K167" i="6" s="1"/>
  <c r="L167" i="6" s="1"/>
  <c r="K166" i="6"/>
  <c r="L166" i="6" s="1"/>
  <c r="K163" i="6"/>
  <c r="L163" i="6" s="1"/>
  <c r="K162" i="6"/>
  <c r="L162" i="6" s="1"/>
  <c r="K161" i="6"/>
  <c r="L161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1" i="6"/>
  <c r="L141" i="6" s="1"/>
  <c r="K139" i="6"/>
  <c r="L139" i="6" s="1"/>
  <c r="K137" i="6"/>
  <c r="L137" i="6" s="1"/>
  <c r="K135" i="6"/>
  <c r="L135" i="6" s="1"/>
  <c r="K134" i="6"/>
  <c r="L134" i="6" s="1"/>
  <c r="K133" i="6"/>
  <c r="L133" i="6" s="1"/>
  <c r="K131" i="6"/>
  <c r="L131" i="6" s="1"/>
  <c r="K130" i="6"/>
  <c r="L130" i="6" s="1"/>
  <c r="K129" i="6"/>
  <c r="L129" i="6" s="1"/>
  <c r="K128" i="6"/>
  <c r="K127" i="6"/>
  <c r="L127" i="6" s="1"/>
  <c r="K126" i="6"/>
  <c r="L126" i="6" s="1"/>
  <c r="K124" i="6"/>
  <c r="L124" i="6" s="1"/>
  <c r="K123" i="6"/>
  <c r="L123" i="6" s="1"/>
  <c r="K122" i="6"/>
  <c r="L122" i="6" s="1"/>
  <c r="K121" i="6"/>
  <c r="L121" i="6" s="1"/>
  <c r="K120" i="6"/>
  <c r="L120" i="6" s="1"/>
  <c r="F119" i="6"/>
  <c r="K119" i="6" s="1"/>
  <c r="L119" i="6" s="1"/>
  <c r="H118" i="6"/>
  <c r="K118" i="6" s="1"/>
  <c r="L118" i="6" s="1"/>
  <c r="K115" i="6"/>
  <c r="L115" i="6" s="1"/>
  <c r="K114" i="6"/>
  <c r="L114" i="6" s="1"/>
  <c r="K113" i="6"/>
  <c r="L113" i="6" s="1"/>
  <c r="K112" i="6"/>
  <c r="L112" i="6" s="1"/>
  <c r="K111" i="6"/>
  <c r="L111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H84" i="6"/>
  <c r="K84" i="6" s="1"/>
  <c r="L84" i="6" s="1"/>
  <c r="F83" i="6"/>
  <c r="K83" i="6" s="1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6" i="6"/>
  <c r="L66" i="6" s="1"/>
  <c r="K65" i="6"/>
  <c r="L65" i="6" s="1"/>
  <c r="K64" i="6"/>
  <c r="L64" i="6" s="1"/>
  <c r="K63" i="6"/>
  <c r="L63" i="6" s="1"/>
  <c r="K62" i="6"/>
  <c r="L62" i="6" s="1"/>
  <c r="K61" i="6"/>
  <c r="L61" i="6" s="1"/>
  <c r="K60" i="6"/>
  <c r="L60" i="6" s="1"/>
  <c r="K59" i="6"/>
  <c r="L59" i="6" s="1"/>
  <c r="K58" i="6"/>
  <c r="L58" i="6" s="1"/>
  <c r="K57" i="6"/>
  <c r="L57" i="6" s="1"/>
  <c r="K56" i="6"/>
  <c r="L56" i="6" s="1"/>
  <c r="K6" i="4"/>
</calcChain>
</file>

<file path=xl/sharedStrings.xml><?xml version="1.0" encoding="utf-8"?>
<sst xmlns="http://schemas.openxmlformats.org/spreadsheetml/2006/main" count="3435" uniqueCount="1185">
  <si>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</si>
  <si>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</si>
  <si>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</si>
  <si>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</si>
  <si>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</si>
  <si>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</si>
  <si>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</si>
  <si>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</si>
  <si>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</si>
  <si>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</si>
  <si>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</si>
  <si>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</si>
  <si>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</si>
  <si>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</si>
  <si>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</si>
  <si>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</si>
  <si>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</si>
  <si>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</si>
  <si>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</si>
  <si>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</si>
  <si>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</si>
  <si>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</si>
  <si>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</si>
  <si>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</si>
  <si>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</si>
  <si>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</si>
  <si>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</si>
  <si>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</si>
  <si>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</si>
  <si>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</si>
  <si>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</si>
  <si>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</si>
  <si>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</si>
  <si>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</si>
  <si>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</si>
  <si>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</si>
  <si>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</si>
  <si>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</si>
  <si>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</si>
  <si>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</si>
  <si>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</si>
  <si>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</si>
  <si>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</si>
  <si>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</si>
  <si>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</si>
  <si>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</si>
  <si>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</si>
  <si>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</si>
  <si>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</si>
  <si>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</si>
  <si>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</si>
  <si>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</si>
  <si>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</si>
  <si>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</si>
  <si>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</si>
  <si>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</si>
  <si>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</si>
  <si>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</si>
  <si>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</si>
  <si>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</si>
  <si>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</si>
  <si>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</si>
  <si>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</si>
  <si>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</si>
  <si>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</si>
  <si>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</si>
  <si>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</si>
  <si>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</si>
  <si>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</si>
  <si>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</si>
  <si>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</si>
  <si>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</si>
  <si>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</si>
  <si>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</si>
  <si>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</si>
  <si>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</si>
  <si>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</si>
  <si>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</si>
  <si>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</si>
  <si>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</si>
  <si>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</si>
  <si>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</si>
  <si>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</si>
  <si>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</si>
  <si>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</si>
  <si>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</si>
  <si>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</si>
  <si>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</si>
  <si>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</si>
  <si>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</si>
  <si>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</si>
  <si>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</si>
  <si>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</si>
  <si>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</si>
  <si>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</si>
  <si>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</si>
  <si>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</si>
  <si>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</si>
  <si>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</si>
  <si>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</si>
  <si>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</si>
  <si>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</si>
  <si>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</si>
  <si>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</si>
  <si>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</si>
  <si>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</si>
  <si>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</si>
  <si>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</si>
  <si>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</si>
  <si>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</si>
  <si>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</si>
  <si>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</si>
  <si>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</si>
  <si>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</si>
  <si>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</si>
  <si>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</si>
  <si>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</si>
  <si>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</si>
  <si>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</si>
  <si>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</si>
  <si>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</si>
  <si>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</si>
  <si>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</si>
  <si>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</si>
  <si>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</si>
  <si>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</si>
  <si>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</si>
  <si>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</si>
  <si>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</si>
  <si>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</si>
  <si>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</si>
  <si>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</si>
  <si>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</si>
  <si>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</si>
  <si>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</si>
  <si>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</si>
  <si>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</si>
  <si>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</si>
  <si>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</si>
  <si>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</si>
  <si>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</si>
  <si>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</si>
  <si>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</si>
  <si>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</si>
  <si>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</si>
  <si>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</si>
  <si>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</si>
  <si>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</si>
  <si>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</si>
  <si>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</si>
  <si>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</si>
  <si>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</si>
  <si>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</si>
  <si>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</si>
  <si>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</si>
  <si>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</si>
  <si>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</si>
  <si>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</si>
  <si>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</si>
  <si>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</si>
  <si>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</si>
  <si>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</si>
  <si>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</si>
  <si>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</si>
  <si>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</si>
  <si>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</si>
  <si>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</si>
  <si>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</si>
  <si>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</si>
  <si>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</si>
  <si>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</si>
  <si>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</si>
  <si>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</si>
  <si>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</si>
  <si>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</si>
  <si>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</si>
  <si>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</si>
  <si>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</si>
  <si>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</si>
  <si>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</si>
  <si>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</si>
  <si>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</si>
  <si>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</si>
  <si>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</si>
  <si>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</si>
  <si>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</si>
  <si>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</si>
  <si>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</si>
  <si>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</si>
  <si>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</si>
  <si>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</si>
  <si>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</si>
  <si>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</si>
  <si>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</si>
  <si>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</si>
  <si>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</si>
  <si>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</si>
  <si>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</si>
  <si>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</si>
  <si>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</si>
  <si>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</si>
  <si>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</si>
  <si>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</si>
  <si>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</si>
  <si>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</si>
  <si>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</si>
  <si>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</si>
  <si>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</si>
  <si>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</si>
  <si>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</si>
  <si>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</si>
  <si>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</si>
  <si>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</si>
  <si>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</si>
  <si>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</si>
  <si>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</si>
  <si>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</si>
  <si>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</si>
  <si>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</si>
  <si>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</si>
  <si>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</si>
  <si>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</si>
  <si>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</si>
  <si>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</si>
  <si>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</si>
  <si>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</si>
  <si>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</si>
  <si>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</si>
  <si>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</si>
  <si>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</si>
  <si>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</si>
  <si>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</si>
  <si>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</si>
  <si>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</si>
  <si>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</si>
  <si>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</si>
  <si>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</si>
  <si>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</si>
  <si>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</si>
  <si>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</si>
  <si>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</si>
  <si>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</si>
  <si>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</si>
  <si>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</si>
  <si>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</si>
  <si>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</si>
  <si>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</si>
  <si>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</si>
  <si>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</si>
  <si>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</si>
  <si>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</si>
  <si>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</si>
  <si>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</si>
  <si>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</si>
  <si>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</si>
  <si>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</si>
  <si>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</si>
  <si>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</si>
  <si>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</si>
  <si>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</si>
  <si>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</si>
  <si>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</si>
  <si>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</si>
  <si>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</si>
  <si>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</si>
  <si>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</si>
  <si>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</si>
  <si>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</si>
  <si>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</si>
  <si>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</si>
  <si>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</si>
  <si>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</si>
  <si>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</si>
  <si>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</si>
  <si>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</si>
  <si>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</si>
  <si>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</si>
  <si>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</si>
  <si>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</si>
  <si>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</si>
  <si>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</si>
  <si>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</si>
  <si>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</si>
  <si>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</si>
  <si>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</si>
  <si>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</si>
  <si>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</si>
  <si>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</si>
  <si>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</si>
  <si>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</si>
  <si>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</si>
  <si>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</si>
  <si>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</si>
  <si>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</si>
  <si>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</si>
  <si>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</si>
  <si>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</si>
  <si>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</si>
  <si>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</si>
  <si>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</si>
  <si>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</si>
  <si>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</si>
  <si>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</si>
  <si>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</si>
  <si>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</si>
  <si>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</si>
  <si>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</si>
  <si>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</si>
  <si>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</si>
  <si>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</si>
  <si>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</si>
  <si>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</si>
  <si>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</si>
  <si>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</si>
  <si>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</si>
  <si>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</si>
  <si>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</si>
  <si>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</si>
  <si>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</si>
  <si>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</si>
  <si>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</si>
  <si>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</si>
  <si>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</si>
  <si>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</si>
  <si>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</si>
  <si>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</si>
  <si>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</si>
  <si>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</si>
  <si>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</si>
  <si>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</si>
  <si>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</si>
  <si>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</si>
  <si>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</si>
  <si>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</si>
  <si>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</si>
  <si>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</si>
  <si>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</si>
  <si>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</si>
  <si>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</si>
  <si>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</si>
  <si>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</si>
  <si>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</si>
  <si>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</si>
  <si>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</si>
  <si>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</si>
  <si>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</si>
  <si>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</si>
  <si>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</si>
  <si>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</si>
  <si>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</si>
  <si>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</si>
  <si>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</si>
  <si>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</si>
  <si>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</si>
  <si>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</si>
  <si>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</si>
  <si>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</si>
  <si>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</si>
  <si>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</si>
  <si>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</si>
  <si>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</si>
  <si>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</si>
  <si>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</si>
  <si>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</si>
  <si>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</si>
  <si>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</si>
  <si>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</si>
  <si>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</si>
  <si>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</si>
  <si>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</si>
  <si>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</si>
  <si>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</si>
  <si>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</si>
  <si>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</si>
  <si>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</si>
  <si>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</si>
  <si>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</si>
  <si>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</si>
  <si>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</si>
  <si>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</si>
  <si>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</si>
  <si>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</si>
  <si>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</si>
  <si>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</si>
  <si>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</si>
  <si>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</si>
  <si>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</si>
  <si>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</si>
  <si>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</si>
  <si>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</si>
  <si>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</si>
  <si>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</si>
  <si>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</si>
  <si>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</si>
  <si>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</si>
  <si>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</si>
  <si>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</si>
  <si>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</si>
  <si>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</si>
  <si>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</si>
  <si>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</si>
  <si>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</si>
  <si>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</si>
  <si>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</si>
  <si>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</si>
  <si>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</si>
  <si>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</si>
  <si>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</si>
  <si>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</si>
  <si>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</si>
  <si>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</si>
  <si>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</si>
  <si>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</si>
  <si>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</si>
  <si>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</si>
  <si>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</si>
  <si>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</si>
  <si>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</si>
  <si>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</si>
  <si>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</si>
  <si>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</si>
  <si>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</si>
  <si>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</si>
  <si>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</si>
  <si>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</si>
  <si>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</si>
  <si>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</si>
  <si>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</si>
  <si>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</si>
  <si>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</si>
  <si>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</si>
  <si>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</si>
  <si>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</si>
  <si>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</si>
  <si>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</si>
  <si>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</si>
  <si>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</si>
  <si>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</si>
  <si>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</si>
  <si>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</si>
  <si>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</si>
  <si>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</si>
  <si>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</si>
  <si>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</si>
  <si>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</si>
  <si>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</si>
  <si>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</si>
  <si>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</si>
  <si>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</si>
  <si>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</si>
  <si>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</si>
  <si>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</si>
  <si>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</si>
  <si>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</si>
  <si>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</si>
  <si>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</si>
  <si>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</si>
  <si>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</si>
  <si>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</si>
  <si>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</si>
  <si>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</si>
  <si>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</si>
  <si>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</si>
  <si>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</si>
  <si>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</si>
  <si>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</si>
  <si>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</si>
  <si>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</si>
  <si>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</si>
  <si>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</si>
  <si>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</si>
  <si>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</si>
  <si>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</si>
  <si>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</si>
  <si>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</si>
  <si>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</si>
  <si>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</si>
  <si>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</si>
  <si>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</si>
  <si>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</si>
  <si>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</si>
  <si>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</si>
  <si>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</si>
  <si>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</si>
  <si>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</si>
  <si>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</si>
  <si>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</si>
  <si>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</si>
  <si>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</si>
  <si>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</si>
  <si>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</si>
  <si>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</si>
  <si>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</si>
  <si>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</si>
  <si>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</si>
  <si>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</si>
  <si>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</si>
  <si>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</si>
  <si>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</si>
  <si>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</si>
  <si>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</si>
  <si>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</si>
  <si>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</si>
  <si>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</si>
  <si>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</si>
  <si>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</si>
  <si>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</si>
  <si>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</si>
  <si>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</si>
  <si>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</si>
  <si>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</si>
  <si>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</si>
  <si>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</si>
  <si>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</si>
  <si>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</si>
  <si>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</si>
  <si>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</si>
  <si>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</si>
  <si>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</si>
  <si>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</si>
  <si>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</si>
  <si>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</si>
  <si>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</si>
  <si>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</si>
  <si>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</si>
  <si>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</si>
  <si>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</si>
  <si>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</si>
  <si>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</si>
  <si>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</si>
  <si>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</si>
  <si>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</si>
  <si>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</si>
  <si>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</si>
  <si>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</si>
  <si>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</si>
  <si>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</si>
  <si>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</si>
  <si>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</si>
  <si>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</si>
  <si>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</si>
  <si>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</si>
  <si>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</si>
  <si>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</si>
  <si>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</si>
  <si>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</si>
  <si>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</si>
  <si>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</si>
  <si>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</si>
  <si>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</si>
  <si>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</si>
  <si>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</si>
  <si>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</si>
  <si>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</si>
  <si>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</si>
  <si>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</si>
  <si>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</si>
  <si>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</si>
  <si>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</si>
  <si>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</si>
  <si>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</si>
  <si>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</si>
  <si>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</si>
  <si>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</si>
  <si>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</si>
  <si>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</si>
  <si>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</si>
  <si>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</si>
  <si>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</si>
  <si>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</si>
  <si>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</si>
  <si>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</si>
  <si>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</si>
  <si>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</si>
  <si>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</si>
  <si>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</si>
  <si>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</si>
  <si>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</si>
  <si>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</si>
  <si>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</si>
  <si>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</si>
  <si>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</si>
  <si>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</si>
  <si>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</si>
  <si>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</si>
  <si>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</si>
  <si>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</si>
  <si>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</si>
  <si>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</si>
  <si>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</si>
  <si>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</si>
  <si>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</si>
  <si>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</si>
  <si>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</si>
  <si>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</si>
  <si>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</si>
  <si>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</si>
  <si>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</si>
  <si>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</si>
  <si>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</si>
  <si>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</si>
  <si>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</si>
  <si>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</si>
  <si>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</si>
  <si>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</si>
  <si>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</si>
  <si>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</si>
  <si>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</si>
  <si>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</si>
  <si>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</si>
  <si>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</si>
  <si>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</si>
  <si>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</si>
  <si>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</si>
  <si>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</si>
  <si>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</si>
  <si>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</si>
  <si>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</si>
  <si>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</si>
  <si>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</si>
  <si>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</si>
  <si>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</si>
  <si>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</si>
  <si>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</si>
  <si>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</si>
  <si>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</si>
  <si>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</si>
  <si>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</si>
  <si>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</si>
  <si>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</si>
  <si>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</si>
  <si>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</si>
  <si>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</si>
  <si>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</si>
  <si>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</si>
  <si>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</si>
  <si>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</si>
  <si>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</si>
  <si>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</si>
  <si>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</si>
  <si>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</si>
  <si>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</si>
  <si>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</si>
  <si>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</si>
  <si>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</si>
  <si>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</si>
  <si>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</si>
  <si>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</si>
  <si>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</si>
  <si>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</si>
  <si>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</si>
  <si>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</si>
  <si>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</si>
  <si>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</si>
  <si>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</si>
  <si>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</si>
  <si>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</si>
  <si>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</si>
  <si>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</si>
  <si>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</si>
  <si>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</si>
  <si>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</si>
  <si>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</si>
  <si>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</si>
  <si>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</si>
  <si>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</si>
  <si>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</si>
  <si>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</si>
  <si>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</si>
  <si>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</si>
  <si>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</si>
  <si>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</si>
  <si>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</si>
  <si>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</si>
  <si>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</si>
  <si>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</si>
  <si>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</si>
  <si>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</si>
  <si>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</si>
  <si>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</si>
  <si>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</si>
  <si>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</si>
  <si>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</si>
  <si>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</si>
  <si>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</si>
  <si>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</si>
  <si>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</si>
  <si>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</si>
  <si>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</si>
  <si>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</si>
  <si>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</si>
  <si>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</si>
  <si>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</si>
  <si>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</si>
  <si>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</si>
  <si>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</si>
  <si>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</si>
  <si>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</si>
  <si>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</si>
  <si>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</si>
  <si>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</si>
  <si>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</si>
  <si>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</si>
  <si>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</si>
  <si>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</si>
  <si>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</si>
  <si>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</si>
  <si>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</si>
  <si>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</si>
  <si>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</si>
  <si>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</si>
  <si>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</si>
  <si>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</si>
  <si>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</si>
  <si>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</si>
  <si>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</si>
  <si>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</si>
  <si>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</si>
  <si>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</si>
  <si>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</si>
  <si>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</si>
  <si>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</si>
  <si>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</si>
  <si>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</si>
  <si>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</si>
  <si>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</si>
  <si>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</si>
  <si>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</si>
  <si>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</si>
  <si>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</si>
  <si>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</si>
  <si>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</si>
  <si>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</si>
  <si>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</si>
  <si>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</si>
  <si>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</si>
  <si>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</si>
  <si>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</si>
  <si>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</si>
  <si>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</si>
  <si>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</si>
  <si>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</si>
  <si>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</si>
  <si>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</si>
  <si>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</si>
  <si>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</si>
  <si>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</si>
  <si>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</si>
  <si>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</si>
  <si>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</si>
  <si>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</si>
  <si>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</si>
  <si>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</si>
  <si>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</si>
  <si>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</si>
  <si>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</si>
  <si>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</si>
  <si>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</si>
  <si>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</si>
  <si>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</si>
  <si>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</si>
  <si>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</si>
  <si>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</si>
  <si>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</si>
  <si>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</si>
  <si>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</si>
  <si>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</si>
  <si>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</si>
  <si>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</si>
  <si>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</si>
  <si>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</si>
  <si>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</si>
  <si>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</si>
  <si>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</si>
  <si>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</si>
  <si>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</si>
  <si>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</si>
  <si>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</si>
  <si>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</si>
  <si>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</si>
  <si>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</si>
  <si>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</si>
  <si>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</si>
  <si>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</si>
  <si>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</si>
  <si>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</si>
  <si>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</si>
  <si>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</si>
  <si>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</si>
  <si>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</si>
  <si>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</si>
  <si>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</si>
  <si>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</si>
  <si>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</si>
  <si>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</si>
  <si>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</si>
  <si>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</si>
  <si>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</si>
  <si>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</si>
  <si>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</si>
  <si>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</si>
  <si>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</si>
  <si>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</si>
  <si>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</si>
  <si>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</si>
  <si>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</si>
  <si>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</si>
  <si>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</si>
  <si>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</si>
  <si>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</si>
  <si>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</si>
  <si>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</si>
  <si>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</si>
  <si>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</si>
  <si>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</si>
  <si>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</si>
  <si>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</si>
  <si>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</si>
  <si>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</si>
  <si>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</si>
  <si>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</si>
  <si>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</si>
  <si>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</si>
  <si>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</si>
  <si>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</si>
  <si>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</si>
  <si>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</si>
  <si>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</si>
  <si>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</si>
  <si>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</si>
  <si>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</si>
  <si>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</si>
  <si>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</si>
  <si>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</si>
  <si>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</si>
  <si>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</si>
  <si>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</si>
  <si>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</si>
  <si>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</si>
  <si>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</si>
  <si>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</si>
  <si>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</si>
  <si>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Accu &lt;&gt;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</si>
  <si>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</si>
  <si>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</si>
  <si>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</si>
  <si>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</si>
  <si>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</si>
  <si>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</si>
  <si>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</si>
  <si>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</si>
  <si>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</si>
  <si>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</si>
  <si>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</si>
  <si>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</si>
  <si>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</si>
  <si>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</si>
  <si>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</si>
  <si>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</si>
  <si>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</si>
  <si>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</si>
  <si>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</si>
  <si>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</si>
  <si>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</si>
  <si>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</si>
  <si>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</si>
  <si>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</si>
  <si>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</si>
  <si>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</si>
  <si>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</si>
  <si>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</si>
  <si>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</si>
  <si>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</si>
  <si>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</si>
  <si>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</si>
  <si>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</si>
  <si>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</si>
  <si>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</si>
  <si>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</si>
  <si>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</si>
  <si>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</si>
  <si>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</si>
  <si>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HRTI PRIVATE LIMITED</t>
  </si>
  <si>
    <t>UNITDSPR</t>
  </si>
  <si>
    <t>AEGISLOG</t>
  </si>
  <si>
    <t>900-950</t>
  </si>
  <si>
    <t>10000-10400</t>
  </si>
  <si>
    <t>3300-3500</t>
  </si>
  <si>
    <t>TIMETECHNO</t>
  </si>
  <si>
    <t>320-330</t>
  </si>
  <si>
    <t>Retail Research Technical Calls &amp; Fundamental Performance Report for the month of July-2024</t>
  </si>
  <si>
    <t>StockSplit ^</t>
  </si>
  <si>
    <t>PGEL ^</t>
  </si>
  <si>
    <t>195-210</t>
  </si>
  <si>
    <t>1720-1800</t>
  </si>
  <si>
    <t>GRAVITON RESEARCH CAPITAL LLP</t>
  </si>
  <si>
    <t>2390-2470</t>
  </si>
  <si>
    <t>2650-2800</t>
  </si>
  <si>
    <t>3825-4025</t>
  </si>
  <si>
    <t>4500-5000</t>
  </si>
  <si>
    <t>195-205</t>
  </si>
  <si>
    <t>1840-1940</t>
  </si>
  <si>
    <t>5040-5170</t>
  </si>
  <si>
    <t>5540-5900</t>
  </si>
  <si>
    <t>1700-1800</t>
  </si>
  <si>
    <t>AFEL</t>
  </si>
  <si>
    <t>ALICON</t>
  </si>
  <si>
    <t>1235-1265</t>
  </si>
  <si>
    <t>SAMMAANCAP</t>
  </si>
  <si>
    <t>6200-6500</t>
  </si>
  <si>
    <t>Profit of Rs.500/-</t>
  </si>
  <si>
    <t>Loss of Rs.325/-</t>
  </si>
  <si>
    <t>Loss of Rs.105/-</t>
  </si>
  <si>
    <t>Loss of Rs.50/-</t>
  </si>
  <si>
    <t>Loss of Rs.175/-</t>
  </si>
  <si>
    <t>1120-1200</t>
  </si>
  <si>
    <t>3495-3595</t>
  </si>
  <si>
    <t>3750-3900</t>
  </si>
  <si>
    <t>284-300</t>
  </si>
  <si>
    <t>280-292</t>
  </si>
  <si>
    <t>320-340</t>
  </si>
  <si>
    <t>Loss of Rs.75/-</t>
  </si>
  <si>
    <t>Loss of Rs.10.5/-</t>
  </si>
  <si>
    <t>VIKRAMBHAI GOKALBHAI CHAUDHARI</t>
  </si>
  <si>
    <t>SPRL</t>
  </si>
  <si>
    <t>SP Refractories Limited</t>
  </si>
  <si>
    <t>SPEXTRA MULTIBIZ PRIVATE LIMITED</t>
  </si>
  <si>
    <t>PVVINFRA</t>
  </si>
  <si>
    <t>ISHAAN TRADEFIN LLP</t>
  </si>
  <si>
    <t>1426-1456</t>
  </si>
  <si>
    <t>1530-1600</t>
  </si>
  <si>
    <t>Profit of Rs.12.5/-</t>
  </si>
  <si>
    <t>241.5-247.5</t>
  </si>
  <si>
    <t>262-277</t>
  </si>
  <si>
    <t>358-368</t>
  </si>
  <si>
    <t>Loss of Rs.62/-</t>
  </si>
  <si>
    <t>400-430</t>
  </si>
  <si>
    <t>QE SECURITIES LLP</t>
  </si>
  <si>
    <t>BANKNIFTY 50800 CE 14 AUG</t>
  </si>
  <si>
    <t>280-290</t>
  </si>
  <si>
    <t>Loss of Rs.82.5/-</t>
  </si>
  <si>
    <t>2200-2350</t>
  </si>
  <si>
    <t>2650-2730</t>
  </si>
  <si>
    <t>3000-3290</t>
  </si>
  <si>
    <t>6710-6890</t>
  </si>
  <si>
    <t>7350-7750</t>
  </si>
  <si>
    <t>RELICAB</t>
  </si>
  <si>
    <t>SAROJDEVI S KABRA</t>
  </si>
  <si>
    <t>CTLLAB</t>
  </si>
  <si>
    <t>F3 ADVISORS PRIVATE LIMITED</t>
  </si>
  <si>
    <t>PADAMCO</t>
  </si>
  <si>
    <t>REKHA GUPTA .</t>
  </si>
  <si>
    <t>APPLE EQUIFIN PVT LTD</t>
  </si>
  <si>
    <t>SK GROWTH FUND PRIVATE LIMITED</t>
  </si>
  <si>
    <t>SHUBHAM ASHOKBHAI PATEL</t>
  </si>
  <si>
    <t>VIVEK KANDA</t>
  </si>
  <si>
    <t>SHANGAR</t>
  </si>
  <si>
    <t>STARLENT</t>
  </si>
  <si>
    <t>DHRUV GANJI</t>
  </si>
  <si>
    <t>KTL</t>
  </si>
  <si>
    <t>Kalahridhaan Trendz Ltd</t>
  </si>
  <si>
    <t>MAHADEV MANUBHAI MAKVANA</t>
  </si>
  <si>
    <t>S K GROWTH FUND PVT.LTD.</t>
  </si>
  <si>
    <t>BANKNIFTY 50200 PE 14 AUG</t>
  </si>
  <si>
    <t>Profit of Rs.90/-</t>
  </si>
  <si>
    <t>4195-4325</t>
  </si>
  <si>
    <t>4800-5000</t>
  </si>
  <si>
    <t>Loss of Rs.10/-</t>
  </si>
  <si>
    <t>BANKNIFTY 49800 PE 14 AUG</t>
  </si>
  <si>
    <t>Loss of Rs.22.5/-</t>
  </si>
  <si>
    <t>SMITHA POLINENI</t>
  </si>
  <si>
    <t>ANSALHSG</t>
  </si>
  <si>
    <t>ASHIS</t>
  </si>
  <si>
    <t>ANKIT JASHWANTBHAI PATEL</t>
  </si>
  <si>
    <t>SECPL ENGINEERING CONSTRUCTION PRIVATE LIMITED</t>
  </si>
  <si>
    <t>BIPIN BHANUDAS CHARHOLIKAR</t>
  </si>
  <si>
    <t>VISAGAR</t>
  </si>
  <si>
    <t>CRONY VYAPAR PVT LTD</t>
  </si>
  <si>
    <t>CAPACITE</t>
  </si>
  <si>
    <t>Capacite Infraproject Ltd</t>
  </si>
  <si>
    <t>PARTH INFIN BROKERS PVT LTD</t>
  </si>
  <si>
    <t>GATECH</t>
  </si>
  <si>
    <t>GACM Technologies Limited</t>
  </si>
  <si>
    <t>MAKVANA MITESH</t>
  </si>
  <si>
    <t>SETU SECURITIES PVT LTD</t>
  </si>
  <si>
    <t>EVERMORE SHARE BROKING PRIVATE LIMITED</t>
  </si>
  <si>
    <t>NIRMAN-RE</t>
  </si>
  <si>
    <t>Nirman Agri Genetics Ltd-</t>
  </si>
  <si>
    <t>PPL</t>
  </si>
  <si>
    <t>Prakash Pipes Limited</t>
  </si>
  <si>
    <t>TRU</t>
  </si>
  <si>
    <t>TruCap Finance Limited</t>
  </si>
  <si>
    <t>UNIVASTU</t>
  </si>
  <si>
    <t>Univastu India Limited</t>
  </si>
  <si>
    <t>VAISHALI</t>
  </si>
  <si>
    <t>Vaishali Pharma Limited</t>
  </si>
  <si>
    <t>PRANAV KAILAS BAGAL</t>
  </si>
  <si>
    <t>BANKNIFTY 50200 CE 21 AUG</t>
  </si>
  <si>
    <t>Profit of Rs.45/-</t>
  </si>
  <si>
    <t>BANKNIFTY 50600 CE 21 AUG</t>
  </si>
  <si>
    <t>Sell</t>
  </si>
  <si>
    <t>1375-1420</t>
  </si>
  <si>
    <t>1500-1580</t>
  </si>
  <si>
    <t>Retail Research Derivaitves Performance Report for the month of July-2024</t>
  </si>
  <si>
    <t>ARCFIN</t>
  </si>
  <si>
    <t>HARESHVRAJLALPUROHIT</t>
  </si>
  <si>
    <t>BALGOPAL</t>
  </si>
  <si>
    <t>UPTURN DEVELOPERS LLP</t>
  </si>
  <si>
    <t>STARWINGS FASHION TRADING LIMITED</t>
  </si>
  <si>
    <t>HIRISE INFRACON LIMITED</t>
  </si>
  <si>
    <t>FRENZY COMMERCIAL PVT LTD</t>
  </si>
  <si>
    <t>BILLWIN</t>
  </si>
  <si>
    <t>SUNITA AGARWAL</t>
  </si>
  <si>
    <t>MERU INVESTMENT FUND PCC-CELL 1</t>
  </si>
  <si>
    <t>VINAYAK GOPALKRISHNA KUDVA</t>
  </si>
  <si>
    <t>EUREKAI</t>
  </si>
  <si>
    <t>PATEL HASMUKH CHHOTALAL</t>
  </si>
  <si>
    <t>FILME</t>
  </si>
  <si>
    <t>GARNETINT</t>
  </si>
  <si>
    <t>SURESH GAGGAR</t>
  </si>
  <si>
    <t>GLCL</t>
  </si>
  <si>
    <t>DIPAKKUMAR KANTILAL KANSARA</t>
  </si>
  <si>
    <t>AMITKUMAR ANANDPRASAD VYAS</t>
  </si>
  <si>
    <t>IFINSER</t>
  </si>
  <si>
    <t>ALPESHBHAI RASIKLAL SHAH</t>
  </si>
  <si>
    <t>IFL</t>
  </si>
  <si>
    <t>VIJAY DUTT CHANDOLA</t>
  </si>
  <si>
    <t>JASCH</t>
  </si>
  <si>
    <t>RATIONAL EQUITY FLAGSHIP FUND I</t>
  </si>
  <si>
    <t>KHAITANLTD</t>
  </si>
  <si>
    <t>DB (INTL) OWN TRADING</t>
  </si>
  <si>
    <t>KHOOBSURAT</t>
  </si>
  <si>
    <t>KISAAN</t>
  </si>
  <si>
    <t>JAINAM UDAY SHAH</t>
  </si>
  <si>
    <t>LINKPH</t>
  </si>
  <si>
    <t>BERAZMANHORMAZDDOCTOR</t>
  </si>
  <si>
    <t>MRP</t>
  </si>
  <si>
    <t>SHRIDDHA JAIN</t>
  </si>
  <si>
    <t>PRM TRADELINK PRIVATE LIMITED</t>
  </si>
  <si>
    <t>MURAE</t>
  </si>
  <si>
    <t>RAVIRAJ GANESH PALIWAL</t>
  </si>
  <si>
    <t>NAGTECH</t>
  </si>
  <si>
    <t>PARESH DHIRAJLAL SHAH</t>
  </si>
  <si>
    <t>NAVIGANT</t>
  </si>
  <si>
    <t>NAVIGANT IR SERVICES PRIVATE LIMITED .</t>
  </si>
  <si>
    <t>GAGAN GOEL</t>
  </si>
  <si>
    <t>ORIENTTR</t>
  </si>
  <si>
    <t>AMANDEEP SINGH</t>
  </si>
  <si>
    <t>DAMINI COMMOSALES LLP</t>
  </si>
  <si>
    <t>PULSRIN</t>
  </si>
  <si>
    <t>COMFORT ADVERTISING PVT LTD</t>
  </si>
  <si>
    <t>BLUEROCK INVESTMENT QUOTIENT LLP</t>
  </si>
  <si>
    <t>SUNKESULA INFRA LLP</t>
  </si>
  <si>
    <t>GKML SOFTWARE TECHNOLOGIES PRIVATE LIMITED</t>
  </si>
  <si>
    <t>SUNDEEP ARJUN KARNA</t>
  </si>
  <si>
    <t>RFLL</t>
  </si>
  <si>
    <t>KIRAN MITTAL</t>
  </si>
  <si>
    <t>SAICOM</t>
  </si>
  <si>
    <t>KAMLESH NAVINCHANDRA SHAH</t>
  </si>
  <si>
    <t>SAWABUSI</t>
  </si>
  <si>
    <t>MITESH MAKVANA</t>
  </si>
  <si>
    <t>SBLI</t>
  </si>
  <si>
    <t>REKHA</t>
  </si>
  <si>
    <t>BHADRESHKUMAR BHARTKUMAR SHAH</t>
  </si>
  <si>
    <t>KAPADIA FINWEALTH LLP .</t>
  </si>
  <si>
    <t>SIMRAN</t>
  </si>
  <si>
    <t>SRESTHA</t>
  </si>
  <si>
    <t>SYLPH TECHNOLOGIES LIMITED</t>
  </si>
  <si>
    <t>SVS</t>
  </si>
  <si>
    <t>MILAN JAYVANTLAL MITHANI(HUF)</t>
  </si>
  <si>
    <t>YELLOWSTONE VENTURES LLP</t>
  </si>
  <si>
    <t>TITANIN</t>
  </si>
  <si>
    <t>MANSI SHARE &amp; STOCK ADVISORS PRIVATE LIMITED</t>
  </si>
  <si>
    <t>UNISTRMU</t>
  </si>
  <si>
    <t>AMARNATH MADHUKAR HAVSHETTE</t>
  </si>
  <si>
    <t>VEDANTASSET</t>
  </si>
  <si>
    <t>DEVARAJBACKIARAJ</t>
  </si>
  <si>
    <t>VISVEN</t>
  </si>
  <si>
    <t>GLASTON MARIO MENEZES</t>
  </si>
  <si>
    <t>KAILASHBEN ASHOKKUMAR PATEL</t>
  </si>
  <si>
    <t>SATYA PRAKASH MITTAL</t>
  </si>
  <si>
    <t>WINPRO</t>
  </si>
  <si>
    <t>JAYASEELAN SINGARAVELU</t>
  </si>
  <si>
    <t>AESTHETIK</t>
  </si>
  <si>
    <t>Aesthetik Engineers Ltd</t>
  </si>
  <si>
    <t>YUGA STOCKS AND COMMODITIES PRIVATE LIMITED  .</t>
  </si>
  <si>
    <t>RITU  BAJAJ</t>
  </si>
  <si>
    <t>GROWTH SECURITIES PRIVATE LIMITED</t>
  </si>
  <si>
    <t>STATSOL RESEARCH LLP</t>
  </si>
  <si>
    <t>AKG</t>
  </si>
  <si>
    <t>AKG Exim Limited</t>
  </si>
  <si>
    <t>AMESH SURAJLAL JAISWAL</t>
  </si>
  <si>
    <t>VARSHABEN PARMAR</t>
  </si>
  <si>
    <t>REKHA MUKESH DAND</t>
  </si>
  <si>
    <t>RAKESH VAGHELA</t>
  </si>
  <si>
    <t>RANJANBEN RAMESHBHAI SONARA</t>
  </si>
  <si>
    <t>AKIKO</t>
  </si>
  <si>
    <t>Akiko Global Services L</t>
  </si>
  <si>
    <t>CSA INVESTMENTS PRIVATE LIMITED</t>
  </si>
  <si>
    <t>AMJUMBO</t>
  </si>
  <si>
    <t>A and M Jumbo Bags Ltd</t>
  </si>
  <si>
    <t>DESAI SANJAY MAHENDRABHAI</t>
  </si>
  <si>
    <t>SAUMIL A BHAVNAGRI HUF</t>
  </si>
  <si>
    <t>EMIL</t>
  </si>
  <si>
    <t>Electronics Mart Ind Ltd</t>
  </si>
  <si>
    <t>SBI MUTUAL FUND</t>
  </si>
  <si>
    <t>NORGES BANK - GOVERNMENT PENSION FUND GLOBAL</t>
  </si>
  <si>
    <t>FTIF - TEMPLETON ASIAN SMALLER COMPANIES FUND</t>
  </si>
  <si>
    <t>FELIX</t>
  </si>
  <si>
    <t>Felix Industries Ltd.</t>
  </si>
  <si>
    <t>SRESTHA FINVEST LIMITED</t>
  </si>
  <si>
    <t>Firstsource Solutions Lim</t>
  </si>
  <si>
    <t>JAGJIT SINGH GREWAL</t>
  </si>
  <si>
    <t>RAKESH KUMAR UPPAL AND SONS HUF</t>
  </si>
  <si>
    <t>GLOBALPET</t>
  </si>
  <si>
    <t>Global Pet Industries Ltd</t>
  </si>
  <si>
    <t>MOONLIGHT CONTINENTAL PRIVATE LIMITED</t>
  </si>
  <si>
    <t>NEW ERA IMPEX INDIA PVT LTD</t>
  </si>
  <si>
    <t>MONEYCREW FINTEC PRIVATE LIMITED</t>
  </si>
  <si>
    <t>GSTL</t>
  </si>
  <si>
    <t>Globesecure Techno Ltd</t>
  </si>
  <si>
    <t>DIPAKBHAI NANDLALBHAI VASVANI</t>
  </si>
  <si>
    <t>GVKPIL</t>
  </si>
  <si>
    <t>GVK Power &amp; Infrastructur</t>
  </si>
  <si>
    <t>Khaitan (India) Ltd.</t>
  </si>
  <si>
    <t>DB INTERNATIONAL STOCK BROKERS LIMITED</t>
  </si>
  <si>
    <t>MILIND MADHANI SECURITIES PRIVATE LIMITED</t>
  </si>
  <si>
    <t>KITEX</t>
  </si>
  <si>
    <t>Kitex Garments Ltd</t>
  </si>
  <si>
    <t>NK SECURITIES RESEARCH PRIVATE LIMITED</t>
  </si>
  <si>
    <t>AAKRAYA RESEARCH LLP</t>
  </si>
  <si>
    <t>XTX MARKETS LLP</t>
  </si>
  <si>
    <t>KRITINUT</t>
  </si>
  <si>
    <t>Kriti Nutrients Limited</t>
  </si>
  <si>
    <t>DHAVAL MANUBHAI JADAV</t>
  </si>
  <si>
    <t>MANISH LALWANI</t>
  </si>
  <si>
    <t>PASUPTAC</t>
  </si>
  <si>
    <t>Pasupati Acrylon Limited</t>
  </si>
  <si>
    <t>SHARE INDIA SECURITIES LIMITED</t>
  </si>
  <si>
    <t>POLYPLEX</t>
  </si>
  <si>
    <t>Polyplex Corporation Ltd.</t>
  </si>
  <si>
    <t>PPSL</t>
  </si>
  <si>
    <t>Picturepost Studios Ltd</t>
  </si>
  <si>
    <t>RHI MAGNESITA INDIA LTD</t>
  </si>
  <si>
    <t>SRM</t>
  </si>
  <si>
    <t>SRM Contractors Limited</t>
  </si>
  <si>
    <t>UPADHYAYA AJAY</t>
  </si>
  <si>
    <t>SUPRAJIT</t>
  </si>
  <si>
    <t>Suprajit Engineering Limi</t>
  </si>
  <si>
    <t>TBZ</t>
  </si>
  <si>
    <t>Trib Bhimji Zaveri Ltd</t>
  </si>
  <si>
    <t>TROM</t>
  </si>
  <si>
    <t>Trom Industries Limited</t>
  </si>
  <si>
    <t>MATALIA STOCK BROKING PRIVATE LIMITED</t>
  </si>
  <si>
    <t>ALOKE BIYANI</t>
  </si>
  <si>
    <t>L7 HITECH PRIVATE LIMITED</t>
  </si>
  <si>
    <t>Welspun Corp Limited</t>
  </si>
  <si>
    <t>MAGIC-SQUARE HOSPITALITYSERVICES LLP</t>
  </si>
  <si>
    <t>ZAGGLE</t>
  </si>
  <si>
    <t>Zaggle Prepa Ocean Ser L</t>
  </si>
  <si>
    <t>SAVITA PATEL</t>
  </si>
  <si>
    <t>DENEERS</t>
  </si>
  <si>
    <t>De Neers Tools Limited</t>
  </si>
  <si>
    <t>SECUROCROP BUSINESS RE-ENGINEERING PRIVATE LIMITED</t>
  </si>
  <si>
    <t>DESTINY</t>
  </si>
  <si>
    <t>Destiny Logistics &amp; I Ltd</t>
  </si>
  <si>
    <t>ADCON CAPITAL SERVICES LIMITED</t>
  </si>
  <si>
    <t>KARAN BAJAJ</t>
  </si>
  <si>
    <t>PAVAN KUMAR BAJAJ</t>
  </si>
  <si>
    <t>DEVANG CHANDRAKANTBHAI SHAH</t>
  </si>
  <si>
    <t>RAJ NARENDRA MEHTA HUF</t>
  </si>
  <si>
    <t>APPU FINANCIAL SERVICES LTD</t>
  </si>
  <si>
    <t>R B K SHARE BROKING LTD</t>
  </si>
  <si>
    <t>MOOLCHAND KIRAN KUMAR JAIN</t>
  </si>
  <si>
    <t>JIBI JOHN</t>
  </si>
  <si>
    <t>OMFURN</t>
  </si>
  <si>
    <t>Omfurn India Limited</t>
  </si>
  <si>
    <t>AUGMENTA VALUE TRUST - SCHEME 1</t>
  </si>
  <si>
    <t>RETAIL</t>
  </si>
  <si>
    <t>JHS Svendgaard Retail V L</t>
  </si>
  <si>
    <t>PARKER MULTI COMMODITIES (INDIA) PRIVATE LIMITED</t>
  </si>
  <si>
    <t>SRPL</t>
  </si>
  <si>
    <t>Shree Ram Proteins Ltd.</t>
  </si>
  <si>
    <t>MOHINI HEALTH &amp; HYGIENE LIMITED</t>
  </si>
  <si>
    <t>ASHAPURA COMMODITIES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</si>
</sst>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46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37" fillId="0" borderId="0" xfId="0" applyFont="1"/>
    <xf numFmtId="0" fontId="37" fillId="0" borderId="0" xfId="0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61" fillId="0" borderId="0" xfId="0" applyFont="1"/>
    <xf numFmtId="0" fontId="37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164" fontId="4" fillId="2" borderId="28" xfId="0" applyNumberFormat="1" applyFont="1" applyFill="1" applyBorder="1" applyAlignment="1">
      <alignment horizontal="left"/>
    </xf>
    <xf numFmtId="3" fontId="4" fillId="0" borderId="28" xfId="0" applyNumberFormat="1" applyFont="1" applyBorder="1" applyAlignment="1">
      <alignment horizontal="left"/>
    </xf>
    <xf numFmtId="0" fontId="7" fillId="4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7" fillId="4" borderId="38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wrapText="1"/>
    </xf>
    <xf numFmtId="0" fontId="7" fillId="4" borderId="38" xfId="0" applyFont="1" applyFill="1" applyBorder="1" applyAlignment="1">
      <alignment horizontal="left" vertical="center" wrapText="1"/>
    </xf>
    <xf numFmtId="0" fontId="38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/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5" fontId="32" fillId="2" borderId="22" xfId="0" applyNumberFormat="1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center" vertical="top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  <xf numFmtId="16" fontId="37" fillId="42" borderId="38" xfId="0" applyNumberFormat="1" applyFont="1" applyFill="1" applyBorder="1" applyAlignment="1">
      <alignment horizontal="center" vertical="center"/>
    </xf>
    <xf numFmtId="16" fontId="37" fillId="42" borderId="40" xfId="0" applyNumberFormat="1" applyFont="1" applyFill="1" applyBorder="1" applyAlignment="1">
      <alignment horizontal="center" vertical="center"/>
    </xf>
    <xf numFmtId="0" fontId="37" fillId="42" borderId="38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0" fontId="38" fillId="41" borderId="38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166" fontId="37" fillId="41" borderId="38" xfId="0" applyNumberFormat="1" applyFont="1" applyFill="1" applyBorder="1" applyAlignment="1">
      <alignment horizontal="center" vertical="center"/>
    </xf>
    <xf numFmtId="166" fontId="37" fillId="41" borderId="40" xfId="0" applyNumberFormat="1" applyFont="1" applyFill="1" applyBorder="1" applyAlignment="1">
      <alignment horizontal="center" vertical="center"/>
    </xf>
    <xf numFmtId="0" fontId="37" fillId="41" borderId="38" xfId="0" applyFont="1" applyFill="1" applyBorder="1" applyAlignment="1">
      <alignment horizontal="center" vertical="center"/>
    </xf>
    <xf numFmtId="0" fontId="37" fillId="41" borderId="40" xfId="0" applyFont="1" applyFill="1" applyBorder="1" applyAlignment="1">
      <alignment horizontal="center" vertical="center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77125" y="161925"/>
          <a:ext cx="2743200" cy="5143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45523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45523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27" t="s">
        <v>16</v>
      </c>
      <c r="B9" s="329" t="s">
        <v>17</v>
      </c>
      <c r="C9" s="329" t="s">
        <v>18</v>
      </c>
      <c r="D9" s="329" t="s">
        <v>19</v>
      </c>
      <c r="E9" s="26" t="s">
        <v>20</v>
      </c>
      <c r="F9" s="26" t="s">
        <v>21</v>
      </c>
      <c r="G9" s="324" t="s">
        <v>22</v>
      </c>
      <c r="H9" s="325"/>
      <c r="I9" s="326"/>
      <c r="J9" s="324" t="s">
        <v>23</v>
      </c>
      <c r="K9" s="325"/>
      <c r="L9" s="326"/>
      <c r="M9" s="26"/>
      <c r="N9" s="27"/>
      <c r="O9" s="27"/>
      <c r="P9" s="27"/>
    </row>
    <row r="10" spans="1:16" ht="40.200000000000003">
      <c r="A10" s="328"/>
      <c r="B10" s="330"/>
      <c r="C10" s="330"/>
      <c r="D10" s="330"/>
      <c r="E10" s="28" t="s">
        <v>24</v>
      </c>
      <c r="F10" s="28" t="s">
        <v>24</v>
      </c>
      <c r="G10" s="201" t="s">
        <v>25</v>
      </c>
      <c r="H10" s="201" t="s">
        <v>26</v>
      </c>
      <c r="I10" s="201" t="s">
        <v>27</v>
      </c>
      <c r="J10" s="201" t="s">
        <v>28</v>
      </c>
      <c r="K10" s="201" t="s">
        <v>29</v>
      </c>
      <c r="L10" s="201" t="s">
        <v>30</v>
      </c>
      <c r="M10" s="201" t="s">
        <v>31</v>
      </c>
      <c r="N10" s="29" t="s">
        <v>32</v>
      </c>
      <c r="O10" s="29" t="s">
        <v>33</v>
      </c>
      <c r="P10" s="30" t="s">
        <v>801</v>
      </c>
    </row>
    <row r="11" spans="1:16" ht="12.75" customHeight="1">
      <c r="A11" s="208">
        <v>1</v>
      </c>
      <c r="B11" s="220" t="s">
        <v>34</v>
      </c>
      <c r="C11" s="199" t="s">
        <v>35</v>
      </c>
      <c r="D11" s="211">
        <v>45533</v>
      </c>
      <c r="E11" s="199">
        <v>24585.5</v>
      </c>
      <c r="F11" s="199">
        <v>24474.883333333331</v>
      </c>
      <c r="G11" s="198">
        <v>24343.616666666661</v>
      </c>
      <c r="H11" s="198">
        <v>24101.73333333333</v>
      </c>
      <c r="I11" s="198">
        <v>23970.46666666666</v>
      </c>
      <c r="J11" s="198">
        <v>24716.766666666663</v>
      </c>
      <c r="K11" s="198">
        <v>24848.033333333333</v>
      </c>
      <c r="L11" s="198">
        <v>25089.916666666664</v>
      </c>
      <c r="M11" s="197">
        <v>24606.15</v>
      </c>
      <c r="N11" s="197">
        <v>24233</v>
      </c>
      <c r="O11" s="197">
        <v>13171300</v>
      </c>
      <c r="P11" s="200">
        <v>-2.0134727476296223E-2</v>
      </c>
    </row>
    <row r="12" spans="1:16" ht="12.75" customHeight="1">
      <c r="A12" s="208">
        <v>2</v>
      </c>
      <c r="B12" s="220" t="s">
        <v>34</v>
      </c>
      <c r="C12" s="199" t="s">
        <v>36</v>
      </c>
      <c r="D12" s="211">
        <v>45532</v>
      </c>
      <c r="E12" s="199">
        <v>50624.4</v>
      </c>
      <c r="F12" s="199">
        <v>50520.483333333337</v>
      </c>
      <c r="G12" s="198">
        <v>50063.966666666674</v>
      </c>
      <c r="H12" s="198">
        <v>49503.53333333334</v>
      </c>
      <c r="I12" s="198">
        <v>49047.016666666677</v>
      </c>
      <c r="J12" s="198">
        <v>51080.916666666672</v>
      </c>
      <c r="K12" s="198">
        <v>51537.433333333334</v>
      </c>
      <c r="L12" s="198">
        <v>52097.866666666669</v>
      </c>
      <c r="M12" s="197">
        <v>50977</v>
      </c>
      <c r="N12" s="197">
        <v>49960.05</v>
      </c>
      <c r="O12" s="197">
        <v>3604410</v>
      </c>
      <c r="P12" s="200">
        <v>-9.3900360488091833E-2</v>
      </c>
    </row>
    <row r="13" spans="1:16" ht="12.75" customHeight="1">
      <c r="A13" s="208">
        <v>3</v>
      </c>
      <c r="B13" s="220" t="s">
        <v>34</v>
      </c>
      <c r="C13" s="219" t="s">
        <v>37</v>
      </c>
      <c r="D13" s="213">
        <v>45531</v>
      </c>
      <c r="E13" s="212">
        <v>23018.799999999999</v>
      </c>
      <c r="F13" s="212">
        <v>22911.100000000002</v>
      </c>
      <c r="G13" s="214">
        <v>22786.700000000004</v>
      </c>
      <c r="H13" s="214">
        <v>22554.600000000002</v>
      </c>
      <c r="I13" s="214">
        <v>22430.200000000004</v>
      </c>
      <c r="J13" s="214">
        <v>23143.200000000004</v>
      </c>
      <c r="K13" s="214">
        <v>23267.600000000006</v>
      </c>
      <c r="L13" s="214">
        <v>23499.700000000004</v>
      </c>
      <c r="M13" s="215">
        <v>23035.5</v>
      </c>
      <c r="N13" s="215">
        <v>22679</v>
      </c>
      <c r="O13" s="215">
        <v>102050</v>
      </c>
      <c r="P13" s="216">
        <v>-0.22439673190195705</v>
      </c>
    </row>
    <row r="14" spans="1:16" ht="12.75" customHeight="1">
      <c r="A14" s="208">
        <v>4</v>
      </c>
      <c r="B14" s="220" t="s">
        <v>34</v>
      </c>
      <c r="C14" s="219" t="s">
        <v>38</v>
      </c>
      <c r="D14" s="213">
        <v>45530</v>
      </c>
      <c r="E14" s="212">
        <v>12744</v>
      </c>
      <c r="F14" s="212">
        <v>12684.283333333335</v>
      </c>
      <c r="G14" s="214">
        <v>12618.16666666667</v>
      </c>
      <c r="H14" s="214">
        <v>12492.333333333336</v>
      </c>
      <c r="I14" s="214">
        <v>12426.216666666671</v>
      </c>
      <c r="J14" s="214">
        <v>12810.116666666669</v>
      </c>
      <c r="K14" s="214">
        <v>12876.233333333334</v>
      </c>
      <c r="L14" s="214">
        <v>13002.066666666668</v>
      </c>
      <c r="M14" s="215">
        <v>12750.4</v>
      </c>
      <c r="N14" s="215">
        <v>12558.45</v>
      </c>
      <c r="O14" s="215">
        <v>2375200</v>
      </c>
      <c r="P14" s="216">
        <v>1.5585248530197755E-2</v>
      </c>
    </row>
    <row r="15" spans="1:16" ht="12.75" customHeight="1">
      <c r="A15" s="208">
        <v>5</v>
      </c>
      <c r="B15" s="272" t="s">
        <v>34</v>
      </c>
      <c r="C15" s="212" t="s">
        <v>849</v>
      </c>
      <c r="D15" s="213">
        <v>45534</v>
      </c>
      <c r="E15" s="212">
        <v>73028.7</v>
      </c>
      <c r="F15" s="212">
        <v>72726.233333333337</v>
      </c>
      <c r="G15" s="214">
        <v>72302.466666666674</v>
      </c>
      <c r="H15" s="214">
        <v>71576.233333333337</v>
      </c>
      <c r="I15" s="214">
        <v>71152.466666666674</v>
      </c>
      <c r="J15" s="214">
        <v>73452.466666666674</v>
      </c>
      <c r="K15" s="214">
        <v>73876.233333333337</v>
      </c>
      <c r="L15" s="214">
        <v>74602.466666666674</v>
      </c>
      <c r="M15" s="215">
        <v>73150</v>
      </c>
      <c r="N15" s="215">
        <v>72000</v>
      </c>
      <c r="O15" s="215">
        <v>12920</v>
      </c>
      <c r="P15" s="216">
        <v>-7.1171818835370243E-2</v>
      </c>
    </row>
    <row r="16" spans="1:16" ht="12.75" customHeight="1">
      <c r="A16" s="208">
        <v>6</v>
      </c>
      <c r="B16" s="220" t="s">
        <v>837</v>
      </c>
      <c r="C16" s="217" t="s">
        <v>39</v>
      </c>
      <c r="D16" s="213">
        <v>45533</v>
      </c>
      <c r="E16" s="212">
        <v>604.04999999999995</v>
      </c>
      <c r="F16" s="212">
        <v>601.94999999999993</v>
      </c>
      <c r="G16" s="214">
        <v>597.09999999999991</v>
      </c>
      <c r="H16" s="214">
        <v>590.15</v>
      </c>
      <c r="I16" s="214">
        <v>585.29999999999995</v>
      </c>
      <c r="J16" s="214">
        <v>608.89999999999986</v>
      </c>
      <c r="K16" s="214">
        <v>613.75</v>
      </c>
      <c r="L16" s="214">
        <v>620.69999999999982</v>
      </c>
      <c r="M16" s="215">
        <v>606.79999999999995</v>
      </c>
      <c r="N16" s="215">
        <v>595</v>
      </c>
      <c r="O16" s="215">
        <v>16776000</v>
      </c>
      <c r="P16" s="216">
        <v>-2.9728166570271834E-2</v>
      </c>
    </row>
    <row r="17" spans="1:16" ht="12.75" customHeight="1">
      <c r="A17" s="208">
        <v>7</v>
      </c>
      <c r="B17" s="220" t="s">
        <v>40</v>
      </c>
      <c r="C17" s="217" t="s">
        <v>41</v>
      </c>
      <c r="D17" s="213">
        <v>45533</v>
      </c>
      <c r="E17" s="212">
        <v>7924.3</v>
      </c>
      <c r="F17" s="212">
        <v>7864.5333333333328</v>
      </c>
      <c r="G17" s="214">
        <v>7793.0666666666657</v>
      </c>
      <c r="H17" s="214">
        <v>7661.833333333333</v>
      </c>
      <c r="I17" s="214">
        <v>7590.3666666666659</v>
      </c>
      <c r="J17" s="214">
        <v>7995.7666666666655</v>
      </c>
      <c r="K17" s="214">
        <v>8067.2333333333327</v>
      </c>
      <c r="L17" s="214">
        <v>8198.4666666666653</v>
      </c>
      <c r="M17" s="215">
        <v>7936</v>
      </c>
      <c r="N17" s="215">
        <v>7733.3</v>
      </c>
      <c r="O17" s="215">
        <v>1816625</v>
      </c>
      <c r="P17" s="216">
        <v>-2.0885265781850029E-2</v>
      </c>
    </row>
    <row r="18" spans="1:16" ht="12.75" customHeight="1">
      <c r="A18" s="208">
        <v>8</v>
      </c>
      <c r="B18" s="220" t="s">
        <v>42</v>
      </c>
      <c r="C18" s="218" t="s">
        <v>43</v>
      </c>
      <c r="D18" s="213">
        <v>45533</v>
      </c>
      <c r="E18" s="212">
        <v>27923.5</v>
      </c>
      <c r="F18" s="212">
        <v>27687.133333333331</v>
      </c>
      <c r="G18" s="214">
        <v>27386.366666666661</v>
      </c>
      <c r="H18" s="214">
        <v>26849.23333333333</v>
      </c>
      <c r="I18" s="214">
        <v>26548.46666666666</v>
      </c>
      <c r="J18" s="214">
        <v>28224.266666666663</v>
      </c>
      <c r="K18" s="214">
        <v>28525.033333333333</v>
      </c>
      <c r="L18" s="214">
        <v>29062.166666666664</v>
      </c>
      <c r="M18" s="215">
        <v>27987.9</v>
      </c>
      <c r="N18" s="215">
        <v>27150</v>
      </c>
      <c r="O18" s="215">
        <v>141620</v>
      </c>
      <c r="P18" s="216">
        <v>-4.9402604376426365E-2</v>
      </c>
    </row>
    <row r="19" spans="1:16" ht="12.75" customHeight="1">
      <c r="A19" s="208">
        <v>9</v>
      </c>
      <c r="B19" s="220" t="s">
        <v>66</v>
      </c>
      <c r="C19" s="215" t="s">
        <v>44</v>
      </c>
      <c r="D19" s="213">
        <v>45533</v>
      </c>
      <c r="E19" s="212">
        <v>216.4</v>
      </c>
      <c r="F19" s="212">
        <v>213.21</v>
      </c>
      <c r="G19" s="214">
        <v>209.39000000000001</v>
      </c>
      <c r="H19" s="214">
        <v>202.38</v>
      </c>
      <c r="I19" s="214">
        <v>198.56</v>
      </c>
      <c r="J19" s="214">
        <v>220.22000000000003</v>
      </c>
      <c r="K19" s="214">
        <v>224.04000000000002</v>
      </c>
      <c r="L19" s="214">
        <v>231.05000000000004</v>
      </c>
      <c r="M19" s="215">
        <v>217.03</v>
      </c>
      <c r="N19" s="215">
        <v>206.2</v>
      </c>
      <c r="O19" s="215">
        <v>77214600</v>
      </c>
      <c r="P19" s="216">
        <v>-2.3425761507990712E-2</v>
      </c>
    </row>
    <row r="20" spans="1:16" ht="12.75" customHeight="1">
      <c r="A20" s="208">
        <v>10</v>
      </c>
      <c r="B20" s="220" t="s">
        <v>45</v>
      </c>
      <c r="C20" s="212" t="s">
        <v>46</v>
      </c>
      <c r="D20" s="213">
        <v>45533</v>
      </c>
      <c r="E20" s="212">
        <v>320.8</v>
      </c>
      <c r="F20" s="212">
        <v>319.11666666666662</v>
      </c>
      <c r="G20" s="214">
        <v>317.23333333333323</v>
      </c>
      <c r="H20" s="214">
        <v>313.66666666666663</v>
      </c>
      <c r="I20" s="214">
        <v>311.78333333333325</v>
      </c>
      <c r="J20" s="214">
        <v>322.68333333333322</v>
      </c>
      <c r="K20" s="214">
        <v>324.56666666666655</v>
      </c>
      <c r="L20" s="214">
        <v>328.13333333333321</v>
      </c>
      <c r="M20" s="215">
        <v>321</v>
      </c>
      <c r="N20" s="215">
        <v>315.55</v>
      </c>
      <c r="O20" s="215">
        <v>48315800</v>
      </c>
      <c r="P20" s="216">
        <v>-8.007259915656862E-3</v>
      </c>
    </row>
    <row r="21" spans="1:16" ht="12.75" customHeight="1">
      <c r="A21" s="208">
        <v>11</v>
      </c>
      <c r="B21" s="220" t="s">
        <v>47</v>
      </c>
      <c r="C21" s="212" t="s">
        <v>48</v>
      </c>
      <c r="D21" s="213">
        <v>45533</v>
      </c>
      <c r="E21" s="212">
        <v>2344.1999999999998</v>
      </c>
      <c r="F21" s="212">
        <v>2327.6666666666665</v>
      </c>
      <c r="G21" s="214">
        <v>2308.6333333333332</v>
      </c>
      <c r="H21" s="214">
        <v>2273.0666666666666</v>
      </c>
      <c r="I21" s="214">
        <v>2254.0333333333333</v>
      </c>
      <c r="J21" s="214">
        <v>2363.2333333333331</v>
      </c>
      <c r="K21" s="214">
        <v>2382.2666666666669</v>
      </c>
      <c r="L21" s="214">
        <v>2417.833333333333</v>
      </c>
      <c r="M21" s="215">
        <v>2346.6999999999998</v>
      </c>
      <c r="N21" s="215">
        <v>2292.1</v>
      </c>
      <c r="O21" s="215">
        <v>5038500</v>
      </c>
      <c r="P21" s="216">
        <v>-2.3546511627906976E-2</v>
      </c>
    </row>
    <row r="22" spans="1:16" ht="12.75" customHeight="1">
      <c r="A22" s="208">
        <v>12</v>
      </c>
      <c r="B22" s="220" t="s">
        <v>114</v>
      </c>
      <c r="C22" s="212" t="s">
        <v>49</v>
      </c>
      <c r="D22" s="213">
        <v>45533</v>
      </c>
      <c r="E22" s="212">
        <v>3119.35</v>
      </c>
      <c r="F22" s="212">
        <v>3098.1166666666668</v>
      </c>
      <c r="G22" s="214">
        <v>3063.2333333333336</v>
      </c>
      <c r="H22" s="214">
        <v>3007.1166666666668</v>
      </c>
      <c r="I22" s="214">
        <v>2972.2333333333336</v>
      </c>
      <c r="J22" s="214">
        <v>3154.2333333333336</v>
      </c>
      <c r="K22" s="214">
        <v>3189.1166666666668</v>
      </c>
      <c r="L22" s="214">
        <v>3245.2333333333336</v>
      </c>
      <c r="M22" s="215">
        <v>3133</v>
      </c>
      <c r="N22" s="215">
        <v>3042</v>
      </c>
      <c r="O22" s="215">
        <v>21730800</v>
      </c>
      <c r="P22" s="216">
        <v>-1.2684756232075889E-3</v>
      </c>
    </row>
    <row r="23" spans="1:16" ht="12.75" customHeight="1">
      <c r="A23" s="208">
        <v>13</v>
      </c>
      <c r="B23" s="220" t="s">
        <v>114</v>
      </c>
      <c r="C23" s="212" t="s">
        <v>50</v>
      </c>
      <c r="D23" s="213">
        <v>45533</v>
      </c>
      <c r="E23" s="212">
        <v>1497.35</v>
      </c>
      <c r="F23" s="212">
        <v>1486.05</v>
      </c>
      <c r="G23" s="214">
        <v>1470.8</v>
      </c>
      <c r="H23" s="214">
        <v>1444.25</v>
      </c>
      <c r="I23" s="214">
        <v>1429</v>
      </c>
      <c r="J23" s="214">
        <v>1512.6</v>
      </c>
      <c r="K23" s="214">
        <v>1527.85</v>
      </c>
      <c r="L23" s="214">
        <v>1554.3999999999999</v>
      </c>
      <c r="M23" s="215">
        <v>1501.3</v>
      </c>
      <c r="N23" s="215">
        <v>1459.5</v>
      </c>
      <c r="O23" s="215">
        <v>29414000</v>
      </c>
      <c r="P23" s="216">
        <v>-9.829664040934492E-3</v>
      </c>
    </row>
    <row r="24" spans="1:16" ht="12.75" customHeight="1">
      <c r="A24" s="208">
        <v>14</v>
      </c>
      <c r="B24" s="220" t="s">
        <v>42</v>
      </c>
      <c r="C24" s="212" t="s">
        <v>51</v>
      </c>
      <c r="D24" s="213">
        <v>45533</v>
      </c>
      <c r="E24" s="212">
        <v>5701.45</v>
      </c>
      <c r="F24" s="212">
        <v>5686.9000000000005</v>
      </c>
      <c r="G24" s="214">
        <v>5643.6000000000013</v>
      </c>
      <c r="H24" s="214">
        <v>5585.7500000000009</v>
      </c>
      <c r="I24" s="214">
        <v>5542.4500000000016</v>
      </c>
      <c r="J24" s="214">
        <v>5744.7500000000009</v>
      </c>
      <c r="K24" s="214">
        <v>5788.05</v>
      </c>
      <c r="L24" s="214">
        <v>5845.9000000000005</v>
      </c>
      <c r="M24" s="215">
        <v>5730.2</v>
      </c>
      <c r="N24" s="215">
        <v>5629.05</v>
      </c>
      <c r="O24" s="215">
        <v>2093700</v>
      </c>
      <c r="P24" s="216">
        <v>1.7149242129809561E-2</v>
      </c>
    </row>
    <row r="25" spans="1:16" ht="12.75" customHeight="1">
      <c r="A25" s="208">
        <v>15</v>
      </c>
      <c r="B25" s="220" t="s">
        <v>47</v>
      </c>
      <c r="C25" s="212" t="s">
        <v>52</v>
      </c>
      <c r="D25" s="213">
        <v>45533</v>
      </c>
      <c r="E25" s="212">
        <v>642.29999999999995</v>
      </c>
      <c r="F25" s="212">
        <v>636.75</v>
      </c>
      <c r="G25" s="214">
        <v>629.79999999999995</v>
      </c>
      <c r="H25" s="214">
        <v>617.29999999999995</v>
      </c>
      <c r="I25" s="214">
        <v>610.34999999999991</v>
      </c>
      <c r="J25" s="214">
        <v>649.25</v>
      </c>
      <c r="K25" s="214">
        <v>656.2</v>
      </c>
      <c r="L25" s="214">
        <v>668.7</v>
      </c>
      <c r="M25" s="215">
        <v>643.70000000000005</v>
      </c>
      <c r="N25" s="215">
        <v>624.25</v>
      </c>
      <c r="O25" s="215">
        <v>32467500</v>
      </c>
      <c r="P25" s="216">
        <v>-2.4058403849344617E-3</v>
      </c>
    </row>
    <row r="26" spans="1:16" ht="12.75" customHeight="1">
      <c r="A26" s="208">
        <v>16</v>
      </c>
      <c r="B26" s="220" t="s">
        <v>42</v>
      </c>
      <c r="C26" s="212" t="s">
        <v>53</v>
      </c>
      <c r="D26" s="213">
        <v>45533</v>
      </c>
      <c r="E26" s="212">
        <v>6689.05</v>
      </c>
      <c r="F26" s="212">
        <v>6651.8500000000013</v>
      </c>
      <c r="G26" s="214">
        <v>6592.1000000000022</v>
      </c>
      <c r="H26" s="214">
        <v>6495.1500000000005</v>
      </c>
      <c r="I26" s="214">
        <v>6435.4000000000015</v>
      </c>
      <c r="J26" s="214">
        <v>6748.8000000000029</v>
      </c>
      <c r="K26" s="214">
        <v>6808.5500000000011</v>
      </c>
      <c r="L26" s="214">
        <v>6905.5000000000036</v>
      </c>
      <c r="M26" s="215">
        <v>6711.6</v>
      </c>
      <c r="N26" s="215">
        <v>6554.9</v>
      </c>
      <c r="O26" s="215">
        <v>1589500</v>
      </c>
      <c r="P26" s="216">
        <v>-7.6811383766516625E-2</v>
      </c>
    </row>
    <row r="27" spans="1:16" ht="12.75" customHeight="1">
      <c r="A27" s="208">
        <v>17</v>
      </c>
      <c r="B27" s="220" t="s">
        <v>54</v>
      </c>
      <c r="C27" s="212" t="s">
        <v>55</v>
      </c>
      <c r="D27" s="213">
        <v>45533</v>
      </c>
      <c r="E27" s="212">
        <v>486.7</v>
      </c>
      <c r="F27" s="212">
        <v>484.5333333333333</v>
      </c>
      <c r="G27" s="214">
        <v>481.51666666666659</v>
      </c>
      <c r="H27" s="214">
        <v>476.33333333333331</v>
      </c>
      <c r="I27" s="214">
        <v>473.31666666666661</v>
      </c>
      <c r="J27" s="214">
        <v>489.71666666666658</v>
      </c>
      <c r="K27" s="214">
        <v>492.73333333333323</v>
      </c>
      <c r="L27" s="214">
        <v>497.91666666666657</v>
      </c>
      <c r="M27" s="215">
        <v>487.55</v>
      </c>
      <c r="N27" s="215">
        <v>479.35</v>
      </c>
      <c r="O27" s="215">
        <v>15799800</v>
      </c>
      <c r="P27" s="216">
        <v>-1.0750399148483235E-2</v>
      </c>
    </row>
    <row r="28" spans="1:16" ht="12.75" customHeight="1">
      <c r="A28" s="208">
        <v>18</v>
      </c>
      <c r="B28" s="220" t="s">
        <v>54</v>
      </c>
      <c r="C28" s="212" t="s">
        <v>56</v>
      </c>
      <c r="D28" s="213">
        <v>45533</v>
      </c>
      <c r="E28" s="212">
        <v>255.95</v>
      </c>
      <c r="F28" s="212">
        <v>253.75</v>
      </c>
      <c r="G28" s="214">
        <v>250.8</v>
      </c>
      <c r="H28" s="214">
        <v>245.65</v>
      </c>
      <c r="I28" s="214">
        <v>242.70000000000002</v>
      </c>
      <c r="J28" s="214">
        <v>258.89999999999998</v>
      </c>
      <c r="K28" s="214">
        <v>261.85000000000002</v>
      </c>
      <c r="L28" s="214">
        <v>267</v>
      </c>
      <c r="M28" s="215">
        <v>256.7</v>
      </c>
      <c r="N28" s="215">
        <v>248.6</v>
      </c>
      <c r="O28" s="215">
        <v>59250000</v>
      </c>
      <c r="P28" s="216">
        <v>5.9738866034698621E-2</v>
      </c>
    </row>
    <row r="29" spans="1:16" ht="12.75" customHeight="1">
      <c r="A29" s="208">
        <v>19</v>
      </c>
      <c r="B29" s="220" t="s">
        <v>57</v>
      </c>
      <c r="C29" s="212" t="s">
        <v>58</v>
      </c>
      <c r="D29" s="213">
        <v>45533</v>
      </c>
      <c r="E29" s="212">
        <v>3054.9</v>
      </c>
      <c r="F29" s="212">
        <v>3041.2999999999997</v>
      </c>
      <c r="G29" s="214">
        <v>3024.0999999999995</v>
      </c>
      <c r="H29" s="214">
        <v>2993.2999999999997</v>
      </c>
      <c r="I29" s="214">
        <v>2976.0999999999995</v>
      </c>
      <c r="J29" s="214">
        <v>3072.0999999999995</v>
      </c>
      <c r="K29" s="214">
        <v>3089.2999999999993</v>
      </c>
      <c r="L29" s="214">
        <v>3120.0999999999995</v>
      </c>
      <c r="M29" s="215">
        <v>3058.5</v>
      </c>
      <c r="N29" s="215">
        <v>3010.5</v>
      </c>
      <c r="O29" s="215">
        <v>10838200</v>
      </c>
      <c r="P29" s="216">
        <v>-2.8520958304199019E-3</v>
      </c>
    </row>
    <row r="30" spans="1:16" ht="12.75" customHeight="1">
      <c r="A30" s="208">
        <v>20</v>
      </c>
      <c r="B30" s="220" t="s">
        <v>40</v>
      </c>
      <c r="C30" s="217" t="s">
        <v>59</v>
      </c>
      <c r="D30" s="213">
        <v>45533</v>
      </c>
      <c r="E30" s="212">
        <v>1895.8</v>
      </c>
      <c r="F30" s="212">
        <v>1892.2333333333333</v>
      </c>
      <c r="G30" s="214">
        <v>1868.8166666666666</v>
      </c>
      <c r="H30" s="214">
        <v>1841.8333333333333</v>
      </c>
      <c r="I30" s="214">
        <v>1818.4166666666665</v>
      </c>
      <c r="J30" s="214">
        <v>1919.2166666666667</v>
      </c>
      <c r="K30" s="214">
        <v>1942.6333333333332</v>
      </c>
      <c r="L30" s="214">
        <v>1969.6166666666668</v>
      </c>
      <c r="M30" s="215">
        <v>1915.65</v>
      </c>
      <c r="N30" s="215">
        <v>1865.25</v>
      </c>
      <c r="O30" s="215">
        <v>4885137</v>
      </c>
      <c r="P30" s="216">
        <v>5.1754108723135274E-2</v>
      </c>
    </row>
    <row r="31" spans="1:16" ht="12.75" customHeight="1">
      <c r="A31" s="208">
        <v>21</v>
      </c>
      <c r="B31" s="220" t="s">
        <v>837</v>
      </c>
      <c r="C31" s="212" t="s">
        <v>60</v>
      </c>
      <c r="D31" s="213">
        <v>45533</v>
      </c>
      <c r="E31" s="212">
        <v>7907.25</v>
      </c>
      <c r="F31" s="212">
        <v>7843.166666666667</v>
      </c>
      <c r="G31" s="214">
        <v>7762.1833333333343</v>
      </c>
      <c r="H31" s="214">
        <v>7617.1166666666677</v>
      </c>
      <c r="I31" s="214">
        <v>7536.133333333335</v>
      </c>
      <c r="J31" s="214">
        <v>7988.2333333333336</v>
      </c>
      <c r="K31" s="214">
        <v>8069.2166666666653</v>
      </c>
      <c r="L31" s="214">
        <v>8214.2833333333328</v>
      </c>
      <c r="M31" s="215">
        <v>7924.15</v>
      </c>
      <c r="N31" s="215">
        <v>7698.1</v>
      </c>
      <c r="O31" s="215">
        <v>856000</v>
      </c>
      <c r="P31" s="216">
        <v>1.9899332787077137E-3</v>
      </c>
    </row>
    <row r="32" spans="1:16" ht="12.75" customHeight="1">
      <c r="A32" s="208">
        <v>22</v>
      </c>
      <c r="B32" s="220" t="s">
        <v>61</v>
      </c>
      <c r="C32" s="212" t="s">
        <v>62</v>
      </c>
      <c r="D32" s="213">
        <v>45533</v>
      </c>
      <c r="E32" s="212">
        <v>613.75</v>
      </c>
      <c r="F32" s="212">
        <v>611.7833333333333</v>
      </c>
      <c r="G32" s="214">
        <v>607.96666666666658</v>
      </c>
      <c r="H32" s="214">
        <v>602.18333333333328</v>
      </c>
      <c r="I32" s="214">
        <v>598.36666666666656</v>
      </c>
      <c r="J32" s="214">
        <v>617.56666666666661</v>
      </c>
      <c r="K32" s="214">
        <v>621.38333333333321</v>
      </c>
      <c r="L32" s="214">
        <v>627.16666666666663</v>
      </c>
      <c r="M32" s="215">
        <v>615.6</v>
      </c>
      <c r="N32" s="215">
        <v>606</v>
      </c>
      <c r="O32" s="215">
        <v>25715000</v>
      </c>
      <c r="P32" s="216">
        <v>-2.4061634217617367E-2</v>
      </c>
    </row>
    <row r="33" spans="1:16" ht="12.75" customHeight="1">
      <c r="A33" s="208">
        <v>23</v>
      </c>
      <c r="B33" s="220" t="s">
        <v>42</v>
      </c>
      <c r="C33" s="212" t="s">
        <v>63</v>
      </c>
      <c r="D33" s="213">
        <v>45533</v>
      </c>
      <c r="E33" s="212">
        <v>1500</v>
      </c>
      <c r="F33" s="212">
        <v>1482.8333333333333</v>
      </c>
      <c r="G33" s="214">
        <v>1439.1666666666665</v>
      </c>
      <c r="H33" s="214">
        <v>1378.3333333333333</v>
      </c>
      <c r="I33" s="214">
        <v>1334.6666666666665</v>
      </c>
      <c r="J33" s="214">
        <v>1543.6666666666665</v>
      </c>
      <c r="K33" s="214">
        <v>1587.333333333333</v>
      </c>
      <c r="L33" s="214">
        <v>1648.1666666666665</v>
      </c>
      <c r="M33" s="215">
        <v>1526.5</v>
      </c>
      <c r="N33" s="215">
        <v>1422</v>
      </c>
      <c r="O33" s="215">
        <v>11208450</v>
      </c>
      <c r="P33" s="216">
        <v>-4.3194516174468282E-2</v>
      </c>
    </row>
    <row r="34" spans="1:16" ht="12.75" customHeight="1">
      <c r="A34" s="208">
        <v>24</v>
      </c>
      <c r="B34" s="220" t="s">
        <v>61</v>
      </c>
      <c r="C34" s="212" t="s">
        <v>64</v>
      </c>
      <c r="D34" s="213">
        <v>45533</v>
      </c>
      <c r="E34" s="212">
        <v>1169.8499999999999</v>
      </c>
      <c r="F34" s="212">
        <v>1165.2666666666667</v>
      </c>
      <c r="G34" s="214">
        <v>1157.5833333333333</v>
      </c>
      <c r="H34" s="214">
        <v>1145.3166666666666</v>
      </c>
      <c r="I34" s="214">
        <v>1137.6333333333332</v>
      </c>
      <c r="J34" s="214">
        <v>1177.5333333333333</v>
      </c>
      <c r="K34" s="214">
        <v>1185.2166666666667</v>
      </c>
      <c r="L34" s="214">
        <v>1197.4833333333333</v>
      </c>
      <c r="M34" s="215">
        <v>1172.95</v>
      </c>
      <c r="N34" s="215">
        <v>1153</v>
      </c>
      <c r="O34" s="215">
        <v>58959375</v>
      </c>
      <c r="P34" s="216">
        <v>-6.4875567397921037E-3</v>
      </c>
    </row>
    <row r="35" spans="1:16" ht="12.75" customHeight="1">
      <c r="A35" s="208">
        <v>25</v>
      </c>
      <c r="B35" s="220" t="s">
        <v>54</v>
      </c>
      <c r="C35" s="212" t="s">
        <v>65</v>
      </c>
      <c r="D35" s="213">
        <v>45533</v>
      </c>
      <c r="E35" s="212">
        <v>9913.65</v>
      </c>
      <c r="F35" s="212">
        <v>9857.9333333333343</v>
      </c>
      <c r="G35" s="214">
        <v>9769.8666666666686</v>
      </c>
      <c r="H35" s="214">
        <v>9626.0833333333339</v>
      </c>
      <c r="I35" s="214">
        <v>9538.0166666666682</v>
      </c>
      <c r="J35" s="214">
        <v>10001.716666666669</v>
      </c>
      <c r="K35" s="214">
        <v>10089.783333333335</v>
      </c>
      <c r="L35" s="214">
        <v>10233.566666666669</v>
      </c>
      <c r="M35" s="215">
        <v>9946</v>
      </c>
      <c r="N35" s="215">
        <v>9714.15</v>
      </c>
      <c r="O35" s="215">
        <v>1393125</v>
      </c>
      <c r="P35" s="216">
        <v>1.3697882558393364E-2</v>
      </c>
    </row>
    <row r="36" spans="1:16" ht="12.75" customHeight="1">
      <c r="A36" s="208">
        <v>26</v>
      </c>
      <c r="B36" s="220" t="s">
        <v>66</v>
      </c>
      <c r="C36" s="212" t="s">
        <v>67</v>
      </c>
      <c r="D36" s="213">
        <v>45533</v>
      </c>
      <c r="E36" s="212">
        <v>1555.35</v>
      </c>
      <c r="F36" s="212">
        <v>1546.4166666666667</v>
      </c>
      <c r="G36" s="214">
        <v>1535.5333333333335</v>
      </c>
      <c r="H36" s="214">
        <v>1515.7166666666667</v>
      </c>
      <c r="I36" s="214">
        <v>1504.8333333333335</v>
      </c>
      <c r="J36" s="214">
        <v>1566.2333333333336</v>
      </c>
      <c r="K36" s="214">
        <v>1577.1166666666668</v>
      </c>
      <c r="L36" s="214">
        <v>1596.9333333333336</v>
      </c>
      <c r="M36" s="215">
        <v>1557.3</v>
      </c>
      <c r="N36" s="215">
        <v>1526.6</v>
      </c>
      <c r="O36" s="215">
        <v>13216500</v>
      </c>
      <c r="P36" s="216">
        <v>1.7053206002728514E-3</v>
      </c>
    </row>
    <row r="37" spans="1:16" ht="12.75" customHeight="1">
      <c r="A37" s="208">
        <v>27</v>
      </c>
      <c r="B37" s="220" t="s">
        <v>66</v>
      </c>
      <c r="C37" s="212" t="s">
        <v>68</v>
      </c>
      <c r="D37" s="213">
        <v>45533</v>
      </c>
      <c r="E37" s="212">
        <v>6608.2</v>
      </c>
      <c r="F37" s="212">
        <v>6554.2833333333328</v>
      </c>
      <c r="G37" s="214">
        <v>6491.7166666666653</v>
      </c>
      <c r="H37" s="214">
        <v>6375.2333333333327</v>
      </c>
      <c r="I37" s="214">
        <v>6312.6666666666652</v>
      </c>
      <c r="J37" s="214">
        <v>6670.7666666666655</v>
      </c>
      <c r="K37" s="214">
        <v>6733.333333333333</v>
      </c>
      <c r="L37" s="214">
        <v>6849.8166666666657</v>
      </c>
      <c r="M37" s="215">
        <v>6616.85</v>
      </c>
      <c r="N37" s="215">
        <v>6437.8</v>
      </c>
      <c r="O37" s="215">
        <v>10212750</v>
      </c>
      <c r="P37" s="216">
        <v>-2.8086078298419043E-2</v>
      </c>
    </row>
    <row r="38" spans="1:16" ht="12.75" customHeight="1">
      <c r="A38" s="208">
        <v>28</v>
      </c>
      <c r="B38" s="220" t="s">
        <v>54</v>
      </c>
      <c r="C38" s="218" t="s">
        <v>69</v>
      </c>
      <c r="D38" s="213">
        <v>45533</v>
      </c>
      <c r="E38" s="212">
        <v>2829.7</v>
      </c>
      <c r="F38" s="212">
        <v>2818.8666666666663</v>
      </c>
      <c r="G38" s="214">
        <v>2802.7833333333328</v>
      </c>
      <c r="H38" s="214">
        <v>2775.8666666666663</v>
      </c>
      <c r="I38" s="214">
        <v>2759.7833333333328</v>
      </c>
      <c r="J38" s="214">
        <v>2845.7833333333328</v>
      </c>
      <c r="K38" s="214">
        <v>2861.8666666666659</v>
      </c>
      <c r="L38" s="214">
        <v>2888.7833333333328</v>
      </c>
      <c r="M38" s="215">
        <v>2834.95</v>
      </c>
      <c r="N38" s="215">
        <v>2791.95</v>
      </c>
      <c r="O38" s="215">
        <v>2148600</v>
      </c>
      <c r="P38" s="216">
        <v>2.9407645987956869E-3</v>
      </c>
    </row>
    <row r="39" spans="1:16" ht="12.75" customHeight="1">
      <c r="A39" s="208">
        <v>29</v>
      </c>
      <c r="B39" s="220" t="s">
        <v>57</v>
      </c>
      <c r="C39" s="212" t="s">
        <v>70</v>
      </c>
      <c r="D39" s="213">
        <v>45533</v>
      </c>
      <c r="E39" s="212">
        <v>523.95000000000005</v>
      </c>
      <c r="F39" s="212">
        <v>517.80000000000007</v>
      </c>
      <c r="G39" s="214">
        <v>508.75000000000011</v>
      </c>
      <c r="H39" s="214">
        <v>493.55000000000007</v>
      </c>
      <c r="I39" s="214">
        <v>484.50000000000011</v>
      </c>
      <c r="J39" s="214">
        <v>533.00000000000011</v>
      </c>
      <c r="K39" s="214">
        <v>542.05000000000007</v>
      </c>
      <c r="L39" s="214">
        <v>557.25000000000011</v>
      </c>
      <c r="M39" s="215">
        <v>526.85</v>
      </c>
      <c r="N39" s="215">
        <v>502.6</v>
      </c>
      <c r="O39" s="215">
        <v>8926400</v>
      </c>
      <c r="P39" s="216">
        <v>9.8877289738034266E-2</v>
      </c>
    </row>
    <row r="40" spans="1:16" ht="12.75" customHeight="1">
      <c r="A40" s="208">
        <v>30</v>
      </c>
      <c r="B40" s="220" t="s">
        <v>61</v>
      </c>
      <c r="C40" s="212" t="s">
        <v>71</v>
      </c>
      <c r="D40" s="213">
        <v>45533</v>
      </c>
      <c r="E40" s="212">
        <v>193.38</v>
      </c>
      <c r="F40" s="212">
        <v>192.43666666666664</v>
      </c>
      <c r="G40" s="214">
        <v>190.68333333333328</v>
      </c>
      <c r="H40" s="214">
        <v>187.98666666666665</v>
      </c>
      <c r="I40" s="214">
        <v>186.23333333333329</v>
      </c>
      <c r="J40" s="214">
        <v>195.13333333333327</v>
      </c>
      <c r="K40" s="214">
        <v>196.88666666666666</v>
      </c>
      <c r="L40" s="214">
        <v>199.58333333333326</v>
      </c>
      <c r="M40" s="215">
        <v>194.19</v>
      </c>
      <c r="N40" s="215">
        <v>189.74</v>
      </c>
      <c r="O40" s="215">
        <v>101449600</v>
      </c>
      <c r="P40" s="216">
        <v>-2.1074246190424726E-2</v>
      </c>
    </row>
    <row r="41" spans="1:16" ht="12.75" customHeight="1">
      <c r="A41" s="208">
        <v>31</v>
      </c>
      <c r="B41" s="220" t="s">
        <v>61</v>
      </c>
      <c r="C41" s="212" t="s">
        <v>72</v>
      </c>
      <c r="D41" s="213">
        <v>45533</v>
      </c>
      <c r="E41" s="212">
        <v>244.2</v>
      </c>
      <c r="F41" s="212">
        <v>243.25</v>
      </c>
      <c r="G41" s="214">
        <v>242</v>
      </c>
      <c r="H41" s="214">
        <v>239.8</v>
      </c>
      <c r="I41" s="214">
        <v>238.55</v>
      </c>
      <c r="J41" s="214">
        <v>245.45</v>
      </c>
      <c r="K41" s="214">
        <v>246.7</v>
      </c>
      <c r="L41" s="214">
        <v>248.89999999999998</v>
      </c>
      <c r="M41" s="215">
        <v>244.5</v>
      </c>
      <c r="N41" s="215">
        <v>241.05</v>
      </c>
      <c r="O41" s="215">
        <v>186483375</v>
      </c>
      <c r="P41" s="216">
        <v>-7.6733906113808986E-3</v>
      </c>
    </row>
    <row r="42" spans="1:16" ht="12.75" customHeight="1">
      <c r="A42" s="208">
        <v>32</v>
      </c>
      <c r="B42" s="220" t="s">
        <v>57</v>
      </c>
      <c r="C42" s="212" t="s">
        <v>73</v>
      </c>
      <c r="D42" s="213">
        <v>45533</v>
      </c>
      <c r="E42" s="212">
        <v>1422.15</v>
      </c>
      <c r="F42" s="212">
        <v>1408.2166666666665</v>
      </c>
      <c r="G42" s="214">
        <v>1392.2833333333328</v>
      </c>
      <c r="H42" s="214">
        <v>1362.4166666666663</v>
      </c>
      <c r="I42" s="214">
        <v>1346.4833333333327</v>
      </c>
      <c r="J42" s="214">
        <v>1438.083333333333</v>
      </c>
      <c r="K42" s="214">
        <v>1454.0166666666669</v>
      </c>
      <c r="L42" s="214">
        <v>1483.8833333333332</v>
      </c>
      <c r="M42" s="215">
        <v>1424.15</v>
      </c>
      <c r="N42" s="215">
        <v>1378.35</v>
      </c>
      <c r="O42" s="215">
        <v>4066125</v>
      </c>
      <c r="P42" s="216">
        <v>-2.1478205938092229E-2</v>
      </c>
    </row>
    <row r="43" spans="1:16" ht="12.75" customHeight="1">
      <c r="A43" s="208">
        <v>33</v>
      </c>
      <c r="B43" s="220" t="s">
        <v>40</v>
      </c>
      <c r="C43" s="212" t="s">
        <v>74</v>
      </c>
      <c r="D43" s="213">
        <v>45533</v>
      </c>
      <c r="E43" s="212">
        <v>304.2</v>
      </c>
      <c r="F43" s="212">
        <v>301.86666666666662</v>
      </c>
      <c r="G43" s="214">
        <v>298.83333333333326</v>
      </c>
      <c r="H43" s="214">
        <v>293.46666666666664</v>
      </c>
      <c r="I43" s="214">
        <v>290.43333333333328</v>
      </c>
      <c r="J43" s="214">
        <v>307.23333333333323</v>
      </c>
      <c r="K43" s="214">
        <v>310.26666666666665</v>
      </c>
      <c r="L43" s="214">
        <v>315.63333333333321</v>
      </c>
      <c r="M43" s="215">
        <v>304.89999999999998</v>
      </c>
      <c r="N43" s="215">
        <v>296.5</v>
      </c>
      <c r="O43" s="215">
        <v>150237750</v>
      </c>
      <c r="P43" s="216">
        <v>-6.7267108833283084E-3</v>
      </c>
    </row>
    <row r="44" spans="1:16" ht="12.75" customHeight="1">
      <c r="A44" s="208">
        <v>34</v>
      </c>
      <c r="B44" s="220" t="s">
        <v>57</v>
      </c>
      <c r="C44" s="212" t="s">
        <v>75</v>
      </c>
      <c r="D44" s="213">
        <v>45533</v>
      </c>
      <c r="E44" s="212">
        <v>550.1</v>
      </c>
      <c r="F44" s="212">
        <v>547.1</v>
      </c>
      <c r="G44" s="214">
        <v>541.40000000000009</v>
      </c>
      <c r="H44" s="214">
        <v>532.70000000000005</v>
      </c>
      <c r="I44" s="214">
        <v>527.00000000000011</v>
      </c>
      <c r="J44" s="214">
        <v>555.80000000000007</v>
      </c>
      <c r="K44" s="214">
        <v>561.50000000000011</v>
      </c>
      <c r="L44" s="214">
        <v>570.20000000000005</v>
      </c>
      <c r="M44" s="215">
        <v>552.79999999999995</v>
      </c>
      <c r="N44" s="215">
        <v>538.4</v>
      </c>
      <c r="O44" s="215">
        <v>15426840</v>
      </c>
      <c r="P44" s="216">
        <v>-3.3413282606897694E-2</v>
      </c>
    </row>
    <row r="45" spans="1:16" ht="12.75" customHeight="1">
      <c r="A45" s="208">
        <v>35</v>
      </c>
      <c r="B45" s="220" t="s">
        <v>54</v>
      </c>
      <c r="C45" s="212" t="s">
        <v>76</v>
      </c>
      <c r="D45" s="213">
        <v>45533</v>
      </c>
      <c r="E45" s="212">
        <v>1588.15</v>
      </c>
      <c r="F45" s="212">
        <v>1592.1333333333334</v>
      </c>
      <c r="G45" s="214">
        <v>1577.0666666666668</v>
      </c>
      <c r="H45" s="214">
        <v>1565.9833333333333</v>
      </c>
      <c r="I45" s="214">
        <v>1550.9166666666667</v>
      </c>
      <c r="J45" s="214">
        <v>1603.2166666666669</v>
      </c>
      <c r="K45" s="214">
        <v>1618.2833333333335</v>
      </c>
      <c r="L45" s="214">
        <v>1629.366666666667</v>
      </c>
      <c r="M45" s="215">
        <v>1607.2</v>
      </c>
      <c r="N45" s="215">
        <v>1581.05</v>
      </c>
      <c r="O45" s="215">
        <v>7982000</v>
      </c>
      <c r="P45" s="216">
        <v>2.5748916661433147E-3</v>
      </c>
    </row>
    <row r="46" spans="1:16" ht="12.75" customHeight="1">
      <c r="A46" s="208">
        <v>36</v>
      </c>
      <c r="B46" s="220" t="s">
        <v>77</v>
      </c>
      <c r="C46" s="212" t="s">
        <v>78</v>
      </c>
      <c r="D46" s="213">
        <v>45533</v>
      </c>
      <c r="E46" s="212">
        <v>1489.05</v>
      </c>
      <c r="F46" s="212">
        <v>1484.3166666666666</v>
      </c>
      <c r="G46" s="214">
        <v>1475.2333333333331</v>
      </c>
      <c r="H46" s="214">
        <v>1461.4166666666665</v>
      </c>
      <c r="I46" s="214">
        <v>1452.333333333333</v>
      </c>
      <c r="J46" s="214">
        <v>1498.1333333333332</v>
      </c>
      <c r="K46" s="214">
        <v>1507.2166666666667</v>
      </c>
      <c r="L46" s="214">
        <v>1521.0333333333333</v>
      </c>
      <c r="M46" s="215">
        <v>1493.4</v>
      </c>
      <c r="N46" s="215">
        <v>1470.5</v>
      </c>
      <c r="O46" s="215">
        <v>40327500</v>
      </c>
      <c r="P46" s="216">
        <v>-2.5259942430828877E-3</v>
      </c>
    </row>
    <row r="47" spans="1:16" ht="12.75" customHeight="1">
      <c r="A47" s="208">
        <v>37</v>
      </c>
      <c r="B47" s="220" t="s">
        <v>40</v>
      </c>
      <c r="C47" s="212" t="s">
        <v>79</v>
      </c>
      <c r="D47" s="213">
        <v>45533</v>
      </c>
      <c r="E47" s="212">
        <v>296.8</v>
      </c>
      <c r="F47" s="212">
        <v>294.71666666666664</v>
      </c>
      <c r="G47" s="214">
        <v>291.73333333333329</v>
      </c>
      <c r="H47" s="214">
        <v>286.66666666666663</v>
      </c>
      <c r="I47" s="214">
        <v>283.68333333333328</v>
      </c>
      <c r="J47" s="214">
        <v>299.7833333333333</v>
      </c>
      <c r="K47" s="214">
        <v>302.76666666666665</v>
      </c>
      <c r="L47" s="214">
        <v>307.83333333333331</v>
      </c>
      <c r="M47" s="215">
        <v>297.7</v>
      </c>
      <c r="N47" s="215">
        <v>289.64999999999998</v>
      </c>
      <c r="O47" s="215">
        <v>78994125</v>
      </c>
      <c r="P47" s="216">
        <v>2.8325779792055454E-3</v>
      </c>
    </row>
    <row r="48" spans="1:16" ht="12.75" customHeight="1">
      <c r="A48" s="208">
        <v>38</v>
      </c>
      <c r="B48" s="220" t="s">
        <v>42</v>
      </c>
      <c r="C48" s="212" t="s">
        <v>80</v>
      </c>
      <c r="D48" s="213">
        <v>45533</v>
      </c>
      <c r="E48" s="212">
        <v>341.05</v>
      </c>
      <c r="F48" s="212">
        <v>337.43333333333334</v>
      </c>
      <c r="G48" s="214">
        <v>332.9666666666667</v>
      </c>
      <c r="H48" s="214">
        <v>324.88333333333338</v>
      </c>
      <c r="I48" s="214">
        <v>320.41666666666674</v>
      </c>
      <c r="J48" s="214">
        <v>345.51666666666665</v>
      </c>
      <c r="K48" s="214">
        <v>349.98333333333323</v>
      </c>
      <c r="L48" s="214">
        <v>358.06666666666661</v>
      </c>
      <c r="M48" s="215">
        <v>341.9</v>
      </c>
      <c r="N48" s="215">
        <v>329.35</v>
      </c>
      <c r="O48" s="215">
        <v>43972500</v>
      </c>
      <c r="P48" s="216">
        <v>-2.114753186042629E-2</v>
      </c>
    </row>
    <row r="49" spans="1:16" ht="12.75" customHeight="1">
      <c r="A49" s="208">
        <v>39</v>
      </c>
      <c r="B49" s="220" t="s">
        <v>54</v>
      </c>
      <c r="C49" s="212" t="s">
        <v>81</v>
      </c>
      <c r="D49" s="213">
        <v>45533</v>
      </c>
      <c r="E49" s="212">
        <v>32015.45</v>
      </c>
      <c r="F49" s="212">
        <v>31754.55</v>
      </c>
      <c r="G49" s="214">
        <v>31410.85</v>
      </c>
      <c r="H49" s="214">
        <v>30806.25</v>
      </c>
      <c r="I49" s="214">
        <v>30462.55</v>
      </c>
      <c r="J49" s="214">
        <v>32359.149999999998</v>
      </c>
      <c r="K49" s="214">
        <v>32702.850000000002</v>
      </c>
      <c r="L49" s="214">
        <v>33307.449999999997</v>
      </c>
      <c r="M49" s="215">
        <v>32098.25</v>
      </c>
      <c r="N49" s="215">
        <v>31149.95</v>
      </c>
      <c r="O49" s="215">
        <v>336325</v>
      </c>
      <c r="P49" s="216">
        <v>-4.7347784271657908E-3</v>
      </c>
    </row>
    <row r="50" spans="1:16" ht="12.75" customHeight="1">
      <c r="A50" s="208">
        <v>40</v>
      </c>
      <c r="B50" s="220" t="s">
        <v>82</v>
      </c>
      <c r="C50" s="212" t="s">
        <v>83</v>
      </c>
      <c r="D50" s="213">
        <v>45533</v>
      </c>
      <c r="E50" s="212">
        <v>333.45</v>
      </c>
      <c r="F50" s="212">
        <v>331.95</v>
      </c>
      <c r="G50" s="214">
        <v>329.4</v>
      </c>
      <c r="H50" s="214">
        <v>325.34999999999997</v>
      </c>
      <c r="I50" s="214">
        <v>322.79999999999995</v>
      </c>
      <c r="J50" s="214">
        <v>336</v>
      </c>
      <c r="K50" s="214">
        <v>338.55000000000007</v>
      </c>
      <c r="L50" s="214">
        <v>342.6</v>
      </c>
      <c r="M50" s="215">
        <v>334.5</v>
      </c>
      <c r="N50" s="215">
        <v>327.9</v>
      </c>
      <c r="O50" s="215">
        <v>63639000</v>
      </c>
      <c r="P50" s="216">
        <v>-1.0301486437309297E-2</v>
      </c>
    </row>
    <row r="51" spans="1:16" ht="12.75" customHeight="1">
      <c r="A51" s="208">
        <v>41</v>
      </c>
      <c r="B51" s="220" t="s">
        <v>57</v>
      </c>
      <c r="C51" s="217" t="s">
        <v>84</v>
      </c>
      <c r="D51" s="213">
        <v>45533</v>
      </c>
      <c r="E51" s="212">
        <v>5733.7</v>
      </c>
      <c r="F51" s="212">
        <v>5714.9833333333336</v>
      </c>
      <c r="G51" s="214">
        <v>5686.416666666667</v>
      </c>
      <c r="H51" s="214">
        <v>5639.1333333333332</v>
      </c>
      <c r="I51" s="214">
        <v>5610.5666666666666</v>
      </c>
      <c r="J51" s="214">
        <v>5762.2666666666673</v>
      </c>
      <c r="K51" s="214">
        <v>5790.833333333333</v>
      </c>
      <c r="L51" s="214">
        <v>5838.1166666666677</v>
      </c>
      <c r="M51" s="215">
        <v>5743.55</v>
      </c>
      <c r="N51" s="215">
        <v>5667.7</v>
      </c>
      <c r="O51" s="215">
        <v>2574000</v>
      </c>
      <c r="P51" s="216">
        <v>2.7462877215391986E-2</v>
      </c>
    </row>
    <row r="52" spans="1:16" ht="12.75" customHeight="1">
      <c r="A52" s="208">
        <v>42</v>
      </c>
      <c r="B52" s="220" t="s">
        <v>85</v>
      </c>
      <c r="C52" s="212" t="s">
        <v>86</v>
      </c>
      <c r="D52" s="213">
        <v>45533</v>
      </c>
      <c r="E52" s="212">
        <v>604.75</v>
      </c>
      <c r="F52" s="212">
        <v>597.9</v>
      </c>
      <c r="G52" s="214">
        <v>585</v>
      </c>
      <c r="H52" s="214">
        <v>565.25</v>
      </c>
      <c r="I52" s="214">
        <v>552.35</v>
      </c>
      <c r="J52" s="214">
        <v>617.65</v>
      </c>
      <c r="K52" s="214">
        <v>630.54999999999984</v>
      </c>
      <c r="L52" s="214">
        <v>650.29999999999995</v>
      </c>
      <c r="M52" s="215">
        <v>610.79999999999995</v>
      </c>
      <c r="N52" s="215">
        <v>578.15</v>
      </c>
      <c r="O52" s="215">
        <v>11971000</v>
      </c>
      <c r="P52" s="216">
        <v>-1.3514627111660486E-2</v>
      </c>
    </row>
    <row r="53" spans="1:16" ht="12.75" customHeight="1">
      <c r="A53" s="208">
        <v>43</v>
      </c>
      <c r="B53" s="220" t="s">
        <v>61</v>
      </c>
      <c r="C53" s="219" t="s">
        <v>87</v>
      </c>
      <c r="D53" s="213">
        <v>45533</v>
      </c>
      <c r="E53" s="212">
        <v>107.94</v>
      </c>
      <c r="F53" s="212">
        <v>107.66000000000001</v>
      </c>
      <c r="G53" s="214">
        <v>106.93000000000002</v>
      </c>
      <c r="H53" s="214">
        <v>105.92000000000002</v>
      </c>
      <c r="I53" s="214">
        <v>105.19000000000003</v>
      </c>
      <c r="J53" s="214">
        <v>108.67000000000002</v>
      </c>
      <c r="K53" s="214">
        <v>109.4</v>
      </c>
      <c r="L53" s="214">
        <v>110.41000000000001</v>
      </c>
      <c r="M53" s="215">
        <v>108.39</v>
      </c>
      <c r="N53" s="215">
        <v>106.65</v>
      </c>
      <c r="O53" s="215">
        <v>296743500</v>
      </c>
      <c r="P53" s="216">
        <v>1.2762624401032067E-2</v>
      </c>
    </row>
    <row r="54" spans="1:16" ht="12.75" customHeight="1">
      <c r="A54" s="208">
        <v>44</v>
      </c>
      <c r="B54" s="220" t="s">
        <v>66</v>
      </c>
      <c r="C54" s="217" t="s">
        <v>88</v>
      </c>
      <c r="D54" s="213">
        <v>45533</v>
      </c>
      <c r="E54" s="212">
        <v>831.9</v>
      </c>
      <c r="F54" s="212">
        <v>822.73333333333323</v>
      </c>
      <c r="G54" s="214">
        <v>811.16666666666652</v>
      </c>
      <c r="H54" s="214">
        <v>790.43333333333328</v>
      </c>
      <c r="I54" s="214">
        <v>778.86666666666656</v>
      </c>
      <c r="J54" s="214">
        <v>843.46666666666647</v>
      </c>
      <c r="K54" s="214">
        <v>855.0333333333333</v>
      </c>
      <c r="L54" s="214">
        <v>875.76666666666642</v>
      </c>
      <c r="M54" s="215">
        <v>834.3</v>
      </c>
      <c r="N54" s="215">
        <v>802</v>
      </c>
      <c r="O54" s="215">
        <v>5577975</v>
      </c>
      <c r="P54" s="216">
        <v>1.88780053428317E-2</v>
      </c>
    </row>
    <row r="55" spans="1:16" ht="12.75" customHeight="1">
      <c r="A55" s="208">
        <v>45</v>
      </c>
      <c r="B55" s="220" t="s">
        <v>837</v>
      </c>
      <c r="C55" s="212" t="s">
        <v>89</v>
      </c>
      <c r="D55" s="213">
        <v>45533</v>
      </c>
      <c r="E55" s="212">
        <v>492.35</v>
      </c>
      <c r="F55" s="212">
        <v>490.7</v>
      </c>
      <c r="G55" s="214">
        <v>482.4</v>
      </c>
      <c r="H55" s="214">
        <v>472.45</v>
      </c>
      <c r="I55" s="214">
        <v>464.15</v>
      </c>
      <c r="J55" s="214">
        <v>500.65</v>
      </c>
      <c r="K55" s="214">
        <v>508.95000000000005</v>
      </c>
      <c r="L55" s="214">
        <v>518.9</v>
      </c>
      <c r="M55" s="215">
        <v>499</v>
      </c>
      <c r="N55" s="215">
        <v>480.75</v>
      </c>
      <c r="O55" s="215">
        <v>13070100</v>
      </c>
      <c r="P55" s="216">
        <v>-3.262550977359021E-2</v>
      </c>
    </row>
    <row r="56" spans="1:16" ht="12.75" customHeight="1">
      <c r="A56" s="208">
        <v>46</v>
      </c>
      <c r="B56" s="220" t="s">
        <v>66</v>
      </c>
      <c r="C56" s="212" t="s">
        <v>90</v>
      </c>
      <c r="D56" s="213">
        <v>45533</v>
      </c>
      <c r="E56" s="212">
        <v>1371.55</v>
      </c>
      <c r="F56" s="212">
        <v>1363.7666666666667</v>
      </c>
      <c r="G56" s="214">
        <v>1352.3333333333333</v>
      </c>
      <c r="H56" s="214">
        <v>1333.1166666666666</v>
      </c>
      <c r="I56" s="214">
        <v>1321.6833333333332</v>
      </c>
      <c r="J56" s="214">
        <v>1382.9833333333333</v>
      </c>
      <c r="K56" s="214">
        <v>1394.4166666666667</v>
      </c>
      <c r="L56" s="214">
        <v>1413.6333333333334</v>
      </c>
      <c r="M56" s="215">
        <v>1375.2</v>
      </c>
      <c r="N56" s="215">
        <v>1344.55</v>
      </c>
      <c r="O56" s="215">
        <v>10549375</v>
      </c>
      <c r="P56" s="216">
        <v>1.1863099827985053E-3</v>
      </c>
    </row>
    <row r="57" spans="1:16" ht="12.75" customHeight="1">
      <c r="A57" s="208">
        <v>47</v>
      </c>
      <c r="B57" s="220" t="s">
        <v>42</v>
      </c>
      <c r="C57" s="212" t="s">
        <v>91</v>
      </c>
      <c r="D57" s="213">
        <v>45533</v>
      </c>
      <c r="E57" s="212">
        <v>1580.15</v>
      </c>
      <c r="F57" s="212">
        <v>1576.3833333333332</v>
      </c>
      <c r="G57" s="214">
        <v>1567.7666666666664</v>
      </c>
      <c r="H57" s="214">
        <v>1555.3833333333332</v>
      </c>
      <c r="I57" s="214">
        <v>1546.7666666666664</v>
      </c>
      <c r="J57" s="214">
        <v>1588.7666666666664</v>
      </c>
      <c r="K57" s="214">
        <v>1597.3833333333332</v>
      </c>
      <c r="L57" s="214">
        <v>1609.7666666666664</v>
      </c>
      <c r="M57" s="215">
        <v>1585</v>
      </c>
      <c r="N57" s="215">
        <v>1564</v>
      </c>
      <c r="O57" s="215">
        <v>9784450</v>
      </c>
      <c r="P57" s="216">
        <v>-2.1874585708604004E-3</v>
      </c>
    </row>
    <row r="58" spans="1:16" ht="12.75" customHeight="1">
      <c r="A58" s="208">
        <v>48</v>
      </c>
      <c r="B58" s="220" t="s">
        <v>129</v>
      </c>
      <c r="C58" s="212" t="s">
        <v>92</v>
      </c>
      <c r="D58" s="213">
        <v>45533</v>
      </c>
      <c r="E58" s="212">
        <v>513.5</v>
      </c>
      <c r="F58" s="212">
        <v>510.81666666666661</v>
      </c>
      <c r="G58" s="214">
        <v>505.33333333333326</v>
      </c>
      <c r="H58" s="214">
        <v>497.16666666666663</v>
      </c>
      <c r="I58" s="214">
        <v>491.68333333333328</v>
      </c>
      <c r="J58" s="214">
        <v>518.98333333333323</v>
      </c>
      <c r="K58" s="214">
        <v>524.46666666666658</v>
      </c>
      <c r="L58" s="214">
        <v>532.63333333333321</v>
      </c>
      <c r="M58" s="215">
        <v>516.29999999999995</v>
      </c>
      <c r="N58" s="215">
        <v>502.65</v>
      </c>
      <c r="O58" s="215">
        <v>54205200</v>
      </c>
      <c r="P58" s="216">
        <v>-3.4451801144652676E-2</v>
      </c>
    </row>
    <row r="59" spans="1:16" ht="12.75" customHeight="1">
      <c r="A59" s="208">
        <v>49</v>
      </c>
      <c r="B59" s="220" t="s">
        <v>85</v>
      </c>
      <c r="C59" s="212" t="s">
        <v>93</v>
      </c>
      <c r="D59" s="213">
        <v>45533</v>
      </c>
      <c r="E59" s="212">
        <v>6095.05</v>
      </c>
      <c r="F59" s="212">
        <v>6053.166666666667</v>
      </c>
      <c r="G59" s="214">
        <v>5998.7833333333338</v>
      </c>
      <c r="H59" s="214">
        <v>5902.5166666666664</v>
      </c>
      <c r="I59" s="214">
        <v>5848.1333333333332</v>
      </c>
      <c r="J59" s="214">
        <v>6149.4333333333343</v>
      </c>
      <c r="K59" s="214">
        <v>6203.8166666666675</v>
      </c>
      <c r="L59" s="214">
        <v>6300.0833333333348</v>
      </c>
      <c r="M59" s="215">
        <v>6107.55</v>
      </c>
      <c r="N59" s="215">
        <v>5956.9</v>
      </c>
      <c r="O59" s="215">
        <v>2035350</v>
      </c>
      <c r="P59" s="216">
        <v>2.0609251598345243E-2</v>
      </c>
    </row>
    <row r="60" spans="1:16" ht="12.75" customHeight="1">
      <c r="A60" s="208">
        <v>50</v>
      </c>
      <c r="B60" s="220" t="s">
        <v>57</v>
      </c>
      <c r="C60" s="212" t="s">
        <v>94</v>
      </c>
      <c r="D60" s="213">
        <v>45533</v>
      </c>
      <c r="E60" s="212">
        <v>3535.85</v>
      </c>
      <c r="F60" s="212">
        <v>3521.25</v>
      </c>
      <c r="G60" s="214">
        <v>3500.75</v>
      </c>
      <c r="H60" s="214">
        <v>3465.65</v>
      </c>
      <c r="I60" s="214">
        <v>3445.15</v>
      </c>
      <c r="J60" s="214">
        <v>3556.35</v>
      </c>
      <c r="K60" s="214">
        <v>3576.85</v>
      </c>
      <c r="L60" s="214">
        <v>3611.95</v>
      </c>
      <c r="M60" s="215">
        <v>3541.75</v>
      </c>
      <c r="N60" s="215">
        <v>3486.15</v>
      </c>
      <c r="O60" s="215">
        <v>2976400</v>
      </c>
      <c r="P60" s="216">
        <v>3.0413183084938809E-2</v>
      </c>
    </row>
    <row r="61" spans="1:16" ht="12.75" customHeight="1">
      <c r="A61" s="208">
        <v>51</v>
      </c>
      <c r="B61" s="220" t="s">
        <v>114</v>
      </c>
      <c r="C61" s="219" t="s">
        <v>95</v>
      </c>
      <c r="D61" s="213">
        <v>45533</v>
      </c>
      <c r="E61" s="212">
        <v>982.3</v>
      </c>
      <c r="F61" s="212">
        <v>973.71666666666658</v>
      </c>
      <c r="G61" s="214">
        <v>963.63333333333321</v>
      </c>
      <c r="H61" s="214">
        <v>944.96666666666658</v>
      </c>
      <c r="I61" s="214">
        <v>934.88333333333321</v>
      </c>
      <c r="J61" s="214">
        <v>992.38333333333321</v>
      </c>
      <c r="K61" s="214">
        <v>1002.4666666666665</v>
      </c>
      <c r="L61" s="214">
        <v>1021.1333333333332</v>
      </c>
      <c r="M61" s="215">
        <v>983.8</v>
      </c>
      <c r="N61" s="215">
        <v>955.05</v>
      </c>
      <c r="O61" s="215">
        <v>23594000</v>
      </c>
      <c r="P61" s="216">
        <v>-2.0142032476431745E-2</v>
      </c>
    </row>
    <row r="62" spans="1:16" ht="12.75" customHeight="1">
      <c r="A62" s="208">
        <v>52</v>
      </c>
      <c r="B62" s="220" t="s">
        <v>837</v>
      </c>
      <c r="C62" s="217" t="s">
        <v>96</v>
      </c>
      <c r="D62" s="213">
        <v>45533</v>
      </c>
      <c r="E62" s="212">
        <v>1764.35</v>
      </c>
      <c r="F62" s="212">
        <v>1749.05</v>
      </c>
      <c r="G62" s="214">
        <v>1715.3</v>
      </c>
      <c r="H62" s="214">
        <v>1666.25</v>
      </c>
      <c r="I62" s="214">
        <v>1632.5</v>
      </c>
      <c r="J62" s="214">
        <v>1798.1</v>
      </c>
      <c r="K62" s="214">
        <v>1831.85</v>
      </c>
      <c r="L62" s="214">
        <v>1880.8999999999999</v>
      </c>
      <c r="M62" s="215">
        <v>1782.8</v>
      </c>
      <c r="N62" s="215">
        <v>1700</v>
      </c>
      <c r="O62" s="215">
        <v>4842600</v>
      </c>
      <c r="P62" s="216">
        <v>1.4815901422913304E-2</v>
      </c>
    </row>
    <row r="63" spans="1:16" ht="12.75" customHeight="1">
      <c r="A63" s="208">
        <v>53</v>
      </c>
      <c r="B63" s="220" t="s">
        <v>40</v>
      </c>
      <c r="C63" s="212" t="s">
        <v>97</v>
      </c>
      <c r="D63" s="213">
        <v>45533</v>
      </c>
      <c r="E63" s="212">
        <v>442.05</v>
      </c>
      <c r="F63" s="212">
        <v>439.05</v>
      </c>
      <c r="G63" s="214">
        <v>434.95000000000005</v>
      </c>
      <c r="H63" s="214">
        <v>427.85</v>
      </c>
      <c r="I63" s="214">
        <v>423.75000000000006</v>
      </c>
      <c r="J63" s="214">
        <v>446.15000000000003</v>
      </c>
      <c r="K63" s="214">
        <v>450.25000000000006</v>
      </c>
      <c r="L63" s="214">
        <v>457.35</v>
      </c>
      <c r="M63" s="215">
        <v>443.15</v>
      </c>
      <c r="N63" s="215">
        <v>431.95</v>
      </c>
      <c r="O63" s="215">
        <v>19897200</v>
      </c>
      <c r="P63" s="216">
        <v>-3.2461677186654643E-3</v>
      </c>
    </row>
    <row r="64" spans="1:16" ht="12.75" customHeight="1">
      <c r="A64" s="208">
        <v>54</v>
      </c>
      <c r="B64" s="220" t="s">
        <v>61</v>
      </c>
      <c r="C64" s="212" t="s">
        <v>98</v>
      </c>
      <c r="D64" s="213">
        <v>45533</v>
      </c>
      <c r="E64" s="212">
        <v>164.91</v>
      </c>
      <c r="F64" s="212">
        <v>164.20333333333335</v>
      </c>
      <c r="G64" s="214">
        <v>163.20666666666671</v>
      </c>
      <c r="H64" s="214">
        <v>161.50333333333336</v>
      </c>
      <c r="I64" s="214">
        <v>160.50666666666672</v>
      </c>
      <c r="J64" s="214">
        <v>165.90666666666669</v>
      </c>
      <c r="K64" s="214">
        <v>166.90333333333331</v>
      </c>
      <c r="L64" s="214">
        <v>168.60666666666668</v>
      </c>
      <c r="M64" s="215">
        <v>165.2</v>
      </c>
      <c r="N64" s="215">
        <v>162.5</v>
      </c>
      <c r="O64" s="215">
        <v>30540000</v>
      </c>
      <c r="P64" s="216">
        <v>7.0898598516075844E-3</v>
      </c>
    </row>
    <row r="65" spans="1:16" ht="12.75" customHeight="1">
      <c r="A65" s="208">
        <v>55</v>
      </c>
      <c r="B65" s="220" t="s">
        <v>40</v>
      </c>
      <c r="C65" s="212" t="s">
        <v>99</v>
      </c>
      <c r="D65" s="213">
        <v>45533</v>
      </c>
      <c r="E65" s="212">
        <v>3774.05</v>
      </c>
      <c r="F65" s="212">
        <v>3721</v>
      </c>
      <c r="G65" s="214">
        <v>3660.8</v>
      </c>
      <c r="H65" s="214">
        <v>3547.55</v>
      </c>
      <c r="I65" s="214">
        <v>3487.3500000000004</v>
      </c>
      <c r="J65" s="214">
        <v>3834.25</v>
      </c>
      <c r="K65" s="214">
        <v>3894.45</v>
      </c>
      <c r="L65" s="214">
        <v>4007.7</v>
      </c>
      <c r="M65" s="215">
        <v>3781.2</v>
      </c>
      <c r="N65" s="215">
        <v>3607.75</v>
      </c>
      <c r="O65" s="215">
        <v>4432200</v>
      </c>
      <c r="P65" s="216">
        <v>3.395816354251562E-3</v>
      </c>
    </row>
    <row r="66" spans="1:16" ht="12.75" customHeight="1">
      <c r="A66" s="208">
        <v>56</v>
      </c>
      <c r="B66" s="220" t="s">
        <v>57</v>
      </c>
      <c r="C66" s="217" t="s">
        <v>100</v>
      </c>
      <c r="D66" s="213">
        <v>45533</v>
      </c>
      <c r="E66" s="212">
        <v>619.5</v>
      </c>
      <c r="F66" s="212">
        <v>614.35</v>
      </c>
      <c r="G66" s="214">
        <v>608.15000000000009</v>
      </c>
      <c r="H66" s="214">
        <v>596.80000000000007</v>
      </c>
      <c r="I66" s="214">
        <v>590.60000000000014</v>
      </c>
      <c r="J66" s="214">
        <v>625.70000000000005</v>
      </c>
      <c r="K66" s="214">
        <v>631.90000000000009</v>
      </c>
      <c r="L66" s="214">
        <v>643.25</v>
      </c>
      <c r="M66" s="215">
        <v>620.54999999999995</v>
      </c>
      <c r="N66" s="215">
        <v>603</v>
      </c>
      <c r="O66" s="215">
        <v>16828750</v>
      </c>
      <c r="P66" s="216">
        <v>-3.3871546465733766E-2</v>
      </c>
    </row>
    <row r="67" spans="1:16" ht="12.75" customHeight="1">
      <c r="A67" s="208">
        <v>57</v>
      </c>
      <c r="B67" s="220" t="s">
        <v>47</v>
      </c>
      <c r="C67" s="212" t="s">
        <v>101</v>
      </c>
      <c r="D67" s="213">
        <v>45533</v>
      </c>
      <c r="E67" s="212">
        <v>1757.5</v>
      </c>
      <c r="F67" s="212">
        <v>1749.0833333333333</v>
      </c>
      <c r="G67" s="214">
        <v>1738.1666666666665</v>
      </c>
      <c r="H67" s="214">
        <v>1718.8333333333333</v>
      </c>
      <c r="I67" s="214">
        <v>1707.9166666666665</v>
      </c>
      <c r="J67" s="214">
        <v>1768.4166666666665</v>
      </c>
      <c r="K67" s="214">
        <v>1779.333333333333</v>
      </c>
      <c r="L67" s="214">
        <v>1798.6666666666665</v>
      </c>
      <c r="M67" s="215">
        <v>1760</v>
      </c>
      <c r="N67" s="215">
        <v>1729.75</v>
      </c>
      <c r="O67" s="215">
        <v>4810575</v>
      </c>
      <c r="P67" s="216">
        <v>1.316542644533486E-3</v>
      </c>
    </row>
    <row r="68" spans="1:16" ht="12.75" customHeight="1">
      <c r="A68" s="208">
        <v>58</v>
      </c>
      <c r="B68" s="220" t="s">
        <v>837</v>
      </c>
      <c r="C68" s="217" t="s">
        <v>102</v>
      </c>
      <c r="D68" s="213">
        <v>45533</v>
      </c>
      <c r="E68" s="212">
        <v>2909.75</v>
      </c>
      <c r="F68" s="212">
        <v>2891.5833333333335</v>
      </c>
      <c r="G68" s="214">
        <v>2868.166666666667</v>
      </c>
      <c r="H68" s="214">
        <v>2826.5833333333335</v>
      </c>
      <c r="I68" s="214">
        <v>2803.166666666667</v>
      </c>
      <c r="J68" s="214">
        <v>2933.166666666667</v>
      </c>
      <c r="K68" s="214">
        <v>2956.5833333333339</v>
      </c>
      <c r="L68" s="214">
        <v>2998.166666666667</v>
      </c>
      <c r="M68" s="215">
        <v>2915</v>
      </c>
      <c r="N68" s="215">
        <v>2850</v>
      </c>
      <c r="O68" s="215">
        <v>2110200</v>
      </c>
      <c r="P68" s="216">
        <v>1.4236902050113896E-3</v>
      </c>
    </row>
    <row r="69" spans="1:16" ht="12.75" customHeight="1">
      <c r="A69" s="208">
        <v>59</v>
      </c>
      <c r="B69" s="220" t="s">
        <v>42</v>
      </c>
      <c r="C69" s="212" t="s">
        <v>103</v>
      </c>
      <c r="D69" s="213">
        <v>45533</v>
      </c>
      <c r="E69" s="212">
        <v>4647.8999999999996</v>
      </c>
      <c r="F69" s="212">
        <v>4668.0333333333328</v>
      </c>
      <c r="G69" s="214">
        <v>4616.0666666666657</v>
      </c>
      <c r="H69" s="214">
        <v>4584.2333333333327</v>
      </c>
      <c r="I69" s="214">
        <v>4532.2666666666655</v>
      </c>
      <c r="J69" s="214">
        <v>4699.8666666666659</v>
      </c>
      <c r="K69" s="214">
        <v>4751.833333333333</v>
      </c>
      <c r="L69" s="214">
        <v>4783.6666666666661</v>
      </c>
      <c r="M69" s="215">
        <v>4720</v>
      </c>
      <c r="N69" s="215">
        <v>4636.2</v>
      </c>
      <c r="O69" s="215">
        <v>3088200</v>
      </c>
      <c r="P69" s="216">
        <v>3.0912004272933637E-2</v>
      </c>
    </row>
    <row r="70" spans="1:16" ht="12.75" customHeight="1">
      <c r="A70" s="208">
        <v>60</v>
      </c>
      <c r="B70" s="220" t="s">
        <v>40</v>
      </c>
      <c r="C70" s="219" t="s">
        <v>104</v>
      </c>
      <c r="D70" s="213">
        <v>45533</v>
      </c>
      <c r="E70" s="212">
        <v>12408.5</v>
      </c>
      <c r="F70" s="212">
        <v>12306.633333333333</v>
      </c>
      <c r="G70" s="214">
        <v>12149.466666666667</v>
      </c>
      <c r="H70" s="214">
        <v>11890.433333333334</v>
      </c>
      <c r="I70" s="214">
        <v>11733.266666666668</v>
      </c>
      <c r="J70" s="214">
        <v>12565.666666666666</v>
      </c>
      <c r="K70" s="214">
        <v>12722.833333333334</v>
      </c>
      <c r="L70" s="214">
        <v>12981.866666666665</v>
      </c>
      <c r="M70" s="215">
        <v>12463.8</v>
      </c>
      <c r="N70" s="215">
        <v>12047.6</v>
      </c>
      <c r="O70" s="215">
        <v>1869400</v>
      </c>
      <c r="P70" s="216">
        <v>-3.3402275077559461E-2</v>
      </c>
    </row>
    <row r="71" spans="1:16" ht="12.75" customHeight="1">
      <c r="A71" s="208">
        <v>61</v>
      </c>
      <c r="B71" s="220" t="s">
        <v>105</v>
      </c>
      <c r="C71" s="212" t="s">
        <v>106</v>
      </c>
      <c r="D71" s="213">
        <v>45533</v>
      </c>
      <c r="E71" s="212">
        <v>869.7</v>
      </c>
      <c r="F71" s="212">
        <v>858.2833333333333</v>
      </c>
      <c r="G71" s="214">
        <v>841.76666666666665</v>
      </c>
      <c r="H71" s="214">
        <v>813.83333333333337</v>
      </c>
      <c r="I71" s="214">
        <v>797.31666666666672</v>
      </c>
      <c r="J71" s="214">
        <v>886.21666666666658</v>
      </c>
      <c r="K71" s="214">
        <v>902.73333333333323</v>
      </c>
      <c r="L71" s="214">
        <v>930.66666666666652</v>
      </c>
      <c r="M71" s="215">
        <v>874.8</v>
      </c>
      <c r="N71" s="215">
        <v>830.35</v>
      </c>
      <c r="O71" s="215">
        <v>37393125</v>
      </c>
      <c r="P71" s="216">
        <v>-2.0825682127503294E-2</v>
      </c>
    </row>
    <row r="72" spans="1:16" ht="12.75" customHeight="1">
      <c r="A72" s="208">
        <v>62</v>
      </c>
      <c r="B72" s="220" t="s">
        <v>42</v>
      </c>
      <c r="C72" s="212" t="s">
        <v>107</v>
      </c>
      <c r="D72" s="213">
        <v>45533</v>
      </c>
      <c r="E72" s="212">
        <v>6816.05</v>
      </c>
      <c r="F72" s="212">
        <v>6816.5</v>
      </c>
      <c r="G72" s="214">
        <v>6776.55</v>
      </c>
      <c r="H72" s="214">
        <v>6737.05</v>
      </c>
      <c r="I72" s="214">
        <v>6697.1</v>
      </c>
      <c r="J72" s="214">
        <v>6856</v>
      </c>
      <c r="K72" s="214">
        <v>6895.9500000000007</v>
      </c>
      <c r="L72" s="214">
        <v>6935.45</v>
      </c>
      <c r="M72" s="215">
        <v>6856.45</v>
      </c>
      <c r="N72" s="215">
        <v>6777</v>
      </c>
      <c r="O72" s="215">
        <v>2616625</v>
      </c>
      <c r="P72" s="216">
        <v>4.4248229073131799E-2</v>
      </c>
    </row>
    <row r="73" spans="1:16" ht="12.75" customHeight="1">
      <c r="A73" s="208">
        <v>63</v>
      </c>
      <c r="B73" s="220" t="s">
        <v>54</v>
      </c>
      <c r="C73" s="212" t="s">
        <v>108</v>
      </c>
      <c r="D73" s="213">
        <v>45533</v>
      </c>
      <c r="E73" s="212">
        <v>4823.6499999999996</v>
      </c>
      <c r="F73" s="212">
        <v>4802.333333333333</v>
      </c>
      <c r="G73" s="214">
        <v>4774.8666666666659</v>
      </c>
      <c r="H73" s="214">
        <v>4726.083333333333</v>
      </c>
      <c r="I73" s="214">
        <v>4698.6166666666659</v>
      </c>
      <c r="J73" s="214">
        <v>4851.1166666666659</v>
      </c>
      <c r="K73" s="214">
        <v>4878.583333333333</v>
      </c>
      <c r="L73" s="214">
        <v>4927.3666666666659</v>
      </c>
      <c r="M73" s="215">
        <v>4829.8</v>
      </c>
      <c r="N73" s="215">
        <v>4753.55</v>
      </c>
      <c r="O73" s="215">
        <v>3794000</v>
      </c>
      <c r="P73" s="216">
        <v>-1.5440508628519528E-2</v>
      </c>
    </row>
    <row r="74" spans="1:16" ht="12.75" customHeight="1">
      <c r="A74" s="208">
        <v>64</v>
      </c>
      <c r="B74" s="220" t="s">
        <v>54</v>
      </c>
      <c r="C74" s="212" t="s">
        <v>109</v>
      </c>
      <c r="D74" s="213">
        <v>45533</v>
      </c>
      <c r="E74" s="212">
        <v>3745.4</v>
      </c>
      <c r="F74" s="212">
        <v>3730.25</v>
      </c>
      <c r="G74" s="214">
        <v>3705.2</v>
      </c>
      <c r="H74" s="214">
        <v>3665</v>
      </c>
      <c r="I74" s="214">
        <v>3639.95</v>
      </c>
      <c r="J74" s="214">
        <v>3770.45</v>
      </c>
      <c r="K74" s="214">
        <v>3795.5</v>
      </c>
      <c r="L74" s="214">
        <v>3835.7</v>
      </c>
      <c r="M74" s="215">
        <v>3755.3</v>
      </c>
      <c r="N74" s="215">
        <v>3690.05</v>
      </c>
      <c r="O74" s="215">
        <v>2047100</v>
      </c>
      <c r="P74" s="216">
        <v>9.4928125847572545E-3</v>
      </c>
    </row>
    <row r="75" spans="1:16" ht="12.75" customHeight="1">
      <c r="A75" s="208">
        <v>65</v>
      </c>
      <c r="B75" s="220" t="s">
        <v>54</v>
      </c>
      <c r="C75" s="212" t="s">
        <v>110</v>
      </c>
      <c r="D75" s="213">
        <v>45533</v>
      </c>
      <c r="E75" s="212">
        <v>497.15</v>
      </c>
      <c r="F75" s="212">
        <v>495.23333333333329</v>
      </c>
      <c r="G75" s="214">
        <v>491.76666666666659</v>
      </c>
      <c r="H75" s="214">
        <v>486.38333333333333</v>
      </c>
      <c r="I75" s="214">
        <v>482.91666666666663</v>
      </c>
      <c r="J75" s="214">
        <v>500.61666666666656</v>
      </c>
      <c r="K75" s="214">
        <v>504.08333333333326</v>
      </c>
      <c r="L75" s="214">
        <v>509.46666666666653</v>
      </c>
      <c r="M75" s="215">
        <v>498.7</v>
      </c>
      <c r="N75" s="215">
        <v>489.85</v>
      </c>
      <c r="O75" s="215">
        <v>32452200</v>
      </c>
      <c r="P75" s="216">
        <v>-1.572309876071409E-2</v>
      </c>
    </row>
    <row r="76" spans="1:16" ht="12.75" customHeight="1">
      <c r="A76" s="208">
        <v>66</v>
      </c>
      <c r="B76" s="220" t="s">
        <v>61</v>
      </c>
      <c r="C76" s="212" t="s">
        <v>111</v>
      </c>
      <c r="D76" s="213">
        <v>45533</v>
      </c>
      <c r="E76" s="212">
        <v>202.47</v>
      </c>
      <c r="F76" s="212">
        <v>202.18333333333331</v>
      </c>
      <c r="G76" s="214">
        <v>200.98666666666662</v>
      </c>
      <c r="H76" s="214">
        <v>199.5033333333333</v>
      </c>
      <c r="I76" s="214">
        <v>198.30666666666662</v>
      </c>
      <c r="J76" s="214">
        <v>203.66666666666663</v>
      </c>
      <c r="K76" s="214">
        <v>204.86333333333329</v>
      </c>
      <c r="L76" s="214">
        <v>206.34666666666664</v>
      </c>
      <c r="M76" s="215">
        <v>203.38</v>
      </c>
      <c r="N76" s="215">
        <v>200.7</v>
      </c>
      <c r="O76" s="215">
        <v>92125000</v>
      </c>
      <c r="P76" s="216">
        <v>2.78366618319759E-2</v>
      </c>
    </row>
    <row r="77" spans="1:16" ht="12.75" customHeight="1">
      <c r="A77" s="208">
        <v>67</v>
      </c>
      <c r="B77" s="220" t="s">
        <v>82</v>
      </c>
      <c r="C77" s="212" t="s">
        <v>112</v>
      </c>
      <c r="D77" s="213">
        <v>45533</v>
      </c>
      <c r="E77" s="212">
        <v>232.58</v>
      </c>
      <c r="F77" s="212">
        <v>230.67999999999998</v>
      </c>
      <c r="G77" s="214">
        <v>228.45999999999995</v>
      </c>
      <c r="H77" s="214">
        <v>224.33999999999997</v>
      </c>
      <c r="I77" s="214">
        <v>222.11999999999995</v>
      </c>
      <c r="J77" s="214">
        <v>234.79999999999995</v>
      </c>
      <c r="K77" s="214">
        <v>237.01999999999998</v>
      </c>
      <c r="L77" s="214">
        <v>241.13999999999996</v>
      </c>
      <c r="M77" s="215">
        <v>232.9</v>
      </c>
      <c r="N77" s="215">
        <v>226.56</v>
      </c>
      <c r="O77" s="215">
        <v>114667800</v>
      </c>
      <c r="P77" s="216">
        <v>-1.046231592246042E-2</v>
      </c>
    </row>
    <row r="78" spans="1:16" ht="12.75" customHeight="1">
      <c r="A78" s="208">
        <v>68</v>
      </c>
      <c r="B78" s="220" t="s">
        <v>42</v>
      </c>
      <c r="C78" s="212" t="s">
        <v>113</v>
      </c>
      <c r="D78" s="213">
        <v>45533</v>
      </c>
      <c r="E78" s="212">
        <v>1568.7</v>
      </c>
      <c r="F78" s="212">
        <v>1524.1500000000003</v>
      </c>
      <c r="G78" s="214">
        <v>1472.1500000000005</v>
      </c>
      <c r="H78" s="214">
        <v>1375.6000000000001</v>
      </c>
      <c r="I78" s="214">
        <v>1323.6000000000004</v>
      </c>
      <c r="J78" s="214">
        <v>1620.7000000000007</v>
      </c>
      <c r="K78" s="214">
        <v>1672.7000000000003</v>
      </c>
      <c r="L78" s="214">
        <v>1769.2500000000009</v>
      </c>
      <c r="M78" s="215">
        <v>1576.15</v>
      </c>
      <c r="N78" s="215">
        <v>1427.6</v>
      </c>
      <c r="O78" s="215">
        <v>6016050</v>
      </c>
      <c r="P78" s="216">
        <v>4.5483180042837343E-2</v>
      </c>
    </row>
    <row r="79" spans="1:16" ht="12.75" customHeight="1">
      <c r="A79" s="208">
        <v>69</v>
      </c>
      <c r="B79" s="220" t="s">
        <v>114</v>
      </c>
      <c r="C79" s="212" t="s">
        <v>115</v>
      </c>
      <c r="D79" s="213">
        <v>45533</v>
      </c>
      <c r="E79" s="212">
        <v>96.08</v>
      </c>
      <c r="F79" s="212">
        <v>95.259999999999991</v>
      </c>
      <c r="G79" s="214">
        <v>94.069999999999979</v>
      </c>
      <c r="H79" s="214">
        <v>92.059999999999988</v>
      </c>
      <c r="I79" s="214">
        <v>90.869999999999976</v>
      </c>
      <c r="J79" s="214">
        <v>97.269999999999982</v>
      </c>
      <c r="K79" s="214">
        <v>98.45999999999998</v>
      </c>
      <c r="L79" s="214">
        <v>100.46999999999998</v>
      </c>
      <c r="M79" s="215">
        <v>96.45</v>
      </c>
      <c r="N79" s="215">
        <v>93.25</v>
      </c>
      <c r="O79" s="215">
        <v>234416250</v>
      </c>
      <c r="P79" s="216">
        <v>2.0171358629130966E-2</v>
      </c>
    </row>
    <row r="80" spans="1:16" ht="12.75" customHeight="1">
      <c r="A80" s="208">
        <v>70</v>
      </c>
      <c r="B80" s="220" t="s">
        <v>837</v>
      </c>
      <c r="C80" s="218" t="s">
        <v>116</v>
      </c>
      <c r="D80" s="213">
        <v>45533</v>
      </c>
      <c r="E80" s="212">
        <v>652.45000000000005</v>
      </c>
      <c r="F80" s="212">
        <v>652.01666666666665</v>
      </c>
      <c r="G80" s="214">
        <v>646.63333333333333</v>
      </c>
      <c r="H80" s="214">
        <v>640.81666666666672</v>
      </c>
      <c r="I80" s="214">
        <v>635.43333333333339</v>
      </c>
      <c r="J80" s="214">
        <v>657.83333333333326</v>
      </c>
      <c r="K80" s="214">
        <v>663.21666666666647</v>
      </c>
      <c r="L80" s="214">
        <v>669.03333333333319</v>
      </c>
      <c r="M80" s="215">
        <v>657.4</v>
      </c>
      <c r="N80" s="215">
        <v>646.20000000000005</v>
      </c>
      <c r="O80" s="215">
        <v>8355100</v>
      </c>
      <c r="P80" s="216">
        <v>-2.7243832299076738E-2</v>
      </c>
    </row>
    <row r="81" spans="1:16" ht="12.75" customHeight="1">
      <c r="A81" s="208">
        <v>71</v>
      </c>
      <c r="B81" s="220" t="s">
        <v>57</v>
      </c>
      <c r="C81" s="212" t="s">
        <v>117</v>
      </c>
      <c r="D81" s="213">
        <v>45533</v>
      </c>
      <c r="E81" s="212">
        <v>1407.75</v>
      </c>
      <c r="F81" s="212">
        <v>1395.55</v>
      </c>
      <c r="G81" s="214">
        <v>1381.05</v>
      </c>
      <c r="H81" s="214">
        <v>1354.35</v>
      </c>
      <c r="I81" s="214">
        <v>1339.85</v>
      </c>
      <c r="J81" s="214">
        <v>1422.25</v>
      </c>
      <c r="K81" s="214">
        <v>1436.75</v>
      </c>
      <c r="L81" s="214">
        <v>1463.45</v>
      </c>
      <c r="M81" s="215">
        <v>1410.05</v>
      </c>
      <c r="N81" s="215">
        <v>1368.85</v>
      </c>
      <c r="O81" s="215">
        <v>9725000</v>
      </c>
      <c r="P81" s="216">
        <v>-7.1927661323468973E-4</v>
      </c>
    </row>
    <row r="82" spans="1:16" ht="12.75" customHeight="1">
      <c r="A82" s="208">
        <v>72</v>
      </c>
      <c r="B82" s="220" t="s">
        <v>105</v>
      </c>
      <c r="C82" s="212" t="s">
        <v>118</v>
      </c>
      <c r="D82" s="213">
        <v>45533</v>
      </c>
      <c r="E82" s="212">
        <v>2950.3</v>
      </c>
      <c r="F82" s="212">
        <v>2938.2333333333336</v>
      </c>
      <c r="G82" s="214">
        <v>2917.0666666666671</v>
      </c>
      <c r="H82" s="214">
        <v>2883.8333333333335</v>
      </c>
      <c r="I82" s="214">
        <v>2862.666666666667</v>
      </c>
      <c r="J82" s="214">
        <v>2971.4666666666672</v>
      </c>
      <c r="K82" s="214">
        <v>2992.6333333333332</v>
      </c>
      <c r="L82" s="214">
        <v>3025.8666666666672</v>
      </c>
      <c r="M82" s="215">
        <v>2959.4</v>
      </c>
      <c r="N82" s="215">
        <v>2905</v>
      </c>
      <c r="O82" s="215">
        <v>5397525</v>
      </c>
      <c r="P82" s="216">
        <v>1.738835404385258E-2</v>
      </c>
    </row>
    <row r="83" spans="1:16" ht="12.75" customHeight="1">
      <c r="A83" s="208">
        <v>73</v>
      </c>
      <c r="B83" s="220" t="s">
        <v>42</v>
      </c>
      <c r="C83" s="212" t="s">
        <v>119</v>
      </c>
      <c r="D83" s="213">
        <v>45533</v>
      </c>
      <c r="E83" s="212">
        <v>664.2</v>
      </c>
      <c r="F83" s="212">
        <v>666.69999999999993</v>
      </c>
      <c r="G83" s="214">
        <v>658.59999999999991</v>
      </c>
      <c r="H83" s="214">
        <v>653</v>
      </c>
      <c r="I83" s="214">
        <v>644.9</v>
      </c>
      <c r="J83" s="214">
        <v>672.29999999999984</v>
      </c>
      <c r="K83" s="214">
        <v>680.4</v>
      </c>
      <c r="L83" s="214">
        <v>685.99999999999977</v>
      </c>
      <c r="M83" s="215">
        <v>674.8</v>
      </c>
      <c r="N83" s="215">
        <v>661.1</v>
      </c>
      <c r="O83" s="215">
        <v>8730000</v>
      </c>
      <c r="P83" s="216">
        <v>-1.3113271535157133E-2</v>
      </c>
    </row>
    <row r="84" spans="1:16" ht="12.75" customHeight="1">
      <c r="A84" s="208">
        <v>74</v>
      </c>
      <c r="B84" s="220" t="s">
        <v>47</v>
      </c>
      <c r="C84" s="212" t="s">
        <v>120</v>
      </c>
      <c r="D84" s="213">
        <v>45533</v>
      </c>
      <c r="E84" s="212">
        <v>2608.5</v>
      </c>
      <c r="F84" s="212">
        <v>2584.5166666666669</v>
      </c>
      <c r="G84" s="214">
        <v>2554.0333333333338</v>
      </c>
      <c r="H84" s="214">
        <v>2499.5666666666671</v>
      </c>
      <c r="I84" s="214">
        <v>2469.0833333333339</v>
      </c>
      <c r="J84" s="214">
        <v>2638.9833333333336</v>
      </c>
      <c r="K84" s="214">
        <v>2669.4666666666662</v>
      </c>
      <c r="L84" s="214">
        <v>2723.9333333333334</v>
      </c>
      <c r="M84" s="215">
        <v>2615</v>
      </c>
      <c r="N84" s="215">
        <v>2530.0500000000002</v>
      </c>
      <c r="O84" s="215">
        <v>8512000</v>
      </c>
      <c r="P84" s="216">
        <v>-4.7501818385273877E-2</v>
      </c>
    </row>
    <row r="85" spans="1:16" ht="12.75" customHeight="1">
      <c r="A85" s="208">
        <v>75</v>
      </c>
      <c r="B85" s="220" t="s">
        <v>82</v>
      </c>
      <c r="C85" s="212" t="s">
        <v>121</v>
      </c>
      <c r="D85" s="213">
        <v>45533</v>
      </c>
      <c r="E85" s="212">
        <v>602.25</v>
      </c>
      <c r="F85" s="212">
        <v>600.33333333333337</v>
      </c>
      <c r="G85" s="214">
        <v>593.91666666666674</v>
      </c>
      <c r="H85" s="214">
        <v>585.58333333333337</v>
      </c>
      <c r="I85" s="214">
        <v>579.16666666666674</v>
      </c>
      <c r="J85" s="214">
        <v>608.66666666666674</v>
      </c>
      <c r="K85" s="214">
        <v>615.08333333333348</v>
      </c>
      <c r="L85" s="214">
        <v>623.41666666666674</v>
      </c>
      <c r="M85" s="215">
        <v>606.75</v>
      </c>
      <c r="N85" s="215">
        <v>592</v>
      </c>
      <c r="O85" s="215">
        <v>11103750</v>
      </c>
      <c r="P85" s="216">
        <v>-2.2449653350940905E-2</v>
      </c>
    </row>
    <row r="86" spans="1:16" ht="12.75" customHeight="1">
      <c r="A86" s="208">
        <v>76</v>
      </c>
      <c r="B86" s="220" t="s">
        <v>40</v>
      </c>
      <c r="C86" s="219" t="s">
        <v>122</v>
      </c>
      <c r="D86" s="213">
        <v>45533</v>
      </c>
      <c r="E86" s="212">
        <v>4764.2</v>
      </c>
      <c r="F86" s="212">
        <v>4731.7833333333338</v>
      </c>
      <c r="G86" s="214">
        <v>4680.5666666666675</v>
      </c>
      <c r="H86" s="214">
        <v>4596.9333333333334</v>
      </c>
      <c r="I86" s="214">
        <v>4545.7166666666672</v>
      </c>
      <c r="J86" s="214">
        <v>4815.4166666666679</v>
      </c>
      <c r="K86" s="214">
        <v>4866.6333333333332</v>
      </c>
      <c r="L86" s="214">
        <v>4950.2666666666682</v>
      </c>
      <c r="M86" s="215">
        <v>4783</v>
      </c>
      <c r="N86" s="215">
        <v>4648.1499999999996</v>
      </c>
      <c r="O86" s="215">
        <v>13714800</v>
      </c>
      <c r="P86" s="216">
        <v>-2.7939613012970443E-2</v>
      </c>
    </row>
    <row r="87" spans="1:16" ht="12.75" customHeight="1">
      <c r="A87" s="208">
        <v>77</v>
      </c>
      <c r="B87" s="220" t="s">
        <v>40</v>
      </c>
      <c r="C87" s="212" t="s">
        <v>123</v>
      </c>
      <c r="D87" s="213">
        <v>45533</v>
      </c>
      <c r="E87" s="212">
        <v>1882.05</v>
      </c>
      <c r="F87" s="212">
        <v>1876.4666666666665</v>
      </c>
      <c r="G87" s="214">
        <v>1859.083333333333</v>
      </c>
      <c r="H87" s="214">
        <v>1836.1166666666666</v>
      </c>
      <c r="I87" s="214">
        <v>1818.7333333333331</v>
      </c>
      <c r="J87" s="214">
        <v>1899.4333333333329</v>
      </c>
      <c r="K87" s="214">
        <v>1916.8166666666666</v>
      </c>
      <c r="L87" s="214">
        <v>1939.7833333333328</v>
      </c>
      <c r="M87" s="215">
        <v>1893.85</v>
      </c>
      <c r="N87" s="215">
        <v>1853.5</v>
      </c>
      <c r="O87" s="215">
        <v>8319500</v>
      </c>
      <c r="P87" s="216">
        <v>2.8177717357721066E-2</v>
      </c>
    </row>
    <row r="88" spans="1:16" ht="12.75" customHeight="1">
      <c r="A88" s="208">
        <v>78</v>
      </c>
      <c r="B88" s="220" t="s">
        <v>85</v>
      </c>
      <c r="C88" s="212" t="s">
        <v>124</v>
      </c>
      <c r="D88" s="213">
        <v>45533</v>
      </c>
      <c r="E88" s="212">
        <v>1672.2</v>
      </c>
      <c r="F88" s="212">
        <v>1657.95</v>
      </c>
      <c r="G88" s="214">
        <v>1640.65</v>
      </c>
      <c r="H88" s="214">
        <v>1609.1000000000001</v>
      </c>
      <c r="I88" s="214">
        <v>1591.8000000000002</v>
      </c>
      <c r="J88" s="214">
        <v>1689.5</v>
      </c>
      <c r="K88" s="214">
        <v>1706.7999999999997</v>
      </c>
      <c r="L88" s="214">
        <v>1738.35</v>
      </c>
      <c r="M88" s="215">
        <v>1675.25</v>
      </c>
      <c r="N88" s="215">
        <v>1626.4</v>
      </c>
      <c r="O88" s="215">
        <v>13864550</v>
      </c>
      <c r="P88" s="216">
        <v>5.5389779932860872E-2</v>
      </c>
    </row>
    <row r="89" spans="1:16" ht="12.75" customHeight="1">
      <c r="A89" s="208">
        <v>79</v>
      </c>
      <c r="B89" s="220" t="s">
        <v>66</v>
      </c>
      <c r="C89" s="212" t="s">
        <v>125</v>
      </c>
      <c r="D89" s="213">
        <v>45533</v>
      </c>
      <c r="E89" s="212">
        <v>4230.25</v>
      </c>
      <c r="F89" s="212">
        <v>4219.4000000000005</v>
      </c>
      <c r="G89" s="214">
        <v>4180.8500000000013</v>
      </c>
      <c r="H89" s="214">
        <v>4131.4500000000007</v>
      </c>
      <c r="I89" s="214">
        <v>4092.9000000000015</v>
      </c>
      <c r="J89" s="214">
        <v>4268.8000000000011</v>
      </c>
      <c r="K89" s="214">
        <v>4307.3500000000004</v>
      </c>
      <c r="L89" s="214">
        <v>4356.7500000000009</v>
      </c>
      <c r="M89" s="215">
        <v>4257.95</v>
      </c>
      <c r="N89" s="215">
        <v>4170</v>
      </c>
      <c r="O89" s="215">
        <v>3099450</v>
      </c>
      <c r="P89" s="216">
        <v>2.9392716584466697E-2</v>
      </c>
    </row>
    <row r="90" spans="1:16" ht="12.75" customHeight="1">
      <c r="A90" s="208">
        <v>80</v>
      </c>
      <c r="B90" s="220" t="s">
        <v>61</v>
      </c>
      <c r="C90" s="212" t="s">
        <v>126</v>
      </c>
      <c r="D90" s="213">
        <v>45533</v>
      </c>
      <c r="E90" s="212">
        <v>1632.85</v>
      </c>
      <c r="F90" s="212">
        <v>1627.4666666666665</v>
      </c>
      <c r="G90" s="214">
        <v>1619.6833333333329</v>
      </c>
      <c r="H90" s="214">
        <v>1606.5166666666664</v>
      </c>
      <c r="I90" s="214">
        <v>1598.7333333333329</v>
      </c>
      <c r="J90" s="214">
        <v>1640.633333333333</v>
      </c>
      <c r="K90" s="214">
        <v>1648.4166666666663</v>
      </c>
      <c r="L90" s="214">
        <v>1661.583333333333</v>
      </c>
      <c r="M90" s="215">
        <v>1635.25</v>
      </c>
      <c r="N90" s="215">
        <v>1614.3</v>
      </c>
      <c r="O90" s="215">
        <v>191199250</v>
      </c>
      <c r="P90" s="216">
        <v>-3.5726668793254097E-2</v>
      </c>
    </row>
    <row r="91" spans="1:16" ht="12.75" customHeight="1">
      <c r="A91" s="208">
        <v>81</v>
      </c>
      <c r="B91" s="220" t="s">
        <v>66</v>
      </c>
      <c r="C91" s="212" t="s">
        <v>127</v>
      </c>
      <c r="D91" s="213">
        <v>45533</v>
      </c>
      <c r="E91" s="212">
        <v>689.8</v>
      </c>
      <c r="F91" s="212">
        <v>683.56666666666661</v>
      </c>
      <c r="G91" s="214">
        <v>676.28333333333319</v>
      </c>
      <c r="H91" s="214">
        <v>662.76666666666654</v>
      </c>
      <c r="I91" s="214">
        <v>655.48333333333312</v>
      </c>
      <c r="J91" s="214">
        <v>697.08333333333326</v>
      </c>
      <c r="K91" s="214">
        <v>704.36666666666656</v>
      </c>
      <c r="L91" s="214">
        <v>717.88333333333333</v>
      </c>
      <c r="M91" s="215">
        <v>690.85</v>
      </c>
      <c r="N91" s="215">
        <v>670.05</v>
      </c>
      <c r="O91" s="215">
        <v>26414300</v>
      </c>
      <c r="P91" s="216">
        <v>-1.3596779493920474E-2</v>
      </c>
    </row>
    <row r="92" spans="1:16" ht="12.75" customHeight="1">
      <c r="A92" s="208">
        <v>82</v>
      </c>
      <c r="B92" s="220" t="s">
        <v>54</v>
      </c>
      <c r="C92" s="212" t="s">
        <v>128</v>
      </c>
      <c r="D92" s="213">
        <v>45533</v>
      </c>
      <c r="E92" s="212">
        <v>5129.3999999999996</v>
      </c>
      <c r="F92" s="212">
        <v>5098.25</v>
      </c>
      <c r="G92" s="214">
        <v>5058.1499999999996</v>
      </c>
      <c r="H92" s="214">
        <v>4986.8999999999996</v>
      </c>
      <c r="I92" s="214">
        <v>4946.7999999999993</v>
      </c>
      <c r="J92" s="214">
        <v>5169.5</v>
      </c>
      <c r="K92" s="214">
        <v>5209.6000000000004</v>
      </c>
      <c r="L92" s="214">
        <v>5280.85</v>
      </c>
      <c r="M92" s="215">
        <v>5138.3500000000004</v>
      </c>
      <c r="N92" s="215">
        <v>5027</v>
      </c>
      <c r="O92" s="215">
        <v>4875450</v>
      </c>
      <c r="P92" s="216">
        <v>-3.152468639194303E-2</v>
      </c>
    </row>
    <row r="93" spans="1:16" ht="12.75" customHeight="1">
      <c r="A93" s="208">
        <v>83</v>
      </c>
      <c r="B93" s="220" t="s">
        <v>129</v>
      </c>
      <c r="C93" s="212" t="s">
        <v>130</v>
      </c>
      <c r="D93" s="213">
        <v>45533</v>
      </c>
      <c r="E93" s="212">
        <v>636.15</v>
      </c>
      <c r="F93" s="212">
        <v>637.01666666666677</v>
      </c>
      <c r="G93" s="214">
        <v>630.78333333333353</v>
      </c>
      <c r="H93" s="214">
        <v>625.41666666666674</v>
      </c>
      <c r="I93" s="214">
        <v>619.18333333333351</v>
      </c>
      <c r="J93" s="214">
        <v>642.38333333333355</v>
      </c>
      <c r="K93" s="214">
        <v>648.6166666666669</v>
      </c>
      <c r="L93" s="214">
        <v>653.98333333333358</v>
      </c>
      <c r="M93" s="215">
        <v>643.25</v>
      </c>
      <c r="N93" s="215">
        <v>631.65</v>
      </c>
      <c r="O93" s="215">
        <v>45179400</v>
      </c>
      <c r="P93" s="216">
        <v>3.7323877950919101E-3</v>
      </c>
    </row>
    <row r="94" spans="1:16" ht="12.75" customHeight="1">
      <c r="A94" s="208">
        <v>84</v>
      </c>
      <c r="B94" s="220" t="s">
        <v>129</v>
      </c>
      <c r="C94" s="218" t="s">
        <v>131</v>
      </c>
      <c r="D94" s="213">
        <v>45533</v>
      </c>
      <c r="E94" s="212">
        <v>314.55</v>
      </c>
      <c r="F94" s="212">
        <v>310.46666666666664</v>
      </c>
      <c r="G94" s="214">
        <v>304.68333333333328</v>
      </c>
      <c r="H94" s="214">
        <v>294.81666666666666</v>
      </c>
      <c r="I94" s="214">
        <v>289.0333333333333</v>
      </c>
      <c r="J94" s="214">
        <v>320.33333333333326</v>
      </c>
      <c r="K94" s="214">
        <v>326.11666666666667</v>
      </c>
      <c r="L94" s="214">
        <v>335.98333333333323</v>
      </c>
      <c r="M94" s="215">
        <v>316.25</v>
      </c>
      <c r="N94" s="215">
        <v>300.60000000000002</v>
      </c>
      <c r="O94" s="215">
        <v>37786350</v>
      </c>
      <c r="P94" s="216">
        <v>4.1639272408503181E-2</v>
      </c>
    </row>
    <row r="95" spans="1:16" ht="12.75" customHeight="1">
      <c r="A95" s="208">
        <v>85</v>
      </c>
      <c r="B95" s="220" t="s">
        <v>82</v>
      </c>
      <c r="C95" s="212" t="s">
        <v>132</v>
      </c>
      <c r="D95" s="213">
        <v>45533</v>
      </c>
      <c r="E95" s="212">
        <v>381</v>
      </c>
      <c r="F95" s="212">
        <v>378.9666666666667</v>
      </c>
      <c r="G95" s="214">
        <v>375.48333333333341</v>
      </c>
      <c r="H95" s="214">
        <v>369.9666666666667</v>
      </c>
      <c r="I95" s="214">
        <v>366.48333333333341</v>
      </c>
      <c r="J95" s="214">
        <v>384.48333333333341</v>
      </c>
      <c r="K95" s="214">
        <v>387.96666666666675</v>
      </c>
      <c r="L95" s="214">
        <v>393.48333333333341</v>
      </c>
      <c r="M95" s="215">
        <v>382.45</v>
      </c>
      <c r="N95" s="215">
        <v>373.45</v>
      </c>
      <c r="O95" s="215">
        <v>54695250</v>
      </c>
      <c r="P95" s="216">
        <v>1.4231534677631332E-2</v>
      </c>
    </row>
    <row r="96" spans="1:16" ht="12.75" customHeight="1">
      <c r="A96" s="208">
        <v>86</v>
      </c>
      <c r="B96" s="220" t="s">
        <v>57</v>
      </c>
      <c r="C96" s="212" t="s">
        <v>133</v>
      </c>
      <c r="D96" s="213">
        <v>45533</v>
      </c>
      <c r="E96" s="212">
        <v>2757.35</v>
      </c>
      <c r="F96" s="212">
        <v>2745.5166666666664</v>
      </c>
      <c r="G96" s="214">
        <v>2730.1333333333328</v>
      </c>
      <c r="H96" s="214">
        <v>2702.9166666666665</v>
      </c>
      <c r="I96" s="214">
        <v>2687.5333333333328</v>
      </c>
      <c r="J96" s="214">
        <v>2772.7333333333327</v>
      </c>
      <c r="K96" s="214">
        <v>2788.1166666666659</v>
      </c>
      <c r="L96" s="214">
        <v>2815.3333333333326</v>
      </c>
      <c r="M96" s="215">
        <v>2760.9</v>
      </c>
      <c r="N96" s="215">
        <v>2718.3</v>
      </c>
      <c r="O96" s="215">
        <v>14988900</v>
      </c>
      <c r="P96" s="216">
        <v>3.2016193997480014E-2</v>
      </c>
    </row>
    <row r="97" spans="1:16" ht="12.75" customHeight="1">
      <c r="A97" s="208">
        <v>87</v>
      </c>
      <c r="B97" s="220" t="s">
        <v>61</v>
      </c>
      <c r="C97" s="212" t="s">
        <v>134</v>
      </c>
      <c r="D97" s="213">
        <v>45533</v>
      </c>
      <c r="E97" s="212">
        <v>1190.4000000000001</v>
      </c>
      <c r="F97" s="212">
        <v>1184.3833333333334</v>
      </c>
      <c r="G97" s="214">
        <v>1174.6166666666668</v>
      </c>
      <c r="H97" s="214">
        <v>1158.8333333333333</v>
      </c>
      <c r="I97" s="214">
        <v>1149.0666666666666</v>
      </c>
      <c r="J97" s="214">
        <v>1200.166666666667</v>
      </c>
      <c r="K97" s="214">
        <v>1209.9333333333338</v>
      </c>
      <c r="L97" s="214">
        <v>1225.7166666666672</v>
      </c>
      <c r="M97" s="215">
        <v>1194.1500000000001</v>
      </c>
      <c r="N97" s="215">
        <v>1168.5999999999999</v>
      </c>
      <c r="O97" s="215">
        <v>97028400</v>
      </c>
      <c r="P97" s="216">
        <v>-4.4114503237730071E-2</v>
      </c>
    </row>
    <row r="98" spans="1:16" ht="12.75" customHeight="1">
      <c r="A98" s="208">
        <v>88</v>
      </c>
      <c r="B98" s="220" t="s">
        <v>66</v>
      </c>
      <c r="C98" s="212" t="s">
        <v>135</v>
      </c>
      <c r="D98" s="213">
        <v>45533</v>
      </c>
      <c r="E98" s="212">
        <v>2038.5</v>
      </c>
      <c r="F98" s="212">
        <v>2021.05</v>
      </c>
      <c r="G98" s="214">
        <v>1995.1</v>
      </c>
      <c r="H98" s="214">
        <v>1951.7</v>
      </c>
      <c r="I98" s="214">
        <v>1925.75</v>
      </c>
      <c r="J98" s="214">
        <v>2064.4499999999998</v>
      </c>
      <c r="K98" s="214">
        <v>2090.4</v>
      </c>
      <c r="L98" s="214">
        <v>2133.7999999999997</v>
      </c>
      <c r="M98" s="215">
        <v>2047</v>
      </c>
      <c r="N98" s="215">
        <v>1977.65</v>
      </c>
      <c r="O98" s="215">
        <v>3977000</v>
      </c>
      <c r="P98" s="216">
        <v>-4.8792693606906044E-3</v>
      </c>
    </row>
    <row r="99" spans="1:16" ht="12.75" customHeight="1">
      <c r="A99" s="208">
        <v>89</v>
      </c>
      <c r="B99" s="220" t="s">
        <v>66</v>
      </c>
      <c r="C99" s="212" t="s">
        <v>136</v>
      </c>
      <c r="D99" s="213">
        <v>45533</v>
      </c>
      <c r="E99" s="212">
        <v>720.9</v>
      </c>
      <c r="F99" s="212">
        <v>716.11666666666667</v>
      </c>
      <c r="G99" s="214">
        <v>709.38333333333333</v>
      </c>
      <c r="H99" s="214">
        <v>697.86666666666667</v>
      </c>
      <c r="I99" s="214">
        <v>691.13333333333333</v>
      </c>
      <c r="J99" s="214">
        <v>727.63333333333333</v>
      </c>
      <c r="K99" s="214">
        <v>734.36666666666667</v>
      </c>
      <c r="L99" s="214">
        <v>745.88333333333333</v>
      </c>
      <c r="M99" s="215">
        <v>722.85</v>
      </c>
      <c r="N99" s="215">
        <v>704.6</v>
      </c>
      <c r="O99" s="215">
        <v>10987500</v>
      </c>
      <c r="P99" s="216">
        <v>2.3902711769639363E-2</v>
      </c>
    </row>
    <row r="100" spans="1:16" ht="12.75" customHeight="1">
      <c r="A100" s="208">
        <v>90</v>
      </c>
      <c r="B100" s="220" t="s">
        <v>77</v>
      </c>
      <c r="C100" s="212" t="s">
        <v>137</v>
      </c>
      <c r="D100" s="213">
        <v>45533</v>
      </c>
      <c r="E100" s="212">
        <v>15.89</v>
      </c>
      <c r="F100" s="212">
        <v>15.86</v>
      </c>
      <c r="G100" s="214">
        <v>15.7</v>
      </c>
      <c r="H100" s="214">
        <v>15.51</v>
      </c>
      <c r="I100" s="214">
        <v>15.35</v>
      </c>
      <c r="J100" s="214">
        <v>16.049999999999997</v>
      </c>
      <c r="K100" s="214">
        <v>16.21</v>
      </c>
      <c r="L100" s="214">
        <v>16.399999999999999</v>
      </c>
      <c r="M100" s="215">
        <v>16.02</v>
      </c>
      <c r="N100" s="215">
        <v>15.67</v>
      </c>
      <c r="O100" s="215">
        <v>4709800000</v>
      </c>
      <c r="P100" s="216">
        <v>-1.210692351579018E-2</v>
      </c>
    </row>
    <row r="101" spans="1:16" ht="12.75" customHeight="1">
      <c r="A101" s="208">
        <v>91</v>
      </c>
      <c r="B101" s="220" t="s">
        <v>66</v>
      </c>
      <c r="C101" s="212" t="s">
        <v>138</v>
      </c>
      <c r="D101" s="213">
        <v>45533</v>
      </c>
      <c r="E101" s="212">
        <v>108</v>
      </c>
      <c r="F101" s="212">
        <v>107.60333333333334</v>
      </c>
      <c r="G101" s="214">
        <v>106.70666666666668</v>
      </c>
      <c r="H101" s="214">
        <v>105.41333333333334</v>
      </c>
      <c r="I101" s="214">
        <v>104.51666666666668</v>
      </c>
      <c r="J101" s="214">
        <v>108.89666666666668</v>
      </c>
      <c r="K101" s="214">
        <v>109.79333333333335</v>
      </c>
      <c r="L101" s="214">
        <v>111.08666666666667</v>
      </c>
      <c r="M101" s="215">
        <v>108.5</v>
      </c>
      <c r="N101" s="215">
        <v>106.31</v>
      </c>
      <c r="O101" s="215">
        <v>131450000</v>
      </c>
      <c r="P101" s="216">
        <v>-1.1914157928364717E-2</v>
      </c>
    </row>
    <row r="102" spans="1:16" ht="12.75" customHeight="1">
      <c r="A102" s="208">
        <v>92</v>
      </c>
      <c r="B102" s="220" t="s">
        <v>61</v>
      </c>
      <c r="C102" s="218" t="s">
        <v>139</v>
      </c>
      <c r="D102" s="213">
        <v>45533</v>
      </c>
      <c r="E102" s="212">
        <v>72.180000000000007</v>
      </c>
      <c r="F102" s="212">
        <v>71.820000000000007</v>
      </c>
      <c r="G102" s="214">
        <v>71.340000000000018</v>
      </c>
      <c r="H102" s="214">
        <v>70.500000000000014</v>
      </c>
      <c r="I102" s="214">
        <v>70.020000000000024</v>
      </c>
      <c r="J102" s="214">
        <v>72.660000000000011</v>
      </c>
      <c r="K102" s="214">
        <v>73.14</v>
      </c>
      <c r="L102" s="214">
        <v>73.98</v>
      </c>
      <c r="M102" s="215">
        <v>72.3</v>
      </c>
      <c r="N102" s="215">
        <v>70.98</v>
      </c>
      <c r="O102" s="215">
        <v>521287500</v>
      </c>
      <c r="P102" s="216">
        <v>-2.4112640477659928E-3</v>
      </c>
    </row>
    <row r="103" spans="1:16" ht="12.75" customHeight="1">
      <c r="A103" s="208">
        <v>93</v>
      </c>
      <c r="B103" s="220" t="s">
        <v>185</v>
      </c>
      <c r="C103" s="212" t="s">
        <v>140</v>
      </c>
      <c r="D103" s="213">
        <v>45533</v>
      </c>
      <c r="E103" s="212">
        <v>195.31</v>
      </c>
      <c r="F103" s="212">
        <v>193.21</v>
      </c>
      <c r="G103" s="214">
        <v>190.52</v>
      </c>
      <c r="H103" s="214">
        <v>185.73</v>
      </c>
      <c r="I103" s="214">
        <v>183.04</v>
      </c>
      <c r="J103" s="214">
        <v>198.00000000000003</v>
      </c>
      <c r="K103" s="214">
        <v>200.69000000000003</v>
      </c>
      <c r="L103" s="214">
        <v>205.48000000000005</v>
      </c>
      <c r="M103" s="215">
        <v>195.9</v>
      </c>
      <c r="N103" s="215">
        <v>188.42</v>
      </c>
      <c r="O103" s="215">
        <v>72960000</v>
      </c>
      <c r="P103" s="216">
        <v>1.0281441478865927E-2</v>
      </c>
    </row>
    <row r="104" spans="1:16" ht="12.75" customHeight="1">
      <c r="A104" s="208">
        <v>94</v>
      </c>
      <c r="B104" s="220" t="s">
        <v>82</v>
      </c>
      <c r="C104" s="219" t="s">
        <v>141</v>
      </c>
      <c r="D104" s="213">
        <v>45533</v>
      </c>
      <c r="E104" s="212">
        <v>547.65</v>
      </c>
      <c r="F104" s="212">
        <v>545.4</v>
      </c>
      <c r="G104" s="214">
        <v>542.44999999999993</v>
      </c>
      <c r="H104" s="214">
        <v>537.25</v>
      </c>
      <c r="I104" s="214">
        <v>534.29999999999995</v>
      </c>
      <c r="J104" s="214">
        <v>550.59999999999991</v>
      </c>
      <c r="K104" s="214">
        <v>553.54999999999995</v>
      </c>
      <c r="L104" s="214">
        <v>558.74999999999989</v>
      </c>
      <c r="M104" s="215">
        <v>548.35</v>
      </c>
      <c r="N104" s="215">
        <v>540.20000000000005</v>
      </c>
      <c r="O104" s="215">
        <v>11816750</v>
      </c>
      <c r="P104" s="216">
        <v>3.3305278345557292E-2</v>
      </c>
    </row>
    <row r="105" spans="1:16" ht="12.75" customHeight="1">
      <c r="A105" s="208">
        <v>95</v>
      </c>
      <c r="B105" s="220" t="s">
        <v>114</v>
      </c>
      <c r="C105" s="212" t="s">
        <v>142</v>
      </c>
      <c r="D105" s="213">
        <v>45533</v>
      </c>
      <c r="E105" s="212">
        <v>624</v>
      </c>
      <c r="F105" s="212">
        <v>620.98333333333323</v>
      </c>
      <c r="G105" s="214">
        <v>615.61666666666645</v>
      </c>
      <c r="H105" s="214">
        <v>607.23333333333323</v>
      </c>
      <c r="I105" s="214">
        <v>601.86666666666645</v>
      </c>
      <c r="J105" s="214">
        <v>629.36666666666645</v>
      </c>
      <c r="K105" s="214">
        <v>634.73333333333323</v>
      </c>
      <c r="L105" s="214">
        <v>643.11666666666645</v>
      </c>
      <c r="M105" s="215">
        <v>626.35</v>
      </c>
      <c r="N105" s="215">
        <v>612.6</v>
      </c>
      <c r="O105" s="215">
        <v>20283000</v>
      </c>
      <c r="P105" s="216">
        <v>1.0864689758285572E-2</v>
      </c>
    </row>
    <row r="106" spans="1:16" ht="12.75" customHeight="1">
      <c r="A106" s="208">
        <v>96</v>
      </c>
      <c r="B106" s="220" t="s">
        <v>47</v>
      </c>
      <c r="C106" s="219" t="s">
        <v>143</v>
      </c>
      <c r="D106" s="213">
        <v>45533</v>
      </c>
      <c r="E106" s="212">
        <v>367.25</v>
      </c>
      <c r="F106" s="212">
        <v>366.81666666666666</v>
      </c>
      <c r="G106" s="214">
        <v>365.5333333333333</v>
      </c>
      <c r="H106" s="214">
        <v>363.81666666666666</v>
      </c>
      <c r="I106" s="214">
        <v>362.5333333333333</v>
      </c>
      <c r="J106" s="214">
        <v>368.5333333333333</v>
      </c>
      <c r="K106" s="214">
        <v>369.81666666666672</v>
      </c>
      <c r="L106" s="214">
        <v>371.5333333333333</v>
      </c>
      <c r="M106" s="215">
        <v>368.1</v>
      </c>
      <c r="N106" s="215">
        <v>365.1</v>
      </c>
      <c r="O106" s="215">
        <v>20766900</v>
      </c>
      <c r="P106" s="216">
        <v>-1.2275862068965518E-2</v>
      </c>
    </row>
    <row r="107" spans="1:16" ht="12.75" customHeight="1">
      <c r="A107" s="208">
        <v>97</v>
      </c>
      <c r="B107" s="220" t="s">
        <v>57</v>
      </c>
      <c r="C107" s="217" t="s">
        <v>144</v>
      </c>
      <c r="D107" s="213">
        <v>45533</v>
      </c>
      <c r="E107" s="212">
        <v>2723.2</v>
      </c>
      <c r="F107" s="212">
        <v>2716.65</v>
      </c>
      <c r="G107" s="214">
        <v>2661.55</v>
      </c>
      <c r="H107" s="214">
        <v>2599.9</v>
      </c>
      <c r="I107" s="214">
        <v>2544.8000000000002</v>
      </c>
      <c r="J107" s="214">
        <v>2778.3</v>
      </c>
      <c r="K107" s="214">
        <v>2833.3999999999996</v>
      </c>
      <c r="L107" s="214">
        <v>2895.05</v>
      </c>
      <c r="M107" s="215">
        <v>2771.75</v>
      </c>
      <c r="N107" s="215">
        <v>2655</v>
      </c>
      <c r="O107" s="215">
        <v>1705800</v>
      </c>
      <c r="P107" s="216">
        <v>-1.33610966510498E-2</v>
      </c>
    </row>
    <row r="108" spans="1:16" ht="12.75" customHeight="1">
      <c r="A108" s="208">
        <v>98</v>
      </c>
      <c r="B108" s="220" t="s">
        <v>114</v>
      </c>
      <c r="C108" s="219" t="s">
        <v>145</v>
      </c>
      <c r="D108" s="213">
        <v>45533</v>
      </c>
      <c r="E108" s="212">
        <v>4292.8500000000004</v>
      </c>
      <c r="F108" s="212">
        <v>4264.2333333333336</v>
      </c>
      <c r="G108" s="214">
        <v>4227.4666666666672</v>
      </c>
      <c r="H108" s="214">
        <v>4162.0833333333339</v>
      </c>
      <c r="I108" s="214">
        <v>4125.3166666666675</v>
      </c>
      <c r="J108" s="214">
        <v>4329.6166666666668</v>
      </c>
      <c r="K108" s="214">
        <v>4366.3833333333332</v>
      </c>
      <c r="L108" s="214">
        <v>4431.7666666666664</v>
      </c>
      <c r="M108" s="215">
        <v>4301</v>
      </c>
      <c r="N108" s="215">
        <v>4198.8500000000004</v>
      </c>
      <c r="O108" s="215">
        <v>6329700</v>
      </c>
      <c r="P108" s="216">
        <v>-8.9247968434402747E-3</v>
      </c>
    </row>
    <row r="109" spans="1:16" ht="12.75" customHeight="1">
      <c r="A109" s="208">
        <v>99</v>
      </c>
      <c r="B109" s="220" t="s">
        <v>61</v>
      </c>
      <c r="C109" s="212" t="s">
        <v>146</v>
      </c>
      <c r="D109" s="213">
        <v>45533</v>
      </c>
      <c r="E109" s="212">
        <v>1368.35</v>
      </c>
      <c r="F109" s="212">
        <v>1358.0666666666666</v>
      </c>
      <c r="G109" s="214">
        <v>1344.3333333333333</v>
      </c>
      <c r="H109" s="214">
        <v>1320.3166666666666</v>
      </c>
      <c r="I109" s="214">
        <v>1306.5833333333333</v>
      </c>
      <c r="J109" s="214">
        <v>1382.0833333333333</v>
      </c>
      <c r="K109" s="214">
        <v>1395.8166666666668</v>
      </c>
      <c r="L109" s="214">
        <v>1419.8333333333333</v>
      </c>
      <c r="M109" s="215">
        <v>1371.8</v>
      </c>
      <c r="N109" s="215">
        <v>1334.05</v>
      </c>
      <c r="O109" s="215">
        <v>34281000</v>
      </c>
      <c r="P109" s="216">
        <v>2.2596089310483691E-2</v>
      </c>
    </row>
    <row r="110" spans="1:16" ht="12.75" customHeight="1">
      <c r="A110" s="208">
        <v>100</v>
      </c>
      <c r="B110" s="220" t="s">
        <v>77</v>
      </c>
      <c r="C110" s="212" t="s">
        <v>147</v>
      </c>
      <c r="D110" s="213">
        <v>45533</v>
      </c>
      <c r="E110" s="212">
        <v>412.25</v>
      </c>
      <c r="F110" s="212">
        <v>410.81666666666666</v>
      </c>
      <c r="G110" s="214">
        <v>408.38333333333333</v>
      </c>
      <c r="H110" s="214">
        <v>404.51666666666665</v>
      </c>
      <c r="I110" s="214">
        <v>402.08333333333331</v>
      </c>
      <c r="J110" s="214">
        <v>414.68333333333334</v>
      </c>
      <c r="K110" s="214">
        <v>417.11666666666662</v>
      </c>
      <c r="L110" s="214">
        <v>420.98333333333335</v>
      </c>
      <c r="M110" s="215">
        <v>413.25</v>
      </c>
      <c r="N110" s="215">
        <v>406.95</v>
      </c>
      <c r="O110" s="215">
        <v>85275400</v>
      </c>
      <c r="P110" s="216">
        <v>-5.8662650124856313E-3</v>
      </c>
    </row>
    <row r="111" spans="1:16" ht="12.75" customHeight="1">
      <c r="A111" s="208">
        <v>101</v>
      </c>
      <c r="B111" s="220" t="s">
        <v>85</v>
      </c>
      <c r="C111" s="212" t="s">
        <v>148</v>
      </c>
      <c r="D111" s="213">
        <v>45533</v>
      </c>
      <c r="E111" s="212">
        <v>1859.95</v>
      </c>
      <c r="F111" s="212">
        <v>1852.25</v>
      </c>
      <c r="G111" s="214">
        <v>1842.1</v>
      </c>
      <c r="H111" s="214">
        <v>1824.25</v>
      </c>
      <c r="I111" s="214">
        <v>1814.1</v>
      </c>
      <c r="J111" s="214">
        <v>1870.1</v>
      </c>
      <c r="K111" s="214">
        <v>1880.25</v>
      </c>
      <c r="L111" s="214">
        <v>1898.1</v>
      </c>
      <c r="M111" s="215">
        <v>1862.4</v>
      </c>
      <c r="N111" s="215">
        <v>1834.4</v>
      </c>
      <c r="O111" s="215">
        <v>43572800</v>
      </c>
      <c r="P111" s="216">
        <v>1.1749189630991854E-2</v>
      </c>
    </row>
    <row r="112" spans="1:16" ht="12.75" customHeight="1">
      <c r="A112" s="208">
        <v>102</v>
      </c>
      <c r="B112" s="220" t="s">
        <v>82</v>
      </c>
      <c r="C112" s="212" t="s">
        <v>150</v>
      </c>
      <c r="D112" s="213">
        <v>45533</v>
      </c>
      <c r="E112" s="212">
        <v>167.36</v>
      </c>
      <c r="F112" s="212">
        <v>166.60666666666665</v>
      </c>
      <c r="G112" s="214">
        <v>165.5633333333333</v>
      </c>
      <c r="H112" s="214">
        <v>163.76666666666665</v>
      </c>
      <c r="I112" s="214">
        <v>162.7233333333333</v>
      </c>
      <c r="J112" s="214">
        <v>168.40333333333331</v>
      </c>
      <c r="K112" s="214">
        <v>169.44666666666666</v>
      </c>
      <c r="L112" s="214">
        <v>171.24333333333331</v>
      </c>
      <c r="M112" s="215">
        <v>167.65</v>
      </c>
      <c r="N112" s="215">
        <v>164.81</v>
      </c>
      <c r="O112" s="215">
        <v>198105375</v>
      </c>
      <c r="P112" s="216">
        <v>-1.4645619650347955E-2</v>
      </c>
    </row>
    <row r="113" spans="1:16" ht="12.75" customHeight="1">
      <c r="A113" s="208">
        <v>103</v>
      </c>
      <c r="B113" s="220" t="s">
        <v>42</v>
      </c>
      <c r="C113" s="212" t="s">
        <v>151</v>
      </c>
      <c r="D113" s="213">
        <v>45533</v>
      </c>
      <c r="E113" s="212">
        <v>1342.05</v>
      </c>
      <c r="F113" s="212">
        <v>1339.5333333333333</v>
      </c>
      <c r="G113" s="214">
        <v>1319.0166666666667</v>
      </c>
      <c r="H113" s="214">
        <v>1295.9833333333333</v>
      </c>
      <c r="I113" s="214">
        <v>1275.4666666666667</v>
      </c>
      <c r="J113" s="214">
        <v>1362.5666666666666</v>
      </c>
      <c r="K113" s="214">
        <v>1383.083333333333</v>
      </c>
      <c r="L113" s="214">
        <v>1406.1166666666666</v>
      </c>
      <c r="M113" s="215">
        <v>1360.05</v>
      </c>
      <c r="N113" s="215">
        <v>1316.5</v>
      </c>
      <c r="O113" s="215">
        <v>2623400</v>
      </c>
      <c r="P113" s="216">
        <v>5.8761804826862538E-2</v>
      </c>
    </row>
    <row r="114" spans="1:16" ht="12.75" customHeight="1">
      <c r="A114" s="208">
        <v>104</v>
      </c>
      <c r="B114" s="220" t="s">
        <v>114</v>
      </c>
      <c r="C114" s="219" t="s">
        <v>152</v>
      </c>
      <c r="D114" s="213">
        <v>45533</v>
      </c>
      <c r="E114" s="212">
        <v>923.45</v>
      </c>
      <c r="F114" s="212">
        <v>919.05000000000007</v>
      </c>
      <c r="G114" s="214">
        <v>913.35000000000014</v>
      </c>
      <c r="H114" s="214">
        <v>903.25000000000011</v>
      </c>
      <c r="I114" s="214">
        <v>897.55000000000018</v>
      </c>
      <c r="J114" s="214">
        <v>929.15000000000009</v>
      </c>
      <c r="K114" s="214">
        <v>934.85000000000014</v>
      </c>
      <c r="L114" s="214">
        <v>944.95</v>
      </c>
      <c r="M114" s="215">
        <v>924.75</v>
      </c>
      <c r="N114" s="215">
        <v>908.95</v>
      </c>
      <c r="O114" s="215">
        <v>22527750</v>
      </c>
      <c r="P114" s="216">
        <v>-2.2625465036823323E-2</v>
      </c>
    </row>
    <row r="115" spans="1:16" ht="12.75" customHeight="1">
      <c r="A115" s="208">
        <v>105</v>
      </c>
      <c r="B115" s="220" t="s">
        <v>57</v>
      </c>
      <c r="C115" s="212" t="s">
        <v>153</v>
      </c>
      <c r="D115" s="213">
        <v>45533</v>
      </c>
      <c r="E115" s="212">
        <v>503.2</v>
      </c>
      <c r="F115" s="212">
        <v>500.14999999999992</v>
      </c>
      <c r="G115" s="214">
        <v>495.94999999999982</v>
      </c>
      <c r="H115" s="214">
        <v>488.69999999999987</v>
      </c>
      <c r="I115" s="214">
        <v>484.49999999999977</v>
      </c>
      <c r="J115" s="214">
        <v>507.39999999999986</v>
      </c>
      <c r="K115" s="214">
        <v>511.6</v>
      </c>
      <c r="L115" s="214">
        <v>518.84999999999991</v>
      </c>
      <c r="M115" s="215">
        <v>504.35</v>
      </c>
      <c r="N115" s="215">
        <v>492.9</v>
      </c>
      <c r="O115" s="215">
        <v>108440000</v>
      </c>
      <c r="P115" s="216">
        <v>-6.362796698382911E-3</v>
      </c>
    </row>
    <row r="116" spans="1:16" ht="12.75" customHeight="1">
      <c r="A116" s="208">
        <v>106</v>
      </c>
      <c r="B116" s="220" t="s">
        <v>129</v>
      </c>
      <c r="C116" s="212" t="s">
        <v>154</v>
      </c>
      <c r="D116" s="213">
        <v>45533</v>
      </c>
      <c r="E116" s="212">
        <v>934.35</v>
      </c>
      <c r="F116" s="212">
        <v>932.7833333333333</v>
      </c>
      <c r="G116" s="214">
        <v>925.56666666666661</v>
      </c>
      <c r="H116" s="214">
        <v>916.7833333333333</v>
      </c>
      <c r="I116" s="214">
        <v>909.56666666666661</v>
      </c>
      <c r="J116" s="214">
        <v>941.56666666666661</v>
      </c>
      <c r="K116" s="214">
        <v>948.7833333333333</v>
      </c>
      <c r="L116" s="214">
        <v>957.56666666666661</v>
      </c>
      <c r="M116" s="215">
        <v>940</v>
      </c>
      <c r="N116" s="215">
        <v>924</v>
      </c>
      <c r="O116" s="215">
        <v>14540625</v>
      </c>
      <c r="P116" s="216">
        <v>-2.9168753129694542E-2</v>
      </c>
    </row>
    <row r="117" spans="1:16" ht="12.75" customHeight="1">
      <c r="A117" s="208">
        <v>107</v>
      </c>
      <c r="B117" s="220" t="s">
        <v>47</v>
      </c>
      <c r="C117" s="212" t="s">
        <v>155</v>
      </c>
      <c r="D117" s="213">
        <v>45533</v>
      </c>
      <c r="E117" s="212">
        <v>4253.3500000000004</v>
      </c>
      <c r="F117" s="212">
        <v>4212.6000000000004</v>
      </c>
      <c r="G117" s="214">
        <v>4160.6500000000005</v>
      </c>
      <c r="H117" s="214">
        <v>4067.95</v>
      </c>
      <c r="I117" s="214">
        <v>4016</v>
      </c>
      <c r="J117" s="214">
        <v>4305.3000000000011</v>
      </c>
      <c r="K117" s="214">
        <v>4357.2500000000018</v>
      </c>
      <c r="L117" s="214">
        <v>4449.9500000000016</v>
      </c>
      <c r="M117" s="215">
        <v>4264.55</v>
      </c>
      <c r="N117" s="215">
        <v>4119.8999999999996</v>
      </c>
      <c r="O117" s="215">
        <v>787250</v>
      </c>
      <c r="P117" s="216">
        <v>-4.8640483383685804E-2</v>
      </c>
    </row>
    <row r="118" spans="1:16" ht="12.75" customHeight="1">
      <c r="A118" s="208">
        <v>108</v>
      </c>
      <c r="B118" s="220" t="s">
        <v>129</v>
      </c>
      <c r="C118" s="217" t="s">
        <v>156</v>
      </c>
      <c r="D118" s="213">
        <v>45533</v>
      </c>
      <c r="E118" s="212">
        <v>907.7</v>
      </c>
      <c r="F118" s="212">
        <v>899.80000000000007</v>
      </c>
      <c r="G118" s="214">
        <v>889.90000000000009</v>
      </c>
      <c r="H118" s="214">
        <v>872.1</v>
      </c>
      <c r="I118" s="214">
        <v>862.2</v>
      </c>
      <c r="J118" s="214">
        <v>917.60000000000014</v>
      </c>
      <c r="K118" s="214">
        <v>927.5</v>
      </c>
      <c r="L118" s="214">
        <v>945.30000000000018</v>
      </c>
      <c r="M118" s="215">
        <v>909.7</v>
      </c>
      <c r="N118" s="215">
        <v>882</v>
      </c>
      <c r="O118" s="215">
        <v>19415025</v>
      </c>
      <c r="P118" s="216">
        <v>3.6288774904916429E-3</v>
      </c>
    </row>
    <row r="119" spans="1:16" ht="12.75" customHeight="1">
      <c r="A119" s="208">
        <v>109</v>
      </c>
      <c r="B119" s="220" t="s">
        <v>57</v>
      </c>
      <c r="C119" s="212" t="s">
        <v>157</v>
      </c>
      <c r="D119" s="213">
        <v>45533</v>
      </c>
      <c r="E119" s="212">
        <v>646.29999999999995</v>
      </c>
      <c r="F119" s="212">
        <v>645.48333333333323</v>
      </c>
      <c r="G119" s="214">
        <v>638.16666666666652</v>
      </c>
      <c r="H119" s="214">
        <v>630.0333333333333</v>
      </c>
      <c r="I119" s="214">
        <v>622.71666666666658</v>
      </c>
      <c r="J119" s="214">
        <v>653.61666666666645</v>
      </c>
      <c r="K119" s="214">
        <v>660.93333333333328</v>
      </c>
      <c r="L119" s="214">
        <v>669.06666666666638</v>
      </c>
      <c r="M119" s="215">
        <v>652.79999999999995</v>
      </c>
      <c r="N119" s="215">
        <v>637.35</v>
      </c>
      <c r="O119" s="215">
        <v>21093750</v>
      </c>
      <c r="P119" s="216">
        <v>-1.2291483757682178E-2</v>
      </c>
    </row>
    <row r="120" spans="1:16" ht="12.75" customHeight="1">
      <c r="A120" s="208">
        <v>110</v>
      </c>
      <c r="B120" s="220" t="s">
        <v>61</v>
      </c>
      <c r="C120" s="212" t="s">
        <v>158</v>
      </c>
      <c r="D120" s="213">
        <v>45533</v>
      </c>
      <c r="E120" s="212">
        <v>1781</v>
      </c>
      <c r="F120" s="212">
        <v>1773.2666666666664</v>
      </c>
      <c r="G120" s="214">
        <v>1759.0833333333328</v>
      </c>
      <c r="H120" s="214">
        <v>1737.1666666666663</v>
      </c>
      <c r="I120" s="214">
        <v>1722.9833333333327</v>
      </c>
      <c r="J120" s="214">
        <v>1795.1833333333329</v>
      </c>
      <c r="K120" s="214">
        <v>1809.3666666666663</v>
      </c>
      <c r="L120" s="214">
        <v>1831.2833333333331</v>
      </c>
      <c r="M120" s="215">
        <v>1787.45</v>
      </c>
      <c r="N120" s="215">
        <v>1751.35</v>
      </c>
      <c r="O120" s="215">
        <v>35196000</v>
      </c>
      <c r="P120" s="216">
        <v>-2.9900112456175167E-2</v>
      </c>
    </row>
    <row r="121" spans="1:16" ht="12.75" customHeight="1">
      <c r="A121" s="208">
        <v>111</v>
      </c>
      <c r="B121" s="220" t="s">
        <v>66</v>
      </c>
      <c r="C121" s="212" t="s">
        <v>840</v>
      </c>
      <c r="D121" s="213">
        <v>45533</v>
      </c>
      <c r="E121" s="212">
        <v>164.84</v>
      </c>
      <c r="F121" s="212">
        <v>163.63333333333333</v>
      </c>
      <c r="G121" s="214">
        <v>161.92666666666665</v>
      </c>
      <c r="H121" s="214">
        <v>159.01333333333332</v>
      </c>
      <c r="I121" s="214">
        <v>157.30666666666664</v>
      </c>
      <c r="J121" s="214">
        <v>166.54666666666665</v>
      </c>
      <c r="K121" s="214">
        <v>168.25333333333336</v>
      </c>
      <c r="L121" s="214">
        <v>171.16666666666666</v>
      </c>
      <c r="M121" s="215">
        <v>165.34</v>
      </c>
      <c r="N121" s="215">
        <v>160.72</v>
      </c>
      <c r="O121" s="215">
        <v>78013608</v>
      </c>
      <c r="P121" s="216">
        <v>2.9985272459499265E-2</v>
      </c>
    </row>
    <row r="122" spans="1:16" ht="12.75" customHeight="1">
      <c r="A122" s="208">
        <v>112</v>
      </c>
      <c r="B122" s="220" t="s">
        <v>42</v>
      </c>
      <c r="C122" s="212" t="s">
        <v>159</v>
      </c>
      <c r="D122" s="213">
        <v>45533</v>
      </c>
      <c r="E122" s="212">
        <v>3294.85</v>
      </c>
      <c r="F122" s="212">
        <v>3258.8833333333337</v>
      </c>
      <c r="G122" s="214">
        <v>3218.7666666666673</v>
      </c>
      <c r="H122" s="214">
        <v>3142.6833333333338</v>
      </c>
      <c r="I122" s="214">
        <v>3102.5666666666675</v>
      </c>
      <c r="J122" s="214">
        <v>3334.9666666666672</v>
      </c>
      <c r="K122" s="214">
        <v>3375.083333333333</v>
      </c>
      <c r="L122" s="214">
        <v>3451.166666666667</v>
      </c>
      <c r="M122" s="215">
        <v>3299</v>
      </c>
      <c r="N122" s="215">
        <v>3182.8</v>
      </c>
      <c r="O122" s="215">
        <v>1289100</v>
      </c>
      <c r="P122" s="216">
        <v>4.0939922480620158E-2</v>
      </c>
    </row>
    <row r="123" spans="1:16" ht="12.75" customHeight="1">
      <c r="A123" s="208">
        <v>113</v>
      </c>
      <c r="B123" s="220" t="s">
        <v>42</v>
      </c>
      <c r="C123" s="212" t="s">
        <v>160</v>
      </c>
      <c r="D123" s="213">
        <v>45533</v>
      </c>
      <c r="E123" s="212">
        <v>431.6</v>
      </c>
      <c r="F123" s="212">
        <v>431.58333333333331</v>
      </c>
      <c r="G123" s="214">
        <v>428.46666666666664</v>
      </c>
      <c r="H123" s="214">
        <v>425.33333333333331</v>
      </c>
      <c r="I123" s="214">
        <v>422.21666666666664</v>
      </c>
      <c r="J123" s="214">
        <v>434.71666666666664</v>
      </c>
      <c r="K123" s="214">
        <v>437.83333333333331</v>
      </c>
      <c r="L123" s="214">
        <v>440.96666666666664</v>
      </c>
      <c r="M123" s="215">
        <v>434.7</v>
      </c>
      <c r="N123" s="215">
        <v>428.45</v>
      </c>
      <c r="O123" s="215">
        <v>24253900</v>
      </c>
      <c r="P123" s="216">
        <v>4.9044117647058821E-2</v>
      </c>
    </row>
    <row r="124" spans="1:16" ht="12.75" customHeight="1">
      <c r="A124" s="208">
        <v>114</v>
      </c>
      <c r="B124" s="220" t="s">
        <v>66</v>
      </c>
      <c r="C124" s="217" t="s">
        <v>161</v>
      </c>
      <c r="D124" s="213">
        <v>45533</v>
      </c>
      <c r="E124" s="212">
        <v>649.70000000000005</v>
      </c>
      <c r="F124" s="212">
        <v>647.68333333333328</v>
      </c>
      <c r="G124" s="214">
        <v>643.46666666666658</v>
      </c>
      <c r="H124" s="214">
        <v>637.23333333333335</v>
      </c>
      <c r="I124" s="214">
        <v>633.01666666666665</v>
      </c>
      <c r="J124" s="214">
        <v>653.91666666666652</v>
      </c>
      <c r="K124" s="214">
        <v>658.13333333333321</v>
      </c>
      <c r="L124" s="214">
        <v>664.36666666666645</v>
      </c>
      <c r="M124" s="215">
        <v>651.9</v>
      </c>
      <c r="N124" s="215">
        <v>641.45000000000005</v>
      </c>
      <c r="O124" s="215">
        <v>31644000</v>
      </c>
      <c r="P124" s="216">
        <v>-7.1536144578313249E-3</v>
      </c>
    </row>
    <row r="125" spans="1:16" ht="12.75" customHeight="1">
      <c r="A125" s="208">
        <v>115</v>
      </c>
      <c r="B125" s="220" t="s">
        <v>40</v>
      </c>
      <c r="C125" s="212" t="s">
        <v>162</v>
      </c>
      <c r="D125" s="213">
        <v>45533</v>
      </c>
      <c r="E125" s="212">
        <v>3580.25</v>
      </c>
      <c r="F125" s="212">
        <v>3571.2833333333333</v>
      </c>
      <c r="G125" s="214">
        <v>3550.8666666666668</v>
      </c>
      <c r="H125" s="214">
        <v>3521.4833333333336</v>
      </c>
      <c r="I125" s="214">
        <v>3501.0666666666671</v>
      </c>
      <c r="J125" s="214">
        <v>3600.6666666666665</v>
      </c>
      <c r="K125" s="214">
        <v>3621.0833333333335</v>
      </c>
      <c r="L125" s="214">
        <v>3650.4666666666662</v>
      </c>
      <c r="M125" s="215">
        <v>3591.7</v>
      </c>
      <c r="N125" s="215">
        <v>3541.9</v>
      </c>
      <c r="O125" s="215">
        <v>17260350</v>
      </c>
      <c r="P125" s="216">
        <v>1.3975661552831701E-2</v>
      </c>
    </row>
    <row r="126" spans="1:16" ht="12.75" customHeight="1">
      <c r="A126" s="208">
        <v>116</v>
      </c>
      <c r="B126" s="220" t="s">
        <v>85</v>
      </c>
      <c r="C126" s="212" t="s">
        <v>163</v>
      </c>
      <c r="D126" s="213">
        <v>45533</v>
      </c>
      <c r="E126" s="212">
        <v>5582.35</v>
      </c>
      <c r="F126" s="212">
        <v>5568.55</v>
      </c>
      <c r="G126" s="214">
        <v>5518.1</v>
      </c>
      <c r="H126" s="214">
        <v>5453.85</v>
      </c>
      <c r="I126" s="214">
        <v>5403.4000000000005</v>
      </c>
      <c r="J126" s="214">
        <v>5632.8</v>
      </c>
      <c r="K126" s="214">
        <v>5683.2499999999991</v>
      </c>
      <c r="L126" s="214">
        <v>5747.5</v>
      </c>
      <c r="M126" s="215">
        <v>5619</v>
      </c>
      <c r="N126" s="215">
        <v>5504.3</v>
      </c>
      <c r="O126" s="215">
        <v>3145500</v>
      </c>
      <c r="P126" s="216">
        <v>-1.2432890647075446E-2</v>
      </c>
    </row>
    <row r="127" spans="1:16" ht="12.75" customHeight="1">
      <c r="A127" s="208">
        <v>117</v>
      </c>
      <c r="B127" s="220" t="s">
        <v>85</v>
      </c>
      <c r="C127" s="212" t="s">
        <v>164</v>
      </c>
      <c r="D127" s="213">
        <v>45533</v>
      </c>
      <c r="E127" s="212">
        <v>5207.55</v>
      </c>
      <c r="F127" s="212">
        <v>5141.416666666667</v>
      </c>
      <c r="G127" s="214">
        <v>5052.1333333333341</v>
      </c>
      <c r="H127" s="214">
        <v>4896.7166666666672</v>
      </c>
      <c r="I127" s="214">
        <v>4807.4333333333343</v>
      </c>
      <c r="J127" s="214">
        <v>5296.8333333333339</v>
      </c>
      <c r="K127" s="214">
        <v>5386.1166666666668</v>
      </c>
      <c r="L127" s="214">
        <v>5541.5333333333338</v>
      </c>
      <c r="M127" s="215">
        <v>5230.7</v>
      </c>
      <c r="N127" s="215">
        <v>4986</v>
      </c>
      <c r="O127" s="215">
        <v>1593700</v>
      </c>
      <c r="P127" s="216">
        <v>-2.1789835502086914E-2</v>
      </c>
    </row>
    <row r="128" spans="1:16" ht="12.75" customHeight="1">
      <c r="A128" s="208">
        <v>118</v>
      </c>
      <c r="B128" s="220" t="s">
        <v>42</v>
      </c>
      <c r="C128" s="212" t="s">
        <v>165</v>
      </c>
      <c r="D128" s="213">
        <v>45533</v>
      </c>
      <c r="E128" s="212">
        <v>2092.65</v>
      </c>
      <c r="F128" s="212">
        <v>2098.5666666666671</v>
      </c>
      <c r="G128" s="214">
        <v>2080.483333333334</v>
      </c>
      <c r="H128" s="214">
        <v>2068.3166666666671</v>
      </c>
      <c r="I128" s="214">
        <v>2050.233333333334</v>
      </c>
      <c r="J128" s="214">
        <v>2110.733333333334</v>
      </c>
      <c r="K128" s="214">
        <v>2128.8166666666671</v>
      </c>
      <c r="L128" s="214">
        <v>2140.983333333334</v>
      </c>
      <c r="M128" s="215">
        <v>2116.65</v>
      </c>
      <c r="N128" s="215">
        <v>2086.4</v>
      </c>
      <c r="O128" s="215">
        <v>13941275</v>
      </c>
      <c r="P128" s="216">
        <v>2.2314332907407985E-2</v>
      </c>
    </row>
    <row r="129" spans="1:16" ht="12.75" customHeight="1">
      <c r="A129" s="208">
        <v>119</v>
      </c>
      <c r="B129" s="220" t="s">
        <v>54</v>
      </c>
      <c r="C129" s="212" t="s">
        <v>166</v>
      </c>
      <c r="D129" s="213">
        <v>45533</v>
      </c>
      <c r="E129" s="212">
        <v>2837.7</v>
      </c>
      <c r="F129" s="212">
        <v>2818.25</v>
      </c>
      <c r="G129" s="214">
        <v>2795.5</v>
      </c>
      <c r="H129" s="214">
        <v>2753.3</v>
      </c>
      <c r="I129" s="214">
        <v>2730.55</v>
      </c>
      <c r="J129" s="214">
        <v>2860.45</v>
      </c>
      <c r="K129" s="214">
        <v>2883.2</v>
      </c>
      <c r="L129" s="214">
        <v>2925.3999999999996</v>
      </c>
      <c r="M129" s="215">
        <v>2841</v>
      </c>
      <c r="N129" s="215">
        <v>2776.05</v>
      </c>
      <c r="O129" s="215">
        <v>13842850</v>
      </c>
      <c r="P129" s="216">
        <v>-2.5189165208389815E-2</v>
      </c>
    </row>
    <row r="130" spans="1:16" ht="12.75" customHeight="1">
      <c r="A130" s="208">
        <v>120</v>
      </c>
      <c r="B130" s="220" t="s">
        <v>66</v>
      </c>
      <c r="C130" s="212" t="s">
        <v>167</v>
      </c>
      <c r="D130" s="213">
        <v>45533</v>
      </c>
      <c r="E130" s="212">
        <v>296.55</v>
      </c>
      <c r="F130" s="212">
        <v>293.89999999999998</v>
      </c>
      <c r="G130" s="214">
        <v>290.79999999999995</v>
      </c>
      <c r="H130" s="214">
        <v>285.04999999999995</v>
      </c>
      <c r="I130" s="214">
        <v>281.94999999999993</v>
      </c>
      <c r="J130" s="214">
        <v>299.64999999999998</v>
      </c>
      <c r="K130" s="214">
        <v>302.75</v>
      </c>
      <c r="L130" s="214">
        <v>308.5</v>
      </c>
      <c r="M130" s="215">
        <v>297</v>
      </c>
      <c r="N130" s="215">
        <v>288.14999999999998</v>
      </c>
      <c r="O130" s="215">
        <v>43664000</v>
      </c>
      <c r="P130" s="216">
        <v>3.1244256570483369E-3</v>
      </c>
    </row>
    <row r="131" spans="1:16" ht="12.75" customHeight="1">
      <c r="A131" s="208">
        <v>121</v>
      </c>
      <c r="B131" s="220" t="s">
        <v>66</v>
      </c>
      <c r="C131" s="212" t="s">
        <v>168</v>
      </c>
      <c r="D131" s="213">
        <v>45533</v>
      </c>
      <c r="E131" s="212">
        <v>200.82</v>
      </c>
      <c r="F131" s="212">
        <v>199.99666666666667</v>
      </c>
      <c r="G131" s="214">
        <v>196.82333333333335</v>
      </c>
      <c r="H131" s="214">
        <v>192.82666666666668</v>
      </c>
      <c r="I131" s="214">
        <v>189.65333333333336</v>
      </c>
      <c r="J131" s="214">
        <v>203.99333333333334</v>
      </c>
      <c r="K131" s="214">
        <v>207.16666666666663</v>
      </c>
      <c r="L131" s="214">
        <v>211.16333333333333</v>
      </c>
      <c r="M131" s="215">
        <v>203.17</v>
      </c>
      <c r="N131" s="215">
        <v>196</v>
      </c>
      <c r="O131" s="215">
        <v>66480000</v>
      </c>
      <c r="P131" s="216">
        <v>-2.1590357190162921E-2</v>
      </c>
    </row>
    <row r="132" spans="1:16" ht="12.75" customHeight="1">
      <c r="A132" s="208">
        <v>122</v>
      </c>
      <c r="B132" s="220" t="s">
        <v>57</v>
      </c>
      <c r="C132" s="212" t="s">
        <v>169</v>
      </c>
      <c r="D132" s="213">
        <v>45533</v>
      </c>
      <c r="E132" s="212">
        <v>654.65</v>
      </c>
      <c r="F132" s="212">
        <v>652.43333333333328</v>
      </c>
      <c r="G132" s="214">
        <v>648.16666666666652</v>
      </c>
      <c r="H132" s="214">
        <v>641.68333333333328</v>
      </c>
      <c r="I132" s="214">
        <v>637.41666666666652</v>
      </c>
      <c r="J132" s="214">
        <v>658.91666666666652</v>
      </c>
      <c r="K132" s="214">
        <v>663.18333333333317</v>
      </c>
      <c r="L132" s="214">
        <v>669.66666666666652</v>
      </c>
      <c r="M132" s="215">
        <v>656.7</v>
      </c>
      <c r="N132" s="215">
        <v>645.95000000000005</v>
      </c>
      <c r="O132" s="215">
        <v>14493600</v>
      </c>
      <c r="P132" s="216">
        <v>2.2692633361558003E-2</v>
      </c>
    </row>
    <row r="133" spans="1:16" ht="12.75" customHeight="1">
      <c r="A133" s="208">
        <v>123</v>
      </c>
      <c r="B133" s="220" t="s">
        <v>54</v>
      </c>
      <c r="C133" s="212" t="s">
        <v>170</v>
      </c>
      <c r="D133" s="213">
        <v>45533</v>
      </c>
      <c r="E133" s="212">
        <v>12262</v>
      </c>
      <c r="F133" s="212">
        <v>12235.166666666666</v>
      </c>
      <c r="G133" s="214">
        <v>12146.833333333332</v>
      </c>
      <c r="H133" s="214">
        <v>12031.666666666666</v>
      </c>
      <c r="I133" s="214">
        <v>11943.333333333332</v>
      </c>
      <c r="J133" s="214">
        <v>12350.333333333332</v>
      </c>
      <c r="K133" s="214">
        <v>12438.666666666664</v>
      </c>
      <c r="L133" s="214">
        <v>12553.833333333332</v>
      </c>
      <c r="M133" s="215">
        <v>12323.5</v>
      </c>
      <c r="N133" s="215">
        <v>12120</v>
      </c>
      <c r="O133" s="215">
        <v>3384150</v>
      </c>
      <c r="P133" s="216">
        <v>4.4200684994908819E-2</v>
      </c>
    </row>
    <row r="134" spans="1:16" ht="12.75" customHeight="1">
      <c r="A134" s="208">
        <v>124</v>
      </c>
      <c r="B134" s="220" t="s">
        <v>57</v>
      </c>
      <c r="C134" s="212" t="s">
        <v>883</v>
      </c>
      <c r="D134" s="213">
        <v>45533</v>
      </c>
      <c r="E134" s="212">
        <v>1410.95</v>
      </c>
      <c r="F134" s="212">
        <v>1409.75</v>
      </c>
      <c r="G134" s="214">
        <v>1398.65</v>
      </c>
      <c r="H134" s="214">
        <v>1386.3500000000001</v>
      </c>
      <c r="I134" s="214">
        <v>1375.2500000000002</v>
      </c>
      <c r="J134" s="214">
        <v>1422.05</v>
      </c>
      <c r="K134" s="214">
        <v>1433.1499999999999</v>
      </c>
      <c r="L134" s="214">
        <v>1445.4499999999998</v>
      </c>
      <c r="M134" s="215">
        <v>1420.85</v>
      </c>
      <c r="N134" s="215">
        <v>1397.45</v>
      </c>
      <c r="O134" s="215">
        <v>10613400</v>
      </c>
      <c r="P134" s="216">
        <v>1.7037832036490477E-2</v>
      </c>
    </row>
    <row r="135" spans="1:16" ht="12.75" customHeight="1">
      <c r="A135" s="208">
        <v>125</v>
      </c>
      <c r="B135" s="220" t="s">
        <v>85</v>
      </c>
      <c r="C135" s="212" t="s">
        <v>172</v>
      </c>
      <c r="D135" s="213">
        <v>45533</v>
      </c>
      <c r="E135" s="212">
        <v>4635.8</v>
      </c>
      <c r="F135" s="212">
        <v>4573.5</v>
      </c>
      <c r="G135" s="214">
        <v>4477.3</v>
      </c>
      <c r="H135" s="214">
        <v>4318.8</v>
      </c>
      <c r="I135" s="214">
        <v>4222.6000000000004</v>
      </c>
      <c r="J135" s="214">
        <v>4732</v>
      </c>
      <c r="K135" s="214">
        <v>4828.2000000000007</v>
      </c>
      <c r="L135" s="214">
        <v>4986.7</v>
      </c>
      <c r="M135" s="215">
        <v>4669.7</v>
      </c>
      <c r="N135" s="215">
        <v>4415</v>
      </c>
      <c r="O135" s="215">
        <v>2401200</v>
      </c>
      <c r="P135" s="216">
        <v>5.5379746835443035E-2</v>
      </c>
    </row>
    <row r="136" spans="1:16" ht="12.75" customHeight="1">
      <c r="A136" s="208">
        <v>126</v>
      </c>
      <c r="B136" s="220" t="s">
        <v>42</v>
      </c>
      <c r="C136" s="219" t="s">
        <v>173</v>
      </c>
      <c r="D136" s="213">
        <v>45533</v>
      </c>
      <c r="E136" s="212">
        <v>2079.6999999999998</v>
      </c>
      <c r="F136" s="212">
        <v>2048.7666666666664</v>
      </c>
      <c r="G136" s="214">
        <v>2013.4333333333329</v>
      </c>
      <c r="H136" s="214">
        <v>1947.1666666666665</v>
      </c>
      <c r="I136" s="214">
        <v>1911.833333333333</v>
      </c>
      <c r="J136" s="214">
        <v>2115.0333333333328</v>
      </c>
      <c r="K136" s="214">
        <v>2150.3666666666668</v>
      </c>
      <c r="L136" s="214">
        <v>2216.6333333333328</v>
      </c>
      <c r="M136" s="215">
        <v>2084.1</v>
      </c>
      <c r="N136" s="215">
        <v>1982.5</v>
      </c>
      <c r="O136" s="215">
        <v>1554800</v>
      </c>
      <c r="P136" s="216">
        <v>-2.8219599794766545E-3</v>
      </c>
    </row>
    <row r="137" spans="1:16" ht="12.75" customHeight="1">
      <c r="A137" s="208">
        <v>127</v>
      </c>
      <c r="B137" s="220" t="s">
        <v>66</v>
      </c>
      <c r="C137" s="219" t="s">
        <v>174</v>
      </c>
      <c r="D137" s="213">
        <v>45533</v>
      </c>
      <c r="E137" s="212">
        <v>1011.9</v>
      </c>
      <c r="F137" s="212">
        <v>1011.2166666666666</v>
      </c>
      <c r="G137" s="214">
        <v>988.98333333333312</v>
      </c>
      <c r="H137" s="214">
        <v>966.06666666666649</v>
      </c>
      <c r="I137" s="214">
        <v>943.83333333333303</v>
      </c>
      <c r="J137" s="214">
        <v>1034.1333333333332</v>
      </c>
      <c r="K137" s="214">
        <v>1056.3666666666666</v>
      </c>
      <c r="L137" s="214">
        <v>1079.2833333333333</v>
      </c>
      <c r="M137" s="215">
        <v>1033.45</v>
      </c>
      <c r="N137" s="215">
        <v>988.3</v>
      </c>
      <c r="O137" s="215">
        <v>4959200</v>
      </c>
      <c r="P137" s="216">
        <v>9.6004243281471002E-2</v>
      </c>
    </row>
    <row r="138" spans="1:16" ht="12.75" customHeight="1">
      <c r="A138" s="208">
        <v>128</v>
      </c>
      <c r="B138" s="220" t="s">
        <v>82</v>
      </c>
      <c r="C138" s="212" t="s">
        <v>175</v>
      </c>
      <c r="D138" s="213">
        <v>45533</v>
      </c>
      <c r="E138" s="212">
        <v>1817.9</v>
      </c>
      <c r="F138" s="212">
        <v>1798.5833333333333</v>
      </c>
      <c r="G138" s="214">
        <v>1773.6166666666666</v>
      </c>
      <c r="H138" s="214">
        <v>1729.3333333333333</v>
      </c>
      <c r="I138" s="214">
        <v>1704.3666666666666</v>
      </c>
      <c r="J138" s="214">
        <v>1842.8666666666666</v>
      </c>
      <c r="K138" s="214">
        <v>1867.8333333333333</v>
      </c>
      <c r="L138" s="214">
        <v>1912.1166666666666</v>
      </c>
      <c r="M138" s="215">
        <v>1823.55</v>
      </c>
      <c r="N138" s="215">
        <v>1754.3</v>
      </c>
      <c r="O138" s="215">
        <v>2027600</v>
      </c>
      <c r="P138" s="216">
        <v>-3.0042097206276312E-2</v>
      </c>
    </row>
    <row r="139" spans="1:16" ht="12.75" customHeight="1">
      <c r="A139" s="208">
        <v>129</v>
      </c>
      <c r="B139" s="220" t="s">
        <v>54</v>
      </c>
      <c r="C139" s="212" t="s">
        <v>176</v>
      </c>
      <c r="D139" s="213">
        <v>45533</v>
      </c>
      <c r="E139" s="212">
        <v>186.26</v>
      </c>
      <c r="F139" s="212">
        <v>186.66</v>
      </c>
      <c r="G139" s="214">
        <v>184.6</v>
      </c>
      <c r="H139" s="214">
        <v>182.94</v>
      </c>
      <c r="I139" s="214">
        <v>180.88</v>
      </c>
      <c r="J139" s="214">
        <v>188.32</v>
      </c>
      <c r="K139" s="214">
        <v>190.38</v>
      </c>
      <c r="L139" s="214">
        <v>192.04</v>
      </c>
      <c r="M139" s="215">
        <v>188.72</v>
      </c>
      <c r="N139" s="215">
        <v>185</v>
      </c>
      <c r="O139" s="215">
        <v>134261000</v>
      </c>
      <c r="P139" s="216">
        <v>2.3853697323085077E-3</v>
      </c>
    </row>
    <row r="140" spans="1:16" ht="12.75" customHeight="1">
      <c r="A140" s="208">
        <v>130</v>
      </c>
      <c r="B140" s="220" t="s">
        <v>85</v>
      </c>
      <c r="C140" s="217" t="s">
        <v>177</v>
      </c>
      <c r="D140" s="213">
        <v>45533</v>
      </c>
      <c r="E140" s="212">
        <v>2914.95</v>
      </c>
      <c r="F140" s="212">
        <v>2863.2666666666664</v>
      </c>
      <c r="G140" s="214">
        <v>2801.7333333333327</v>
      </c>
      <c r="H140" s="214">
        <v>2688.5166666666664</v>
      </c>
      <c r="I140" s="214">
        <v>2626.9833333333327</v>
      </c>
      <c r="J140" s="214">
        <v>2976.4833333333327</v>
      </c>
      <c r="K140" s="214">
        <v>3038.0166666666664</v>
      </c>
      <c r="L140" s="214">
        <v>3151.2333333333327</v>
      </c>
      <c r="M140" s="215">
        <v>2924.8</v>
      </c>
      <c r="N140" s="215">
        <v>2750.05</v>
      </c>
      <c r="O140" s="215">
        <v>4575725</v>
      </c>
      <c r="P140" s="216">
        <v>6.7629130574270127E-2</v>
      </c>
    </row>
    <row r="141" spans="1:16" ht="12.75" customHeight="1">
      <c r="A141" s="208">
        <v>131</v>
      </c>
      <c r="B141" s="220" t="s">
        <v>54</v>
      </c>
      <c r="C141" s="212" t="s">
        <v>178</v>
      </c>
      <c r="D141" s="213">
        <v>45533</v>
      </c>
      <c r="E141" s="212">
        <v>136535.9</v>
      </c>
      <c r="F141" s="212">
        <v>136427.26666666666</v>
      </c>
      <c r="G141" s="214">
        <v>134854.43333333332</v>
      </c>
      <c r="H141" s="214">
        <v>133172.96666666665</v>
      </c>
      <c r="I141" s="214">
        <v>131600.1333333333</v>
      </c>
      <c r="J141" s="214">
        <v>138108.73333333334</v>
      </c>
      <c r="K141" s="214">
        <v>139681.56666666671</v>
      </c>
      <c r="L141" s="214">
        <v>141363.03333333335</v>
      </c>
      <c r="M141" s="215">
        <v>138000.1</v>
      </c>
      <c r="N141" s="215">
        <v>134745.79999999999</v>
      </c>
      <c r="O141" s="215">
        <v>67865</v>
      </c>
      <c r="P141" s="216">
        <v>2.8257575757575759E-2</v>
      </c>
    </row>
    <row r="142" spans="1:16" ht="12.75" customHeight="1">
      <c r="A142" s="208">
        <v>132</v>
      </c>
      <c r="B142" s="220" t="s">
        <v>66</v>
      </c>
      <c r="C142" s="212" t="s">
        <v>179</v>
      </c>
      <c r="D142" s="213">
        <v>45533</v>
      </c>
      <c r="E142" s="212">
        <v>1834.9</v>
      </c>
      <c r="F142" s="212">
        <v>1826.6166666666668</v>
      </c>
      <c r="G142" s="214">
        <v>1803.3333333333335</v>
      </c>
      <c r="H142" s="214">
        <v>1771.7666666666667</v>
      </c>
      <c r="I142" s="214">
        <v>1748.4833333333333</v>
      </c>
      <c r="J142" s="214">
        <v>1858.1833333333336</v>
      </c>
      <c r="K142" s="214">
        <v>1881.4666666666669</v>
      </c>
      <c r="L142" s="214">
        <v>1913.0333333333338</v>
      </c>
      <c r="M142" s="215">
        <v>1849.9</v>
      </c>
      <c r="N142" s="215">
        <v>1795.05</v>
      </c>
      <c r="O142" s="215">
        <v>4518250</v>
      </c>
      <c r="P142" s="216">
        <v>-3.44381758345087E-2</v>
      </c>
    </row>
    <row r="143" spans="1:16" ht="12.75" customHeight="1">
      <c r="A143" s="208">
        <v>133</v>
      </c>
      <c r="B143" s="220" t="s">
        <v>129</v>
      </c>
      <c r="C143" s="212" t="s">
        <v>180</v>
      </c>
      <c r="D143" s="213">
        <v>45533</v>
      </c>
      <c r="E143" s="212">
        <v>165.71</v>
      </c>
      <c r="F143" s="212">
        <v>167.35333333333332</v>
      </c>
      <c r="G143" s="214">
        <v>163.14666666666665</v>
      </c>
      <c r="H143" s="214">
        <v>160.58333333333331</v>
      </c>
      <c r="I143" s="214">
        <v>156.37666666666664</v>
      </c>
      <c r="J143" s="214">
        <v>169.91666666666666</v>
      </c>
      <c r="K143" s="214">
        <v>174.12333333333331</v>
      </c>
      <c r="L143" s="214">
        <v>176.68666666666667</v>
      </c>
      <c r="M143" s="215">
        <v>171.56</v>
      </c>
      <c r="N143" s="215">
        <v>164.79</v>
      </c>
      <c r="O143" s="215">
        <v>73158750</v>
      </c>
      <c r="P143" s="216">
        <v>5.1754811580139094E-2</v>
      </c>
    </row>
    <row r="144" spans="1:16" ht="12.75" customHeight="1">
      <c r="A144" s="208">
        <v>134</v>
      </c>
      <c r="B144" s="220" t="s">
        <v>85</v>
      </c>
      <c r="C144" s="212" t="s">
        <v>181</v>
      </c>
      <c r="D144" s="213">
        <v>45533</v>
      </c>
      <c r="E144" s="212">
        <v>7439.7</v>
      </c>
      <c r="F144" s="212">
        <v>7390.25</v>
      </c>
      <c r="G144" s="214">
        <v>7319.45</v>
      </c>
      <c r="H144" s="214">
        <v>7199.2</v>
      </c>
      <c r="I144" s="214">
        <v>7128.4</v>
      </c>
      <c r="J144" s="214">
        <v>7510.5</v>
      </c>
      <c r="K144" s="214">
        <v>7581.2999999999993</v>
      </c>
      <c r="L144" s="214">
        <v>7701.55</v>
      </c>
      <c r="M144" s="215">
        <v>7461.05</v>
      </c>
      <c r="N144" s="215">
        <v>7270</v>
      </c>
      <c r="O144" s="215">
        <v>1369350</v>
      </c>
      <c r="P144" s="216">
        <v>-5.4740529888329316E-4</v>
      </c>
    </row>
    <row r="145" spans="1:16" ht="12.75" customHeight="1">
      <c r="A145" s="208">
        <v>135</v>
      </c>
      <c r="B145" s="220" t="s">
        <v>837</v>
      </c>
      <c r="C145" s="212" t="s">
        <v>182</v>
      </c>
      <c r="D145" s="213">
        <v>45533</v>
      </c>
      <c r="E145" s="212">
        <v>3333.05</v>
      </c>
      <c r="F145" s="212">
        <v>3307.4333333333329</v>
      </c>
      <c r="G145" s="214">
        <v>3275.6166666666659</v>
      </c>
      <c r="H145" s="214">
        <v>3218.1833333333329</v>
      </c>
      <c r="I145" s="214">
        <v>3186.3666666666659</v>
      </c>
      <c r="J145" s="214">
        <v>3364.8666666666659</v>
      </c>
      <c r="K145" s="214">
        <v>3396.6833333333325</v>
      </c>
      <c r="L145" s="214">
        <v>3454.1166666666659</v>
      </c>
      <c r="M145" s="215">
        <v>3339.25</v>
      </c>
      <c r="N145" s="215">
        <v>3250</v>
      </c>
      <c r="O145" s="215">
        <v>2194500</v>
      </c>
      <c r="P145" s="216">
        <v>4.5662100456621002E-3</v>
      </c>
    </row>
    <row r="146" spans="1:16" ht="12.75" customHeight="1">
      <c r="A146" s="208">
        <v>136</v>
      </c>
      <c r="B146" s="220" t="s">
        <v>57</v>
      </c>
      <c r="C146" s="212" t="s">
        <v>183</v>
      </c>
      <c r="D146" s="213">
        <v>45533</v>
      </c>
      <c r="E146" s="212">
        <v>2526.3000000000002</v>
      </c>
      <c r="F146" s="212">
        <v>2511.0666666666671</v>
      </c>
      <c r="G146" s="214">
        <v>2489.983333333334</v>
      </c>
      <c r="H146" s="214">
        <v>2453.666666666667</v>
      </c>
      <c r="I146" s="214">
        <v>2432.5833333333339</v>
      </c>
      <c r="J146" s="214">
        <v>2547.3833333333341</v>
      </c>
      <c r="K146" s="214">
        <v>2568.4666666666672</v>
      </c>
      <c r="L146" s="214">
        <v>2604.7833333333342</v>
      </c>
      <c r="M146" s="215">
        <v>2532.15</v>
      </c>
      <c r="N146" s="215">
        <v>2474.75</v>
      </c>
      <c r="O146" s="215">
        <v>6122000</v>
      </c>
      <c r="P146" s="216">
        <v>-4.1460512306632433E-2</v>
      </c>
    </row>
    <row r="147" spans="1:16" ht="12.75" customHeight="1">
      <c r="A147" s="208">
        <v>137</v>
      </c>
      <c r="B147" s="220" t="s">
        <v>129</v>
      </c>
      <c r="C147" s="212" t="s">
        <v>184</v>
      </c>
      <c r="D147" s="213">
        <v>45533</v>
      </c>
      <c r="E147" s="212">
        <v>217.25</v>
      </c>
      <c r="F147" s="212">
        <v>214.84</v>
      </c>
      <c r="G147" s="214">
        <v>211.91</v>
      </c>
      <c r="H147" s="214">
        <v>206.57</v>
      </c>
      <c r="I147" s="214">
        <v>203.64</v>
      </c>
      <c r="J147" s="214">
        <v>220.18</v>
      </c>
      <c r="K147" s="214">
        <v>223.11</v>
      </c>
      <c r="L147" s="214">
        <v>228.45000000000002</v>
      </c>
      <c r="M147" s="215">
        <v>217.77</v>
      </c>
      <c r="N147" s="215">
        <v>209.5</v>
      </c>
      <c r="O147" s="215">
        <v>99486000</v>
      </c>
      <c r="P147" s="216">
        <v>-5.895373089856553E-2</v>
      </c>
    </row>
    <row r="148" spans="1:16" ht="12.75" customHeight="1">
      <c r="A148" s="208">
        <v>138</v>
      </c>
      <c r="B148" s="220" t="s">
        <v>185</v>
      </c>
      <c r="C148" s="212" t="s">
        <v>186</v>
      </c>
      <c r="D148" s="213">
        <v>45533</v>
      </c>
      <c r="E148" s="212">
        <v>399.6</v>
      </c>
      <c r="F148" s="212">
        <v>398.43333333333334</v>
      </c>
      <c r="G148" s="214">
        <v>394.86666666666667</v>
      </c>
      <c r="H148" s="214">
        <v>390.13333333333333</v>
      </c>
      <c r="I148" s="214">
        <v>386.56666666666666</v>
      </c>
      <c r="J148" s="214">
        <v>403.16666666666669</v>
      </c>
      <c r="K148" s="214">
        <v>406.73333333333341</v>
      </c>
      <c r="L148" s="214">
        <v>411.4666666666667</v>
      </c>
      <c r="M148" s="215">
        <v>402</v>
      </c>
      <c r="N148" s="215">
        <v>393.7</v>
      </c>
      <c r="O148" s="215">
        <v>85504500</v>
      </c>
      <c r="P148" s="216">
        <v>6.8177402546938199E-3</v>
      </c>
    </row>
    <row r="149" spans="1:16" ht="12.75" customHeight="1">
      <c r="A149" s="208">
        <v>139</v>
      </c>
      <c r="B149" s="220" t="s">
        <v>105</v>
      </c>
      <c r="C149" s="212" t="s">
        <v>187</v>
      </c>
      <c r="D149" s="213">
        <v>45533</v>
      </c>
      <c r="E149" s="212">
        <v>1771.9</v>
      </c>
      <c r="F149" s="212">
        <v>1760.6666666666667</v>
      </c>
      <c r="G149" s="214">
        <v>1744.7333333333336</v>
      </c>
      <c r="H149" s="214">
        <v>1717.5666666666668</v>
      </c>
      <c r="I149" s="214">
        <v>1701.6333333333337</v>
      </c>
      <c r="J149" s="214">
        <v>1787.8333333333335</v>
      </c>
      <c r="K149" s="214">
        <v>1803.7666666666664</v>
      </c>
      <c r="L149" s="214">
        <v>1830.9333333333334</v>
      </c>
      <c r="M149" s="215">
        <v>1776.6</v>
      </c>
      <c r="N149" s="215">
        <v>1733.5</v>
      </c>
      <c r="O149" s="215">
        <v>7204400</v>
      </c>
      <c r="P149" s="216">
        <v>2.1335714994542027E-2</v>
      </c>
    </row>
    <row r="150" spans="1:16" ht="12.75" customHeight="1">
      <c r="A150" s="208">
        <v>140</v>
      </c>
      <c r="B150" s="220" t="s">
        <v>85</v>
      </c>
      <c r="C150" s="217" t="s">
        <v>188</v>
      </c>
      <c r="D150" s="213">
        <v>45533</v>
      </c>
      <c r="E150" s="212">
        <v>10937.75</v>
      </c>
      <c r="F150" s="212">
        <v>10899.416666666666</v>
      </c>
      <c r="G150" s="214">
        <v>10778.833333333332</v>
      </c>
      <c r="H150" s="214">
        <v>10619.916666666666</v>
      </c>
      <c r="I150" s="214">
        <v>10499.333333333332</v>
      </c>
      <c r="J150" s="214">
        <v>11058.333333333332</v>
      </c>
      <c r="K150" s="214">
        <v>11178.916666666664</v>
      </c>
      <c r="L150" s="214">
        <v>11337.833333333332</v>
      </c>
      <c r="M150" s="215">
        <v>11020</v>
      </c>
      <c r="N150" s="215">
        <v>10740.5</v>
      </c>
      <c r="O150" s="215">
        <v>1555000</v>
      </c>
      <c r="P150" s="216">
        <v>-1.1820030503304525E-2</v>
      </c>
    </row>
    <row r="151" spans="1:16" ht="12.75" customHeight="1">
      <c r="A151" s="208">
        <v>141</v>
      </c>
      <c r="B151" s="220" t="s">
        <v>82</v>
      </c>
      <c r="C151" s="219" t="s">
        <v>189</v>
      </c>
      <c r="D151" s="213">
        <v>45533</v>
      </c>
      <c r="E151" s="212">
        <v>328.15</v>
      </c>
      <c r="F151" s="212">
        <v>329.61666666666662</v>
      </c>
      <c r="G151" s="214">
        <v>325.28333333333325</v>
      </c>
      <c r="H151" s="214">
        <v>322.41666666666663</v>
      </c>
      <c r="I151" s="214">
        <v>318.08333333333326</v>
      </c>
      <c r="J151" s="214">
        <v>332.48333333333323</v>
      </c>
      <c r="K151" s="214">
        <v>336.81666666666661</v>
      </c>
      <c r="L151" s="214">
        <v>339.68333333333322</v>
      </c>
      <c r="M151" s="215">
        <v>333.95</v>
      </c>
      <c r="N151" s="215">
        <v>326.75</v>
      </c>
      <c r="O151" s="215">
        <v>125421450</v>
      </c>
      <c r="P151" s="216">
        <v>7.048131317815079E-3</v>
      </c>
    </row>
    <row r="152" spans="1:16" ht="12.75" customHeight="1">
      <c r="A152" s="208">
        <v>142</v>
      </c>
      <c r="B152" s="220" t="s">
        <v>45</v>
      </c>
      <c r="C152" s="212" t="s">
        <v>190</v>
      </c>
      <c r="D152" s="213">
        <v>45533</v>
      </c>
      <c r="E152" s="212">
        <v>40943.199999999997</v>
      </c>
      <c r="F152" s="212">
        <v>40759.48333333333</v>
      </c>
      <c r="G152" s="214">
        <v>40410.21666666666</v>
      </c>
      <c r="H152" s="214">
        <v>39877.23333333333</v>
      </c>
      <c r="I152" s="214">
        <v>39527.96666666666</v>
      </c>
      <c r="J152" s="214">
        <v>41292.46666666666</v>
      </c>
      <c r="K152" s="214">
        <v>41641.733333333337</v>
      </c>
      <c r="L152" s="214">
        <v>42174.71666666666</v>
      </c>
      <c r="M152" s="215">
        <v>41108.75</v>
      </c>
      <c r="N152" s="215">
        <v>40226.5</v>
      </c>
      <c r="O152" s="215">
        <v>187290</v>
      </c>
      <c r="P152" s="216">
        <v>4.3436293436293436E-3</v>
      </c>
    </row>
    <row r="153" spans="1:16" ht="12.75" customHeight="1">
      <c r="A153" s="208">
        <v>143</v>
      </c>
      <c r="B153" s="220" t="s">
        <v>42</v>
      </c>
      <c r="C153" s="212" t="s">
        <v>191</v>
      </c>
      <c r="D153" s="213">
        <v>45533</v>
      </c>
      <c r="E153" s="212">
        <v>946.75</v>
      </c>
      <c r="F153" s="212">
        <v>925.85</v>
      </c>
      <c r="G153" s="214">
        <v>901.90000000000009</v>
      </c>
      <c r="H153" s="214">
        <v>857.05000000000007</v>
      </c>
      <c r="I153" s="214">
        <v>833.10000000000014</v>
      </c>
      <c r="J153" s="214">
        <v>970.7</v>
      </c>
      <c r="K153" s="214">
        <v>994.65000000000009</v>
      </c>
      <c r="L153" s="214">
        <v>1039.5</v>
      </c>
      <c r="M153" s="215">
        <v>949.8</v>
      </c>
      <c r="N153" s="215">
        <v>881</v>
      </c>
      <c r="O153" s="215">
        <v>11613750</v>
      </c>
      <c r="P153" s="216">
        <v>-0.13838192744268862</v>
      </c>
    </row>
    <row r="154" spans="1:16" ht="12.75" customHeight="1">
      <c r="A154" s="208">
        <v>144</v>
      </c>
      <c r="B154" s="220" t="s">
        <v>85</v>
      </c>
      <c r="C154" s="212" t="s">
        <v>192</v>
      </c>
      <c r="D154" s="213">
        <v>45533</v>
      </c>
      <c r="E154" s="212">
        <v>4868.95</v>
      </c>
      <c r="F154" s="212">
        <v>4879.6333333333332</v>
      </c>
      <c r="G154" s="214">
        <v>4817.9666666666662</v>
      </c>
      <c r="H154" s="214">
        <v>4766.9833333333327</v>
      </c>
      <c r="I154" s="214">
        <v>4705.3166666666657</v>
      </c>
      <c r="J154" s="214">
        <v>4930.6166666666668</v>
      </c>
      <c r="K154" s="214">
        <v>4992.2833333333347</v>
      </c>
      <c r="L154" s="214">
        <v>5043.2666666666673</v>
      </c>
      <c r="M154" s="215">
        <v>4941.3</v>
      </c>
      <c r="N154" s="215">
        <v>4828.6499999999996</v>
      </c>
      <c r="O154" s="215">
        <v>2370600</v>
      </c>
      <c r="P154" s="216">
        <v>9.3672826364642765E-3</v>
      </c>
    </row>
    <row r="155" spans="1:16" ht="12.75" customHeight="1">
      <c r="A155" s="208">
        <v>145</v>
      </c>
      <c r="B155" s="220" t="s">
        <v>82</v>
      </c>
      <c r="C155" s="217" t="s">
        <v>193</v>
      </c>
      <c r="D155" s="213">
        <v>45533</v>
      </c>
      <c r="E155" s="212">
        <v>371.4</v>
      </c>
      <c r="F155" s="212">
        <v>370.31666666666666</v>
      </c>
      <c r="G155" s="214">
        <v>367.5333333333333</v>
      </c>
      <c r="H155" s="214">
        <v>363.66666666666663</v>
      </c>
      <c r="I155" s="214">
        <v>360.88333333333327</v>
      </c>
      <c r="J155" s="214">
        <v>374.18333333333334</v>
      </c>
      <c r="K155" s="214">
        <v>376.96666666666675</v>
      </c>
      <c r="L155" s="214">
        <v>380.83333333333337</v>
      </c>
      <c r="M155" s="215">
        <v>373.1</v>
      </c>
      <c r="N155" s="215">
        <v>366.45</v>
      </c>
      <c r="O155" s="215">
        <v>25938000</v>
      </c>
      <c r="P155" s="216">
        <v>9.1036414565826337E-3</v>
      </c>
    </row>
    <row r="156" spans="1:16" ht="12.75" customHeight="1">
      <c r="A156" s="208">
        <v>146</v>
      </c>
      <c r="B156" s="220" t="s">
        <v>66</v>
      </c>
      <c r="C156" s="212" t="s">
        <v>194</v>
      </c>
      <c r="D156" s="213">
        <v>45533</v>
      </c>
      <c r="E156" s="212">
        <v>504.2</v>
      </c>
      <c r="F156" s="212">
        <v>499.43333333333339</v>
      </c>
      <c r="G156" s="214">
        <v>493.86666666666679</v>
      </c>
      <c r="H156" s="214">
        <v>483.53333333333342</v>
      </c>
      <c r="I156" s="214">
        <v>477.96666666666681</v>
      </c>
      <c r="J156" s="214">
        <v>509.76666666666677</v>
      </c>
      <c r="K156" s="214">
        <v>515.33333333333337</v>
      </c>
      <c r="L156" s="214">
        <v>525.66666666666674</v>
      </c>
      <c r="M156" s="215">
        <v>505</v>
      </c>
      <c r="N156" s="215">
        <v>489.1</v>
      </c>
      <c r="O156" s="215">
        <v>47587800</v>
      </c>
      <c r="P156" s="216">
        <v>-6.5553683565630266E-2</v>
      </c>
    </row>
    <row r="157" spans="1:16" ht="12.75" customHeight="1">
      <c r="A157" s="208">
        <v>147</v>
      </c>
      <c r="B157" s="220" t="s">
        <v>57</v>
      </c>
      <c r="C157" s="212" t="s">
        <v>195</v>
      </c>
      <c r="D157" s="213">
        <v>45533</v>
      </c>
      <c r="E157" s="212">
        <v>3065.85</v>
      </c>
      <c r="F157" s="212">
        <v>3055.1999999999994</v>
      </c>
      <c r="G157" s="214">
        <v>3038.4499999999989</v>
      </c>
      <c r="H157" s="214">
        <v>3011.0499999999997</v>
      </c>
      <c r="I157" s="214">
        <v>2994.2999999999993</v>
      </c>
      <c r="J157" s="214">
        <v>3082.5999999999985</v>
      </c>
      <c r="K157" s="214">
        <v>3099.3499999999995</v>
      </c>
      <c r="L157" s="214">
        <v>3126.7499999999982</v>
      </c>
      <c r="M157" s="215">
        <v>3071.95</v>
      </c>
      <c r="N157" s="215">
        <v>3027.8</v>
      </c>
      <c r="O157" s="215">
        <v>2836000</v>
      </c>
      <c r="P157" s="216">
        <v>4.24929178470255E-3</v>
      </c>
    </row>
    <row r="158" spans="1:16" ht="12.75" customHeight="1">
      <c r="A158" s="208">
        <v>148</v>
      </c>
      <c r="B158" s="220" t="s">
        <v>837</v>
      </c>
      <c r="C158" s="212" t="s">
        <v>196</v>
      </c>
      <c r="D158" s="213">
        <v>45533</v>
      </c>
      <c r="E158" s="212">
        <v>4432.2</v>
      </c>
      <c r="F158" s="212">
        <v>4389.6166666666668</v>
      </c>
      <c r="G158" s="214">
        <v>4341.9833333333336</v>
      </c>
      <c r="H158" s="214">
        <v>4251.7666666666664</v>
      </c>
      <c r="I158" s="214">
        <v>4204.1333333333332</v>
      </c>
      <c r="J158" s="214">
        <v>4479.8333333333339</v>
      </c>
      <c r="K158" s="214">
        <v>4527.4666666666672</v>
      </c>
      <c r="L158" s="214">
        <v>4617.6833333333343</v>
      </c>
      <c r="M158" s="215">
        <v>4437.25</v>
      </c>
      <c r="N158" s="215">
        <v>4299.3999999999996</v>
      </c>
      <c r="O158" s="215">
        <v>1963500</v>
      </c>
      <c r="P158" s="216">
        <v>4.9904030710172746E-3</v>
      </c>
    </row>
    <row r="159" spans="1:16" ht="12.75" customHeight="1">
      <c r="A159" s="208">
        <v>149</v>
      </c>
      <c r="B159" s="220" t="s">
        <v>61</v>
      </c>
      <c r="C159" s="212" t="s">
        <v>197</v>
      </c>
      <c r="D159" s="213">
        <v>45533</v>
      </c>
      <c r="E159" s="212">
        <v>113.27</v>
      </c>
      <c r="F159" s="212">
        <v>113.02333333333333</v>
      </c>
      <c r="G159" s="214">
        <v>112.24666666666666</v>
      </c>
      <c r="H159" s="214">
        <v>111.22333333333333</v>
      </c>
      <c r="I159" s="214">
        <v>110.44666666666666</v>
      </c>
      <c r="J159" s="214">
        <v>114.04666666666665</v>
      </c>
      <c r="K159" s="214">
        <v>114.82333333333332</v>
      </c>
      <c r="L159" s="214">
        <v>115.84666666666665</v>
      </c>
      <c r="M159" s="215">
        <v>113.8</v>
      </c>
      <c r="N159" s="215">
        <v>112</v>
      </c>
      <c r="O159" s="215">
        <v>270952000</v>
      </c>
      <c r="P159" s="216">
        <v>-2.1155457934741769E-2</v>
      </c>
    </row>
    <row r="160" spans="1:16" ht="12.75" customHeight="1">
      <c r="A160" s="208">
        <v>150</v>
      </c>
      <c r="B160" s="220" t="s">
        <v>40</v>
      </c>
      <c r="C160" s="212" t="s">
        <v>198</v>
      </c>
      <c r="D160" s="213">
        <v>45533</v>
      </c>
      <c r="E160" s="212">
        <v>6676.25</v>
      </c>
      <c r="F160" s="212">
        <v>6610.8500000000013</v>
      </c>
      <c r="G160" s="214">
        <v>6500.0000000000027</v>
      </c>
      <c r="H160" s="214">
        <v>6323.7500000000018</v>
      </c>
      <c r="I160" s="214">
        <v>6212.9000000000033</v>
      </c>
      <c r="J160" s="214">
        <v>6787.1000000000022</v>
      </c>
      <c r="K160" s="214">
        <v>6897.9500000000007</v>
      </c>
      <c r="L160" s="214">
        <v>7074.2000000000016</v>
      </c>
      <c r="M160" s="215">
        <v>6721.7</v>
      </c>
      <c r="N160" s="215">
        <v>6434.6</v>
      </c>
      <c r="O160" s="215">
        <v>2966750</v>
      </c>
      <c r="P160" s="216">
        <v>-4.4332595127843766E-2</v>
      </c>
    </row>
    <row r="161" spans="1:16" ht="12.75" customHeight="1">
      <c r="A161" s="208">
        <v>151</v>
      </c>
      <c r="B161" s="220" t="s">
        <v>185</v>
      </c>
      <c r="C161" s="219" t="s">
        <v>199</v>
      </c>
      <c r="D161" s="213">
        <v>45533</v>
      </c>
      <c r="E161" s="212">
        <v>339.15</v>
      </c>
      <c r="F161" s="212">
        <v>336.65000000000003</v>
      </c>
      <c r="G161" s="214">
        <v>333.45000000000005</v>
      </c>
      <c r="H161" s="214">
        <v>327.75</v>
      </c>
      <c r="I161" s="214">
        <v>324.55</v>
      </c>
      <c r="J161" s="214">
        <v>342.35000000000008</v>
      </c>
      <c r="K161" s="214">
        <v>345.55</v>
      </c>
      <c r="L161" s="214">
        <v>351.25000000000011</v>
      </c>
      <c r="M161" s="215">
        <v>339.85</v>
      </c>
      <c r="N161" s="215">
        <v>330.95</v>
      </c>
      <c r="O161" s="215">
        <v>71240400</v>
      </c>
      <c r="P161" s="216">
        <v>-1.4884508164078056E-2</v>
      </c>
    </row>
    <row r="162" spans="1:16" ht="12.75" customHeight="1">
      <c r="A162" s="208">
        <v>152</v>
      </c>
      <c r="B162" s="220" t="s">
        <v>200</v>
      </c>
      <c r="C162" s="212" t="s">
        <v>201</v>
      </c>
      <c r="D162" s="213">
        <v>45533</v>
      </c>
      <c r="E162" s="212">
        <v>1504.9</v>
      </c>
      <c r="F162" s="212">
        <v>1490.05</v>
      </c>
      <c r="G162" s="214">
        <v>1472.1</v>
      </c>
      <c r="H162" s="214">
        <v>1439.3</v>
      </c>
      <c r="I162" s="214">
        <v>1421.35</v>
      </c>
      <c r="J162" s="214">
        <v>1522.85</v>
      </c>
      <c r="K162" s="214">
        <v>1540.8000000000002</v>
      </c>
      <c r="L162" s="214">
        <v>1573.6</v>
      </c>
      <c r="M162" s="215">
        <v>1508</v>
      </c>
      <c r="N162" s="215">
        <v>1457.25</v>
      </c>
      <c r="O162" s="215">
        <v>4589739</v>
      </c>
      <c r="P162" s="216">
        <v>-2.6754120997669804E-2</v>
      </c>
    </row>
    <row r="163" spans="1:16" ht="12.75" customHeight="1">
      <c r="A163" s="208">
        <v>153</v>
      </c>
      <c r="B163" s="220" t="s">
        <v>47</v>
      </c>
      <c r="C163" s="212" t="s">
        <v>202</v>
      </c>
      <c r="D163" s="213">
        <v>45533</v>
      </c>
      <c r="E163" s="212">
        <v>807.45</v>
      </c>
      <c r="F163" s="212">
        <v>800.15</v>
      </c>
      <c r="G163" s="214">
        <v>791.3</v>
      </c>
      <c r="H163" s="214">
        <v>775.15</v>
      </c>
      <c r="I163" s="214">
        <v>766.3</v>
      </c>
      <c r="J163" s="214">
        <v>816.3</v>
      </c>
      <c r="K163" s="214">
        <v>825.15000000000009</v>
      </c>
      <c r="L163" s="214">
        <v>841.3</v>
      </c>
      <c r="M163" s="215">
        <v>809</v>
      </c>
      <c r="N163" s="215">
        <v>784</v>
      </c>
      <c r="O163" s="215">
        <v>9302400</v>
      </c>
      <c r="P163" s="216">
        <v>-1.3342949873782907E-2</v>
      </c>
    </row>
    <row r="164" spans="1:16" ht="12.75" customHeight="1">
      <c r="A164" s="208">
        <v>154</v>
      </c>
      <c r="B164" s="220" t="s">
        <v>61</v>
      </c>
      <c r="C164" s="212" t="s">
        <v>203</v>
      </c>
      <c r="D164" s="213">
        <v>45533</v>
      </c>
      <c r="E164" s="212">
        <v>209.28</v>
      </c>
      <c r="F164" s="212">
        <v>208.47666666666669</v>
      </c>
      <c r="G164" s="214">
        <v>207.30333333333337</v>
      </c>
      <c r="H164" s="214">
        <v>205.32666666666668</v>
      </c>
      <c r="I164" s="214">
        <v>204.15333333333336</v>
      </c>
      <c r="J164" s="214">
        <v>210.45333333333338</v>
      </c>
      <c r="K164" s="214">
        <v>211.62666666666667</v>
      </c>
      <c r="L164" s="214">
        <v>213.60333333333338</v>
      </c>
      <c r="M164" s="215">
        <v>209.65</v>
      </c>
      <c r="N164" s="215">
        <v>206.5</v>
      </c>
      <c r="O164" s="215">
        <v>69430000</v>
      </c>
      <c r="P164" s="216">
        <v>-7.8593883966847668E-3</v>
      </c>
    </row>
    <row r="165" spans="1:16" ht="12.75" customHeight="1">
      <c r="A165" s="208">
        <v>155</v>
      </c>
      <c r="B165" s="220" t="s">
        <v>66</v>
      </c>
      <c r="C165" s="212" t="s">
        <v>204</v>
      </c>
      <c r="D165" s="213">
        <v>45533</v>
      </c>
      <c r="E165" s="212">
        <v>580</v>
      </c>
      <c r="F165" s="212">
        <v>575.75</v>
      </c>
      <c r="G165" s="214">
        <v>569.95000000000005</v>
      </c>
      <c r="H165" s="214">
        <v>559.90000000000009</v>
      </c>
      <c r="I165" s="214">
        <v>554.10000000000014</v>
      </c>
      <c r="J165" s="214">
        <v>585.79999999999995</v>
      </c>
      <c r="K165" s="214">
        <v>591.59999999999991</v>
      </c>
      <c r="L165" s="214">
        <v>601.64999999999986</v>
      </c>
      <c r="M165" s="215">
        <v>581.54999999999995</v>
      </c>
      <c r="N165" s="215">
        <v>565.70000000000005</v>
      </c>
      <c r="O165" s="215">
        <v>48914000</v>
      </c>
      <c r="P165" s="216">
        <v>-1.999510324002285E-3</v>
      </c>
    </row>
    <row r="166" spans="1:16" ht="12.75" customHeight="1">
      <c r="A166" s="208">
        <v>156</v>
      </c>
      <c r="B166" s="220" t="s">
        <v>82</v>
      </c>
      <c r="C166" s="212" t="s">
        <v>205</v>
      </c>
      <c r="D166" s="213">
        <v>45533</v>
      </c>
      <c r="E166" s="212">
        <v>2953.55</v>
      </c>
      <c r="F166" s="212">
        <v>2941.6</v>
      </c>
      <c r="G166" s="214">
        <v>2925.7</v>
      </c>
      <c r="H166" s="214">
        <v>2897.85</v>
      </c>
      <c r="I166" s="214">
        <v>2881.95</v>
      </c>
      <c r="J166" s="214">
        <v>2969.45</v>
      </c>
      <c r="K166" s="214">
        <v>2985.3500000000004</v>
      </c>
      <c r="L166" s="214">
        <v>3013.2</v>
      </c>
      <c r="M166" s="215">
        <v>2957.5</v>
      </c>
      <c r="N166" s="215">
        <v>2913.75</v>
      </c>
      <c r="O166" s="215">
        <v>45316250</v>
      </c>
      <c r="P166" s="216">
        <v>-1.9106666960333018E-3</v>
      </c>
    </row>
    <row r="167" spans="1:16" ht="12.75" customHeight="1">
      <c r="A167" s="208">
        <v>157</v>
      </c>
      <c r="B167" s="220" t="s">
        <v>129</v>
      </c>
      <c r="C167" s="212" t="s">
        <v>206</v>
      </c>
      <c r="D167" s="213">
        <v>45533</v>
      </c>
      <c r="E167" s="212">
        <v>129.16999999999999</v>
      </c>
      <c r="F167" s="212">
        <v>128.47333333333333</v>
      </c>
      <c r="G167" s="214">
        <v>127.19666666666666</v>
      </c>
      <c r="H167" s="214">
        <v>125.22333333333333</v>
      </c>
      <c r="I167" s="214">
        <v>123.94666666666666</v>
      </c>
      <c r="J167" s="214">
        <v>130.44666666666666</v>
      </c>
      <c r="K167" s="214">
        <v>131.72333333333336</v>
      </c>
      <c r="L167" s="214">
        <v>133.69666666666666</v>
      </c>
      <c r="M167" s="215">
        <v>129.75</v>
      </c>
      <c r="N167" s="215">
        <v>126.5</v>
      </c>
      <c r="O167" s="215">
        <v>136184000</v>
      </c>
      <c r="P167" s="216">
        <v>-2.2116268382352942E-2</v>
      </c>
    </row>
    <row r="168" spans="1:16" ht="12.75" customHeight="1">
      <c r="A168" s="208">
        <v>158</v>
      </c>
      <c r="B168" s="220" t="s">
        <v>66</v>
      </c>
      <c r="C168" s="212" t="s">
        <v>207</v>
      </c>
      <c r="D168" s="213">
        <v>45533</v>
      </c>
      <c r="E168" s="212">
        <v>698.35</v>
      </c>
      <c r="F168" s="212">
        <v>694.86666666666679</v>
      </c>
      <c r="G168" s="214">
        <v>690.53333333333353</v>
      </c>
      <c r="H168" s="214">
        <v>682.7166666666667</v>
      </c>
      <c r="I168" s="214">
        <v>678.38333333333344</v>
      </c>
      <c r="J168" s="214">
        <v>702.68333333333362</v>
      </c>
      <c r="K168" s="214">
        <v>707.01666666666688</v>
      </c>
      <c r="L168" s="214">
        <v>714.83333333333371</v>
      </c>
      <c r="M168" s="215">
        <v>699.2</v>
      </c>
      <c r="N168" s="215">
        <v>687.05</v>
      </c>
      <c r="O168" s="215">
        <v>27756800</v>
      </c>
      <c r="P168" s="216">
        <v>-9.6195016127651068E-3</v>
      </c>
    </row>
    <row r="169" spans="1:16" ht="12.75" customHeight="1">
      <c r="A169" s="208">
        <v>159</v>
      </c>
      <c r="B169" s="220" t="s">
        <v>66</v>
      </c>
      <c r="C169" s="217" t="s">
        <v>208</v>
      </c>
      <c r="D169" s="213">
        <v>45533</v>
      </c>
      <c r="E169" s="212">
        <v>1694.9</v>
      </c>
      <c r="F169" s="212">
        <v>1689.6666666666667</v>
      </c>
      <c r="G169" s="214">
        <v>1674.2333333333336</v>
      </c>
      <c r="H169" s="214">
        <v>1653.5666666666668</v>
      </c>
      <c r="I169" s="214">
        <v>1638.1333333333337</v>
      </c>
      <c r="J169" s="214">
        <v>1710.3333333333335</v>
      </c>
      <c r="K169" s="214">
        <v>1725.7666666666664</v>
      </c>
      <c r="L169" s="214">
        <v>1746.4333333333334</v>
      </c>
      <c r="M169" s="215">
        <v>1705.1</v>
      </c>
      <c r="N169" s="215">
        <v>1669</v>
      </c>
      <c r="O169" s="215">
        <v>6409875</v>
      </c>
      <c r="P169" s="216">
        <v>2.6914989486332232E-2</v>
      </c>
    </row>
    <row r="170" spans="1:16" ht="12.75" customHeight="1">
      <c r="A170" s="208">
        <v>160</v>
      </c>
      <c r="B170" s="220" t="s">
        <v>61</v>
      </c>
      <c r="C170" s="212" t="s">
        <v>209</v>
      </c>
      <c r="D170" s="213">
        <v>45533</v>
      </c>
      <c r="E170" s="212">
        <v>814.05</v>
      </c>
      <c r="F170" s="212">
        <v>811.56666666666661</v>
      </c>
      <c r="G170" s="214">
        <v>806.58333333333326</v>
      </c>
      <c r="H170" s="214">
        <v>799.11666666666667</v>
      </c>
      <c r="I170" s="214">
        <v>794.13333333333333</v>
      </c>
      <c r="J170" s="214">
        <v>819.03333333333319</v>
      </c>
      <c r="K170" s="214">
        <v>824.01666666666654</v>
      </c>
      <c r="L170" s="214">
        <v>831.48333333333312</v>
      </c>
      <c r="M170" s="215">
        <v>816.55</v>
      </c>
      <c r="N170" s="215">
        <v>804.1</v>
      </c>
      <c r="O170" s="215">
        <v>96611250</v>
      </c>
      <c r="P170" s="216">
        <v>-3.3725649046215243E-2</v>
      </c>
    </row>
    <row r="171" spans="1:16" ht="12.75" customHeight="1">
      <c r="A171" s="208">
        <v>161</v>
      </c>
      <c r="B171" s="220" t="s">
        <v>47</v>
      </c>
      <c r="C171" s="212" t="s">
        <v>210</v>
      </c>
      <c r="D171" s="213">
        <v>45533</v>
      </c>
      <c r="E171" s="212">
        <v>24727.3</v>
      </c>
      <c r="F171" s="212">
        <v>24608.783333333336</v>
      </c>
      <c r="G171" s="214">
        <v>24435.616666666672</v>
      </c>
      <c r="H171" s="214">
        <v>24143.933333333334</v>
      </c>
      <c r="I171" s="214">
        <v>23970.76666666667</v>
      </c>
      <c r="J171" s="214">
        <v>24900.466666666674</v>
      </c>
      <c r="K171" s="214">
        <v>25073.633333333339</v>
      </c>
      <c r="L171" s="214">
        <v>25365.316666666677</v>
      </c>
      <c r="M171" s="215">
        <v>24781.95</v>
      </c>
      <c r="N171" s="215">
        <v>24317.1</v>
      </c>
      <c r="O171" s="215">
        <v>310125</v>
      </c>
      <c r="P171" s="216">
        <v>-2.4125452352231603E-3</v>
      </c>
    </row>
    <row r="172" spans="1:16" ht="12.75" customHeight="1">
      <c r="A172" s="208">
        <v>162</v>
      </c>
      <c r="B172" s="220" t="s">
        <v>40</v>
      </c>
      <c r="C172" s="212" t="s">
        <v>211</v>
      </c>
      <c r="D172" s="213">
        <v>45533</v>
      </c>
      <c r="E172" s="212">
        <v>7211.2</v>
      </c>
      <c r="F172" s="212">
        <v>7186.0166666666664</v>
      </c>
      <c r="G172" s="214">
        <v>7100.1833333333325</v>
      </c>
      <c r="H172" s="214">
        <v>6989.1666666666661</v>
      </c>
      <c r="I172" s="214">
        <v>6903.3333333333321</v>
      </c>
      <c r="J172" s="214">
        <v>7297.0333333333328</v>
      </c>
      <c r="K172" s="214">
        <v>7382.8666666666668</v>
      </c>
      <c r="L172" s="214">
        <v>7493.8833333333332</v>
      </c>
      <c r="M172" s="215">
        <v>7271.85</v>
      </c>
      <c r="N172" s="215">
        <v>7075</v>
      </c>
      <c r="O172" s="215">
        <v>2292300</v>
      </c>
      <c r="P172" s="216">
        <v>-1.5969092079845461E-2</v>
      </c>
    </row>
    <row r="173" spans="1:16" ht="12.75" customHeight="1">
      <c r="A173" s="208">
        <v>163</v>
      </c>
      <c r="B173" s="220" t="s">
        <v>45</v>
      </c>
      <c r="C173" s="212" t="s">
        <v>212</v>
      </c>
      <c r="D173" s="213">
        <v>45533</v>
      </c>
      <c r="E173" s="212">
        <v>2488.5500000000002</v>
      </c>
      <c r="F173" s="212">
        <v>2495.0666666666671</v>
      </c>
      <c r="G173" s="214">
        <v>2471.1333333333341</v>
      </c>
      <c r="H173" s="214">
        <v>2453.7166666666672</v>
      </c>
      <c r="I173" s="214">
        <v>2429.7833333333342</v>
      </c>
      <c r="J173" s="214">
        <v>2512.483333333334</v>
      </c>
      <c r="K173" s="214">
        <v>2536.4166666666674</v>
      </c>
      <c r="L173" s="214">
        <v>2553.8333333333339</v>
      </c>
      <c r="M173" s="215">
        <v>2519</v>
      </c>
      <c r="N173" s="215">
        <v>2477.65</v>
      </c>
      <c r="O173" s="215">
        <v>5454375</v>
      </c>
      <c r="P173" s="216">
        <v>2.7769926512153761E-2</v>
      </c>
    </row>
    <row r="174" spans="1:16" ht="12.75" customHeight="1">
      <c r="A174" s="208">
        <v>164</v>
      </c>
      <c r="B174" s="220" t="s">
        <v>66</v>
      </c>
      <c r="C174" s="212" t="s">
        <v>213</v>
      </c>
      <c r="D174" s="213">
        <v>45533</v>
      </c>
      <c r="E174" s="212">
        <v>2982.95</v>
      </c>
      <c r="F174" s="212">
        <v>2958.2833333333333</v>
      </c>
      <c r="G174" s="214">
        <v>2923.0666666666666</v>
      </c>
      <c r="H174" s="214">
        <v>2863.1833333333334</v>
      </c>
      <c r="I174" s="214">
        <v>2827.9666666666667</v>
      </c>
      <c r="J174" s="214">
        <v>3018.1666666666665</v>
      </c>
      <c r="K174" s="214">
        <v>3053.3833333333328</v>
      </c>
      <c r="L174" s="214">
        <v>3113.2666666666664</v>
      </c>
      <c r="M174" s="215">
        <v>2993.5</v>
      </c>
      <c r="N174" s="215">
        <v>2898.4</v>
      </c>
      <c r="O174" s="215">
        <v>6543000</v>
      </c>
      <c r="P174" s="216">
        <v>-1.3345396969011537E-2</v>
      </c>
    </row>
    <row r="175" spans="1:16" ht="12.75" customHeight="1">
      <c r="A175" s="208">
        <v>165</v>
      </c>
      <c r="B175" s="220" t="s">
        <v>42</v>
      </c>
      <c r="C175" s="212" t="s">
        <v>214</v>
      </c>
      <c r="D175" s="213">
        <v>45533</v>
      </c>
      <c r="E175" s="212">
        <v>1746.45</v>
      </c>
      <c r="F175" s="212">
        <v>1742.5</v>
      </c>
      <c r="G175" s="214">
        <v>1735</v>
      </c>
      <c r="H175" s="214">
        <v>1723.55</v>
      </c>
      <c r="I175" s="214">
        <v>1716.05</v>
      </c>
      <c r="J175" s="214">
        <v>1753.95</v>
      </c>
      <c r="K175" s="214">
        <v>1761.45</v>
      </c>
      <c r="L175" s="214">
        <v>1772.9</v>
      </c>
      <c r="M175" s="215">
        <v>1750</v>
      </c>
      <c r="N175" s="215">
        <v>1731.05</v>
      </c>
      <c r="O175" s="215">
        <v>16337650</v>
      </c>
      <c r="P175" s="216">
        <v>1.2655512655512656E-3</v>
      </c>
    </row>
    <row r="176" spans="1:16" ht="12.75" customHeight="1">
      <c r="A176" s="208">
        <v>166</v>
      </c>
      <c r="B176" s="220" t="s">
        <v>200</v>
      </c>
      <c r="C176" s="212" t="s">
        <v>215</v>
      </c>
      <c r="D176" s="213">
        <v>45533</v>
      </c>
      <c r="E176" s="212">
        <v>815.55</v>
      </c>
      <c r="F176" s="212">
        <v>810.66666666666663</v>
      </c>
      <c r="G176" s="214">
        <v>801.43333333333328</v>
      </c>
      <c r="H176" s="214">
        <v>787.31666666666661</v>
      </c>
      <c r="I176" s="214">
        <v>778.08333333333326</v>
      </c>
      <c r="J176" s="214">
        <v>824.7833333333333</v>
      </c>
      <c r="K176" s="214">
        <v>834.01666666666665</v>
      </c>
      <c r="L176" s="214">
        <v>848.13333333333333</v>
      </c>
      <c r="M176" s="215">
        <v>819.9</v>
      </c>
      <c r="N176" s="215">
        <v>796.55</v>
      </c>
      <c r="O176" s="215">
        <v>9567000</v>
      </c>
      <c r="P176" s="216">
        <v>-1.2999071494893221E-2</v>
      </c>
    </row>
    <row r="177" spans="1:16" ht="12.75" customHeight="1">
      <c r="A177" s="208">
        <v>167</v>
      </c>
      <c r="B177" s="220" t="s">
        <v>42</v>
      </c>
      <c r="C177" s="212" t="s">
        <v>216</v>
      </c>
      <c r="D177" s="213">
        <v>45533</v>
      </c>
      <c r="E177" s="212">
        <v>833.1</v>
      </c>
      <c r="F177" s="212">
        <v>831.66666666666663</v>
      </c>
      <c r="G177" s="214">
        <v>819.33333333333326</v>
      </c>
      <c r="H177" s="214">
        <v>805.56666666666661</v>
      </c>
      <c r="I177" s="214">
        <v>793.23333333333323</v>
      </c>
      <c r="J177" s="214">
        <v>845.43333333333328</v>
      </c>
      <c r="K177" s="214">
        <v>857.76666666666654</v>
      </c>
      <c r="L177" s="214">
        <v>871.5333333333333</v>
      </c>
      <c r="M177" s="215">
        <v>844</v>
      </c>
      <c r="N177" s="215">
        <v>817.9</v>
      </c>
      <c r="O177" s="215">
        <v>5933000</v>
      </c>
      <c r="P177" s="216">
        <v>1.6446804865513105E-2</v>
      </c>
    </row>
    <row r="178" spans="1:16" ht="12.75" customHeight="1">
      <c r="A178" s="208">
        <v>168</v>
      </c>
      <c r="B178" s="220" t="s">
        <v>837</v>
      </c>
      <c r="C178" s="219" t="s">
        <v>217</v>
      </c>
      <c r="D178" s="213">
        <v>45533</v>
      </c>
      <c r="E178" s="212">
        <v>1046</v>
      </c>
      <c r="F178" s="212">
        <v>1039.1333333333332</v>
      </c>
      <c r="G178" s="214">
        <v>1030.3166666666664</v>
      </c>
      <c r="H178" s="214">
        <v>1014.6333333333332</v>
      </c>
      <c r="I178" s="214">
        <v>1005.8166666666664</v>
      </c>
      <c r="J178" s="214">
        <v>1054.8166666666664</v>
      </c>
      <c r="K178" s="214">
        <v>1063.633333333333</v>
      </c>
      <c r="L178" s="214">
        <v>1079.3166666666664</v>
      </c>
      <c r="M178" s="215">
        <v>1047.95</v>
      </c>
      <c r="N178" s="215">
        <v>1023.45</v>
      </c>
      <c r="O178" s="215">
        <v>9324700</v>
      </c>
      <c r="P178" s="216">
        <v>-2.3330837029782822E-2</v>
      </c>
    </row>
    <row r="179" spans="1:16" ht="12.75" customHeight="1">
      <c r="A179" s="208">
        <v>169</v>
      </c>
      <c r="B179" s="220" t="s">
        <v>77</v>
      </c>
      <c r="C179" s="212" t="s">
        <v>218</v>
      </c>
      <c r="D179" s="213">
        <v>45533</v>
      </c>
      <c r="E179" s="212">
        <v>1867.8</v>
      </c>
      <c r="F179" s="212">
        <v>1863.6166666666668</v>
      </c>
      <c r="G179" s="214">
        <v>1856.2333333333336</v>
      </c>
      <c r="H179" s="214">
        <v>1844.6666666666667</v>
      </c>
      <c r="I179" s="214">
        <v>1837.2833333333335</v>
      </c>
      <c r="J179" s="214">
        <v>1875.1833333333336</v>
      </c>
      <c r="K179" s="214">
        <v>1882.5666666666668</v>
      </c>
      <c r="L179" s="214">
        <v>1894.1333333333337</v>
      </c>
      <c r="M179" s="215">
        <v>1871</v>
      </c>
      <c r="N179" s="215">
        <v>1852.05</v>
      </c>
      <c r="O179" s="215">
        <v>6688000</v>
      </c>
      <c r="P179" s="216">
        <v>-9.8452883263009851E-3</v>
      </c>
    </row>
    <row r="180" spans="1:16" ht="12.75" customHeight="1">
      <c r="A180" s="208">
        <v>170</v>
      </c>
      <c r="B180" s="220" t="s">
        <v>57</v>
      </c>
      <c r="C180" s="218" t="s">
        <v>219</v>
      </c>
      <c r="D180" s="213">
        <v>45533</v>
      </c>
      <c r="E180" s="212">
        <v>1188.1500000000001</v>
      </c>
      <c r="F180" s="212">
        <v>1183.1333333333334</v>
      </c>
      <c r="G180" s="214">
        <v>1175.2666666666669</v>
      </c>
      <c r="H180" s="214">
        <v>1162.3833333333334</v>
      </c>
      <c r="I180" s="214">
        <v>1154.5166666666669</v>
      </c>
      <c r="J180" s="214">
        <v>1196.0166666666669</v>
      </c>
      <c r="K180" s="214">
        <v>1203.8833333333332</v>
      </c>
      <c r="L180" s="214">
        <v>1216.7666666666669</v>
      </c>
      <c r="M180" s="215">
        <v>1191</v>
      </c>
      <c r="N180" s="215">
        <v>1170.25</v>
      </c>
      <c r="O180" s="215">
        <v>11665392</v>
      </c>
      <c r="P180" s="216">
        <v>5.4755944931163952E-4</v>
      </c>
    </row>
    <row r="181" spans="1:16" ht="12.75" customHeight="1">
      <c r="A181" s="208">
        <v>171</v>
      </c>
      <c r="B181" s="220" t="s">
        <v>54</v>
      </c>
      <c r="C181" s="212" t="s">
        <v>220</v>
      </c>
      <c r="D181" s="213">
        <v>45533</v>
      </c>
      <c r="E181" s="212">
        <v>1093.1500000000001</v>
      </c>
      <c r="F181" s="212">
        <v>1084.9166666666667</v>
      </c>
      <c r="G181" s="214">
        <v>1073.6333333333334</v>
      </c>
      <c r="H181" s="214">
        <v>1054.1166666666668</v>
      </c>
      <c r="I181" s="214">
        <v>1042.8333333333335</v>
      </c>
      <c r="J181" s="214">
        <v>1104.4333333333334</v>
      </c>
      <c r="K181" s="214">
        <v>1115.7166666666667</v>
      </c>
      <c r="L181" s="214">
        <v>1135.2333333333333</v>
      </c>
      <c r="M181" s="215">
        <v>1096.2</v>
      </c>
      <c r="N181" s="215">
        <v>1065.4000000000001</v>
      </c>
      <c r="O181" s="215">
        <v>68761550</v>
      </c>
      <c r="P181" s="216">
        <v>-4.2374914050881878E-4</v>
      </c>
    </row>
    <row r="182" spans="1:16" ht="12.75" customHeight="1">
      <c r="A182" s="208">
        <v>172</v>
      </c>
      <c r="B182" s="220" t="s">
        <v>185</v>
      </c>
      <c r="C182" s="212" t="s">
        <v>221</v>
      </c>
      <c r="D182" s="213">
        <v>45533</v>
      </c>
      <c r="E182" s="212">
        <v>414.6</v>
      </c>
      <c r="F182" s="212">
        <v>412.33333333333331</v>
      </c>
      <c r="G182" s="214">
        <v>409.16666666666663</v>
      </c>
      <c r="H182" s="214">
        <v>403.73333333333329</v>
      </c>
      <c r="I182" s="214">
        <v>400.56666666666661</v>
      </c>
      <c r="J182" s="214">
        <v>417.76666666666665</v>
      </c>
      <c r="K182" s="214">
        <v>420.93333333333328</v>
      </c>
      <c r="L182" s="214">
        <v>426.36666666666667</v>
      </c>
      <c r="M182" s="215">
        <v>415.5</v>
      </c>
      <c r="N182" s="215">
        <v>406.9</v>
      </c>
      <c r="O182" s="215">
        <v>98332650</v>
      </c>
      <c r="P182" s="216">
        <v>-1.0742903707727828E-2</v>
      </c>
    </row>
    <row r="183" spans="1:16" ht="12.75" customHeight="1">
      <c r="A183" s="208">
        <v>173</v>
      </c>
      <c r="B183" s="220" t="s">
        <v>129</v>
      </c>
      <c r="C183" s="212" t="s">
        <v>222</v>
      </c>
      <c r="D183" s="213">
        <v>45533</v>
      </c>
      <c r="E183" s="212">
        <v>149.88999999999999</v>
      </c>
      <c r="F183" s="212">
        <v>148.86333333333332</v>
      </c>
      <c r="G183" s="214">
        <v>147.44666666666663</v>
      </c>
      <c r="H183" s="214">
        <v>145.0033333333333</v>
      </c>
      <c r="I183" s="214">
        <v>143.58666666666662</v>
      </c>
      <c r="J183" s="214">
        <v>151.30666666666664</v>
      </c>
      <c r="K183" s="214">
        <v>152.72333333333333</v>
      </c>
      <c r="L183" s="214">
        <v>155.16666666666666</v>
      </c>
      <c r="M183" s="215">
        <v>150.28</v>
      </c>
      <c r="N183" s="215">
        <v>146.41999999999999</v>
      </c>
      <c r="O183" s="215">
        <v>282529500</v>
      </c>
      <c r="P183" s="216">
        <v>-3.8861654754331475E-2</v>
      </c>
    </row>
    <row r="184" spans="1:16" ht="12.75" customHeight="1">
      <c r="A184" s="208">
        <v>174</v>
      </c>
      <c r="B184" s="220" t="s">
        <v>85</v>
      </c>
      <c r="C184" s="212" t="s">
        <v>223</v>
      </c>
      <c r="D184" s="213">
        <v>45533</v>
      </c>
      <c r="E184" s="212">
        <v>4428.8999999999996</v>
      </c>
      <c r="F184" s="212">
        <v>4400.25</v>
      </c>
      <c r="G184" s="214">
        <v>4363.45</v>
      </c>
      <c r="H184" s="214">
        <v>4298</v>
      </c>
      <c r="I184" s="214">
        <v>4261.2</v>
      </c>
      <c r="J184" s="214">
        <v>4465.7</v>
      </c>
      <c r="K184" s="214">
        <v>4502.4999999999991</v>
      </c>
      <c r="L184" s="214">
        <v>4567.95</v>
      </c>
      <c r="M184" s="215">
        <v>4437.05</v>
      </c>
      <c r="N184" s="215">
        <v>4334.8</v>
      </c>
      <c r="O184" s="215">
        <v>13952225</v>
      </c>
      <c r="P184" s="216">
        <v>5.6322539615241932E-2</v>
      </c>
    </row>
    <row r="185" spans="1:16" ht="12.75" customHeight="1">
      <c r="A185" s="208">
        <v>175</v>
      </c>
      <c r="B185" s="220" t="s">
        <v>85</v>
      </c>
      <c r="C185" s="212" t="s">
        <v>224</v>
      </c>
      <c r="D185" s="213">
        <v>45533</v>
      </c>
      <c r="E185" s="212">
        <v>1585.1</v>
      </c>
      <c r="F185" s="212">
        <v>1568.1833333333334</v>
      </c>
      <c r="G185" s="214">
        <v>1548.9166666666667</v>
      </c>
      <c r="H185" s="214">
        <v>1512.7333333333333</v>
      </c>
      <c r="I185" s="214">
        <v>1493.4666666666667</v>
      </c>
      <c r="J185" s="214">
        <v>1604.3666666666668</v>
      </c>
      <c r="K185" s="214">
        <v>1623.6333333333332</v>
      </c>
      <c r="L185" s="214">
        <v>1659.8166666666668</v>
      </c>
      <c r="M185" s="215">
        <v>1587.45</v>
      </c>
      <c r="N185" s="215">
        <v>1532</v>
      </c>
      <c r="O185" s="215">
        <v>12575400</v>
      </c>
      <c r="P185" s="216">
        <v>1.2023177209077741E-2</v>
      </c>
    </row>
    <row r="186" spans="1:16" ht="12.75" customHeight="1">
      <c r="A186" s="208">
        <v>176</v>
      </c>
      <c r="B186" s="220" t="s">
        <v>57</v>
      </c>
      <c r="C186" s="212" t="s">
        <v>225</v>
      </c>
      <c r="D186" s="213">
        <v>45533</v>
      </c>
      <c r="E186" s="212">
        <v>3451.2</v>
      </c>
      <c r="F186" s="212">
        <v>3429.0666666666671</v>
      </c>
      <c r="G186" s="214">
        <v>3402.1333333333341</v>
      </c>
      <c r="H186" s="214">
        <v>3353.0666666666671</v>
      </c>
      <c r="I186" s="214">
        <v>3326.1333333333341</v>
      </c>
      <c r="J186" s="214">
        <v>3478.1333333333341</v>
      </c>
      <c r="K186" s="214">
        <v>3505.0666666666675</v>
      </c>
      <c r="L186" s="214">
        <v>3554.1333333333341</v>
      </c>
      <c r="M186" s="215">
        <v>3456</v>
      </c>
      <c r="N186" s="215">
        <v>3380</v>
      </c>
      <c r="O186" s="215">
        <v>9728600</v>
      </c>
      <c r="P186" s="216">
        <v>3.9589706676264173E-4</v>
      </c>
    </row>
    <row r="187" spans="1:16" ht="12.75" customHeight="1">
      <c r="A187" s="208">
        <v>177</v>
      </c>
      <c r="B187" s="220" t="s">
        <v>42</v>
      </c>
      <c r="C187" s="212" t="s">
        <v>226</v>
      </c>
      <c r="D187" s="213">
        <v>45533</v>
      </c>
      <c r="E187" s="212">
        <v>3353.5</v>
      </c>
      <c r="F187" s="212">
        <v>3335.7666666666664</v>
      </c>
      <c r="G187" s="214">
        <v>3312.583333333333</v>
      </c>
      <c r="H187" s="214">
        <v>3271.6666666666665</v>
      </c>
      <c r="I187" s="214">
        <v>3248.4833333333331</v>
      </c>
      <c r="J187" s="214">
        <v>3376.6833333333329</v>
      </c>
      <c r="K187" s="214">
        <v>3399.8666666666663</v>
      </c>
      <c r="L187" s="214">
        <v>3440.7833333333328</v>
      </c>
      <c r="M187" s="215">
        <v>3358.95</v>
      </c>
      <c r="N187" s="215">
        <v>3294.85</v>
      </c>
      <c r="O187" s="215">
        <v>2328750</v>
      </c>
      <c r="P187" s="216">
        <v>-3.7433155080213902E-3</v>
      </c>
    </row>
    <row r="188" spans="1:16" ht="12.75" customHeight="1">
      <c r="A188" s="208">
        <v>178</v>
      </c>
      <c r="B188" s="220" t="s">
        <v>45</v>
      </c>
      <c r="C188" s="212" t="s">
        <v>227</v>
      </c>
      <c r="D188" s="213">
        <v>45533</v>
      </c>
      <c r="E188" s="212">
        <v>6512.75</v>
      </c>
      <c r="F188" s="212">
        <v>6508.8833333333341</v>
      </c>
      <c r="G188" s="214">
        <v>6467.8166666666684</v>
      </c>
      <c r="H188" s="214">
        <v>6422.8833333333341</v>
      </c>
      <c r="I188" s="214">
        <v>6381.8166666666684</v>
      </c>
      <c r="J188" s="214">
        <v>6553.8166666666684</v>
      </c>
      <c r="K188" s="214">
        <v>6594.8833333333341</v>
      </c>
      <c r="L188" s="214">
        <v>6639.8166666666684</v>
      </c>
      <c r="M188" s="215">
        <v>6549.95</v>
      </c>
      <c r="N188" s="215">
        <v>6463.95</v>
      </c>
      <c r="O188" s="215">
        <v>3100000</v>
      </c>
      <c r="P188" s="216">
        <v>5.5141096334738893E-3</v>
      </c>
    </row>
    <row r="189" spans="1:16" ht="12.75" customHeight="1">
      <c r="A189" s="208">
        <v>179</v>
      </c>
      <c r="B189" s="220" t="s">
        <v>54</v>
      </c>
      <c r="C189" s="212" t="s">
        <v>228</v>
      </c>
      <c r="D189" s="213">
        <v>45533</v>
      </c>
      <c r="E189" s="212">
        <v>2609.6</v>
      </c>
      <c r="F189" s="212">
        <v>2601.8333333333335</v>
      </c>
      <c r="G189" s="214">
        <v>2581.7666666666669</v>
      </c>
      <c r="H189" s="214">
        <v>2553.9333333333334</v>
      </c>
      <c r="I189" s="214">
        <v>2533.8666666666668</v>
      </c>
      <c r="J189" s="214">
        <v>2629.666666666667</v>
      </c>
      <c r="K189" s="214">
        <v>2649.7333333333336</v>
      </c>
      <c r="L189" s="214">
        <v>2677.5666666666671</v>
      </c>
      <c r="M189" s="215">
        <v>2621.9</v>
      </c>
      <c r="N189" s="215">
        <v>2574</v>
      </c>
      <c r="O189" s="215">
        <v>5404350</v>
      </c>
      <c r="P189" s="216">
        <v>1.0999803574936162E-2</v>
      </c>
    </row>
    <row r="190" spans="1:16" ht="12.75" customHeight="1">
      <c r="A190" s="208">
        <v>180</v>
      </c>
      <c r="B190" s="220" t="s">
        <v>57</v>
      </c>
      <c r="C190" s="212" t="s">
        <v>229</v>
      </c>
      <c r="D190" s="213">
        <v>45533</v>
      </c>
      <c r="E190" s="212">
        <v>1966.35</v>
      </c>
      <c r="F190" s="212">
        <v>1947.0166666666667</v>
      </c>
      <c r="G190" s="214">
        <v>1924.1333333333332</v>
      </c>
      <c r="H190" s="214">
        <v>1881.9166666666665</v>
      </c>
      <c r="I190" s="214">
        <v>1859.0333333333331</v>
      </c>
      <c r="J190" s="214">
        <v>1989.2333333333333</v>
      </c>
      <c r="K190" s="214">
        <v>2012.116666666667</v>
      </c>
      <c r="L190" s="214">
        <v>2054.3333333333335</v>
      </c>
      <c r="M190" s="215">
        <v>1969.9</v>
      </c>
      <c r="N190" s="215">
        <v>1904.8</v>
      </c>
      <c r="O190" s="215">
        <v>2313600</v>
      </c>
      <c r="P190" s="216">
        <v>-1.6995241332426921E-2</v>
      </c>
    </row>
    <row r="191" spans="1:16" ht="12.75" customHeight="1">
      <c r="A191" s="208">
        <v>181</v>
      </c>
      <c r="B191" s="220" t="s">
        <v>47</v>
      </c>
      <c r="C191" s="212" t="s">
        <v>230</v>
      </c>
      <c r="D191" s="213">
        <v>45533</v>
      </c>
      <c r="E191" s="212">
        <v>11317.75</v>
      </c>
      <c r="F191" s="212">
        <v>11215.85</v>
      </c>
      <c r="G191" s="214">
        <v>11087.35</v>
      </c>
      <c r="H191" s="214">
        <v>10856.95</v>
      </c>
      <c r="I191" s="214">
        <v>10728.45</v>
      </c>
      <c r="J191" s="214">
        <v>11446.25</v>
      </c>
      <c r="K191" s="214">
        <v>11574.75</v>
      </c>
      <c r="L191" s="214">
        <v>11805.15</v>
      </c>
      <c r="M191" s="215">
        <v>11344.35</v>
      </c>
      <c r="N191" s="215">
        <v>10985.45</v>
      </c>
      <c r="O191" s="215">
        <v>2215900</v>
      </c>
      <c r="P191" s="216">
        <v>-2.5208192662615351E-3</v>
      </c>
    </row>
    <row r="192" spans="1:16" ht="12.75" customHeight="1">
      <c r="A192" s="208">
        <v>182</v>
      </c>
      <c r="B192" s="220" t="s">
        <v>837</v>
      </c>
      <c r="C192" s="212" t="s">
        <v>231</v>
      </c>
      <c r="D192" s="213">
        <v>45533</v>
      </c>
      <c r="E192" s="212">
        <v>555.1</v>
      </c>
      <c r="F192" s="212">
        <v>550.6</v>
      </c>
      <c r="G192" s="214">
        <v>545.30000000000007</v>
      </c>
      <c r="H192" s="214">
        <v>535.5</v>
      </c>
      <c r="I192" s="214">
        <v>530.20000000000005</v>
      </c>
      <c r="J192" s="214">
        <v>560.40000000000009</v>
      </c>
      <c r="K192" s="214">
        <v>565.70000000000005</v>
      </c>
      <c r="L192" s="214">
        <v>575.50000000000011</v>
      </c>
      <c r="M192" s="215">
        <v>555.9</v>
      </c>
      <c r="N192" s="215">
        <v>540.79999999999995</v>
      </c>
      <c r="O192" s="215">
        <v>37047400</v>
      </c>
      <c r="P192" s="216">
        <v>1.1966904584354249E-2</v>
      </c>
    </row>
    <row r="193" spans="1:16" ht="12.75" customHeight="1">
      <c r="A193" s="208">
        <v>183</v>
      </c>
      <c r="B193" s="220" t="s">
        <v>129</v>
      </c>
      <c r="C193" s="212" t="s">
        <v>232</v>
      </c>
      <c r="D193" s="213">
        <v>45533</v>
      </c>
      <c r="E193" s="212">
        <v>429.65</v>
      </c>
      <c r="F193" s="212">
        <v>428.05</v>
      </c>
      <c r="G193" s="214">
        <v>424.20000000000005</v>
      </c>
      <c r="H193" s="214">
        <v>418.75000000000006</v>
      </c>
      <c r="I193" s="214">
        <v>414.90000000000009</v>
      </c>
      <c r="J193" s="214">
        <v>433.5</v>
      </c>
      <c r="K193" s="214">
        <v>437.35</v>
      </c>
      <c r="L193" s="214">
        <v>442.79999999999995</v>
      </c>
      <c r="M193" s="215">
        <v>431.9</v>
      </c>
      <c r="N193" s="215">
        <v>422.6</v>
      </c>
      <c r="O193" s="215">
        <v>152915500</v>
      </c>
      <c r="P193" s="216">
        <v>-1.9670003981185215E-2</v>
      </c>
    </row>
    <row r="194" spans="1:16" ht="12.75" customHeight="1">
      <c r="A194" s="208">
        <v>184</v>
      </c>
      <c r="B194" s="220" t="s">
        <v>40</v>
      </c>
      <c r="C194" s="212" t="s">
        <v>233</v>
      </c>
      <c r="D194" s="213">
        <v>45533</v>
      </c>
      <c r="E194" s="212">
        <v>1534.75</v>
      </c>
      <c r="F194" s="212">
        <v>1552.2</v>
      </c>
      <c r="G194" s="214">
        <v>1510.5500000000002</v>
      </c>
      <c r="H194" s="214">
        <v>1486.3500000000001</v>
      </c>
      <c r="I194" s="214">
        <v>1444.7000000000003</v>
      </c>
      <c r="J194" s="214">
        <v>1576.4</v>
      </c>
      <c r="K194" s="214">
        <v>1618.0500000000002</v>
      </c>
      <c r="L194" s="214">
        <v>1642.25</v>
      </c>
      <c r="M194" s="215">
        <v>1593.85</v>
      </c>
      <c r="N194" s="215">
        <v>1528</v>
      </c>
      <c r="O194" s="215">
        <v>10389000</v>
      </c>
      <c r="P194" s="216">
        <v>3.1452909989873115E-2</v>
      </c>
    </row>
    <row r="195" spans="1:16" ht="12.75" customHeight="1">
      <c r="A195" s="208">
        <v>185</v>
      </c>
      <c r="B195" s="220" t="s">
        <v>85</v>
      </c>
      <c r="C195" s="212" t="s">
        <v>234</v>
      </c>
      <c r="D195" s="213">
        <v>45533</v>
      </c>
      <c r="E195" s="212">
        <v>516.65</v>
      </c>
      <c r="F195" s="212">
        <v>510.90000000000003</v>
      </c>
      <c r="G195" s="214">
        <v>504.30000000000007</v>
      </c>
      <c r="H195" s="214">
        <v>491.95000000000005</v>
      </c>
      <c r="I195" s="214">
        <v>485.35000000000008</v>
      </c>
      <c r="J195" s="214">
        <v>523.25</v>
      </c>
      <c r="K195" s="214">
        <v>529.85000000000014</v>
      </c>
      <c r="L195" s="214">
        <v>542.20000000000005</v>
      </c>
      <c r="M195" s="215">
        <v>517.5</v>
      </c>
      <c r="N195" s="215">
        <v>498.55</v>
      </c>
      <c r="O195" s="215">
        <v>53974500</v>
      </c>
      <c r="P195" s="216">
        <v>-2.2440164090304002E-2</v>
      </c>
    </row>
    <row r="196" spans="1:16" ht="12.75" customHeight="1">
      <c r="A196" s="208">
        <v>186</v>
      </c>
      <c r="B196" s="220" t="s">
        <v>42</v>
      </c>
      <c r="C196" s="212" t="s">
        <v>236</v>
      </c>
      <c r="D196" s="213">
        <v>45533</v>
      </c>
      <c r="E196" s="212">
        <v>1187.75</v>
      </c>
      <c r="F196" s="212">
        <v>1183.8999999999999</v>
      </c>
      <c r="G196" s="214">
        <v>1172.8499999999997</v>
      </c>
      <c r="H196" s="214">
        <v>1157.9499999999998</v>
      </c>
      <c r="I196" s="214">
        <v>1146.8999999999996</v>
      </c>
      <c r="J196" s="214">
        <v>1198.7999999999997</v>
      </c>
      <c r="K196" s="214">
        <v>1209.8499999999999</v>
      </c>
      <c r="L196" s="214">
        <v>1224.7499999999998</v>
      </c>
      <c r="M196" s="215">
        <v>1194.95</v>
      </c>
      <c r="N196" s="215">
        <v>1169</v>
      </c>
      <c r="O196" s="215">
        <v>19758600</v>
      </c>
      <c r="P196" s="216">
        <v>-2.0741335474374414E-2</v>
      </c>
    </row>
    <row r="197" spans="1:16" ht="12.75" customHeight="1">
      <c r="A197" s="208"/>
      <c r="B197" s="220"/>
      <c r="C197" s="212"/>
      <c r="D197" s="213"/>
      <c r="E197" s="212"/>
      <c r="F197" s="212"/>
      <c r="G197" s="214"/>
      <c r="H197" s="214"/>
      <c r="I197" s="214"/>
      <c r="J197" s="214"/>
      <c r="K197" s="214"/>
      <c r="L197" s="214"/>
      <c r="M197" s="215"/>
      <c r="N197" s="215"/>
      <c r="O197" s="215"/>
      <c r="P197" s="216"/>
    </row>
    <row r="198" spans="1:16" ht="12.75" customHeight="1">
      <c r="A198" s="208"/>
      <c r="B198" s="43"/>
      <c r="C198" s="202"/>
      <c r="D198" s="203"/>
      <c r="E198" s="204"/>
      <c r="F198" s="204"/>
      <c r="G198" s="205"/>
      <c r="H198" s="205"/>
      <c r="I198" s="205"/>
      <c r="J198" s="205"/>
      <c r="K198" s="205"/>
      <c r="L198" s="205"/>
      <c r="M198" s="202"/>
      <c r="N198" s="202"/>
      <c r="O198" s="206"/>
      <c r="P198" s="207"/>
    </row>
    <row r="199" spans="1:16" ht="12.75" customHeight="1">
      <c r="A199" s="202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2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2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2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2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2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237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239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240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242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243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244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246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251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45523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27" t="s">
        <v>16</v>
      </c>
      <c r="B8" s="329"/>
      <c r="C8" s="332" t="s">
        <v>20</v>
      </c>
      <c r="D8" s="332" t="s">
        <v>21</v>
      </c>
      <c r="E8" s="324" t="s">
        <v>22</v>
      </c>
      <c r="F8" s="325"/>
      <c r="G8" s="326"/>
      <c r="H8" s="324" t="s">
        <v>23</v>
      </c>
      <c r="I8" s="325"/>
      <c r="J8" s="326"/>
      <c r="K8" s="26"/>
      <c r="L8" s="48"/>
      <c r="M8" s="48"/>
      <c r="N8" s="1"/>
      <c r="O8" s="1"/>
    </row>
    <row r="9" spans="1:15" ht="36" customHeight="1">
      <c r="A9" s="328"/>
      <c r="B9" s="331"/>
      <c r="C9" s="331"/>
      <c r="D9" s="33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24541.15</v>
      </c>
      <c r="D10" s="34">
        <v>24436.516666666666</v>
      </c>
      <c r="E10" s="34">
        <v>24309.133333333331</v>
      </c>
      <c r="F10" s="34">
        <v>24077.116666666665</v>
      </c>
      <c r="G10" s="34">
        <v>23949.73333333333</v>
      </c>
      <c r="H10" s="34">
        <v>24668.533333333333</v>
      </c>
      <c r="I10" s="34">
        <v>24795.916666666672</v>
      </c>
      <c r="J10" s="34">
        <v>25027.933333333334</v>
      </c>
      <c r="K10" s="34">
        <v>24563.9</v>
      </c>
      <c r="L10" s="34">
        <v>24204.5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50516.9</v>
      </c>
      <c r="D11" s="34">
        <v>50308.783333333333</v>
      </c>
      <c r="E11" s="34">
        <v>50014.166666666664</v>
      </c>
      <c r="F11" s="34">
        <v>49511.433333333334</v>
      </c>
      <c r="G11" s="34">
        <v>49216.816666666666</v>
      </c>
      <c r="H11" s="34">
        <v>50811.516666666663</v>
      </c>
      <c r="I11" s="34">
        <v>51106.133333333331</v>
      </c>
      <c r="J11" s="34">
        <v>51608.866666666661</v>
      </c>
      <c r="K11" s="34">
        <v>50603.4</v>
      </c>
      <c r="L11" s="34">
        <v>49806.05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7303.65</v>
      </c>
      <c r="D12" s="36">
        <v>7273.7666666666664</v>
      </c>
      <c r="E12" s="36">
        <v>7234.9333333333325</v>
      </c>
      <c r="F12" s="36">
        <v>7166.2166666666662</v>
      </c>
      <c r="G12" s="36">
        <v>7127.3833333333323</v>
      </c>
      <c r="H12" s="36">
        <v>7342.4833333333327</v>
      </c>
      <c r="I12" s="36">
        <v>7381.3166666666666</v>
      </c>
      <c r="J12" s="36">
        <v>7450.0333333333328</v>
      </c>
      <c r="K12" s="36">
        <v>7312.6</v>
      </c>
      <c r="L12" s="36">
        <v>7205.05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9157.9</v>
      </c>
      <c r="D13" s="36">
        <v>9118.9333333333343</v>
      </c>
      <c r="E13" s="36">
        <v>9070.6166666666686</v>
      </c>
      <c r="F13" s="36">
        <v>8983.3333333333339</v>
      </c>
      <c r="G13" s="36">
        <v>8935.0166666666682</v>
      </c>
      <c r="H13" s="36">
        <v>9206.216666666669</v>
      </c>
      <c r="I13" s="36">
        <v>9254.5333333333347</v>
      </c>
      <c r="J13" s="36">
        <v>9341.8166666666693</v>
      </c>
      <c r="K13" s="36">
        <v>9167.25</v>
      </c>
      <c r="L13" s="36">
        <v>9031.65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40878.25</v>
      </c>
      <c r="D14" s="36">
        <v>40623.1</v>
      </c>
      <c r="E14" s="36">
        <v>40319.049999999996</v>
      </c>
      <c r="F14" s="36">
        <v>39759.85</v>
      </c>
      <c r="G14" s="36">
        <v>39455.799999999996</v>
      </c>
      <c r="H14" s="36">
        <v>41182.299999999996</v>
      </c>
      <c r="I14" s="36">
        <v>41486.35</v>
      </c>
      <c r="J14" s="36">
        <v>42045.549999999996</v>
      </c>
      <c r="K14" s="36">
        <v>40927.15</v>
      </c>
      <c r="L14" s="36">
        <v>40063.9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11184.65</v>
      </c>
      <c r="D15" s="36">
        <v>11127.866666666667</v>
      </c>
      <c r="E15" s="36">
        <v>11058.683333333334</v>
      </c>
      <c r="F15" s="36">
        <v>10932.716666666667</v>
      </c>
      <c r="G15" s="36">
        <v>10863.533333333335</v>
      </c>
      <c r="H15" s="36">
        <v>11253.833333333334</v>
      </c>
      <c r="I15" s="36">
        <v>11323.016666666665</v>
      </c>
      <c r="J15" s="36">
        <v>11448.983333333334</v>
      </c>
      <c r="K15" s="36">
        <v>11197.05</v>
      </c>
      <c r="L15" s="36">
        <v>11001.9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16246.25</v>
      </c>
      <c r="D16" s="36">
        <v>16168.783333333333</v>
      </c>
      <c r="E16" s="36">
        <v>16079.466666666665</v>
      </c>
      <c r="F16" s="36">
        <v>15912.683333333332</v>
      </c>
      <c r="G16" s="36">
        <v>15823.366666666665</v>
      </c>
      <c r="H16" s="36">
        <v>16335.566666666666</v>
      </c>
      <c r="I16" s="36">
        <v>16424.883333333331</v>
      </c>
      <c r="J16" s="36">
        <v>16591.666666666664</v>
      </c>
      <c r="K16" s="36">
        <v>16258.1</v>
      </c>
      <c r="L16" s="36">
        <v>16002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7911.2</v>
      </c>
      <c r="D17" s="36">
        <v>7853.5166666666673</v>
      </c>
      <c r="E17" s="36">
        <v>7782.0333333333347</v>
      </c>
      <c r="F17" s="36">
        <v>7652.8666666666677</v>
      </c>
      <c r="G17" s="36">
        <v>7581.383333333335</v>
      </c>
      <c r="H17" s="36">
        <v>7982.6833333333343</v>
      </c>
      <c r="I17" s="36">
        <v>8054.1666666666661</v>
      </c>
      <c r="J17" s="36">
        <v>8183.3333333333339</v>
      </c>
      <c r="K17" s="31">
        <v>7925</v>
      </c>
      <c r="L17" s="31">
        <v>7724.35</v>
      </c>
      <c r="M17" s="31">
        <v>3.8368600000000002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2337.9</v>
      </c>
      <c r="D18" s="36">
        <v>2322.7666666666669</v>
      </c>
      <c r="E18" s="36">
        <v>2305.6333333333337</v>
      </c>
      <c r="F18" s="36">
        <v>2273.3666666666668</v>
      </c>
      <c r="G18" s="36">
        <v>2256.2333333333336</v>
      </c>
      <c r="H18" s="36">
        <v>2355.0333333333338</v>
      </c>
      <c r="I18" s="36">
        <v>2372.166666666667</v>
      </c>
      <c r="J18" s="36">
        <v>2404.4333333333338</v>
      </c>
      <c r="K18" s="31">
        <v>2339.9</v>
      </c>
      <c r="L18" s="31">
        <v>2290.5</v>
      </c>
      <c r="M18" s="31">
        <v>1.9235199999999999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1407.55</v>
      </c>
      <c r="D19" s="36">
        <v>1415.75</v>
      </c>
      <c r="E19" s="36">
        <v>1390.6</v>
      </c>
      <c r="F19" s="36">
        <v>1373.6499999999999</v>
      </c>
      <c r="G19" s="36">
        <v>1348.4999999999998</v>
      </c>
      <c r="H19" s="36">
        <v>1432.7</v>
      </c>
      <c r="I19" s="36">
        <v>1457.8500000000001</v>
      </c>
      <c r="J19" s="36">
        <v>1474.8000000000002</v>
      </c>
      <c r="K19" s="31">
        <v>1440.9</v>
      </c>
      <c r="L19" s="31">
        <v>1398.8</v>
      </c>
      <c r="M19" s="31">
        <v>6.2451100000000004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613.20000000000005</v>
      </c>
      <c r="D20" s="36">
        <v>611</v>
      </c>
      <c r="E20" s="36">
        <v>608</v>
      </c>
      <c r="F20" s="36">
        <v>602.79999999999995</v>
      </c>
      <c r="G20" s="36">
        <v>599.79999999999995</v>
      </c>
      <c r="H20" s="36">
        <v>616.20000000000005</v>
      </c>
      <c r="I20" s="36">
        <v>619.20000000000005</v>
      </c>
      <c r="J20" s="36">
        <v>624.40000000000009</v>
      </c>
      <c r="K20" s="31">
        <v>614</v>
      </c>
      <c r="L20" s="31">
        <v>605.79999999999995</v>
      </c>
      <c r="M20" s="31">
        <v>12.65653</v>
      </c>
      <c r="N20" s="1"/>
      <c r="O20" s="1"/>
    </row>
    <row r="21" spans="1:15" ht="12.75" customHeight="1">
      <c r="A21" s="51">
        <v>12</v>
      </c>
      <c r="B21" s="53" t="s">
        <v>822</v>
      </c>
      <c r="C21" s="31">
        <v>1085.3</v>
      </c>
      <c r="D21" s="36">
        <v>1098.8</v>
      </c>
      <c r="E21" s="36">
        <v>1059.5999999999999</v>
      </c>
      <c r="F21" s="36">
        <v>1033.8999999999999</v>
      </c>
      <c r="G21" s="36">
        <v>994.69999999999982</v>
      </c>
      <c r="H21" s="36">
        <v>1124.5</v>
      </c>
      <c r="I21" s="36">
        <v>1163.7000000000003</v>
      </c>
      <c r="J21" s="36">
        <v>1189.4000000000001</v>
      </c>
      <c r="K21" s="31">
        <v>1138</v>
      </c>
      <c r="L21" s="31">
        <v>1073.0999999999999</v>
      </c>
      <c r="M21" s="31">
        <v>31.870039999999999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3108.8</v>
      </c>
      <c r="D22" s="36">
        <v>3089.9166666666665</v>
      </c>
      <c r="E22" s="36">
        <v>3058.2333333333331</v>
      </c>
      <c r="F22" s="36">
        <v>3007.6666666666665</v>
      </c>
      <c r="G22" s="36">
        <v>2975.9833333333331</v>
      </c>
      <c r="H22" s="36">
        <v>3140.4833333333331</v>
      </c>
      <c r="I22" s="36">
        <v>3172.1666666666665</v>
      </c>
      <c r="J22" s="36">
        <v>3222.7333333333331</v>
      </c>
      <c r="K22" s="31">
        <v>3121.6</v>
      </c>
      <c r="L22" s="31">
        <v>3039.35</v>
      </c>
      <c r="M22" s="31">
        <v>9.7006700000000006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1831</v>
      </c>
      <c r="D23" s="36">
        <v>1819.3333333333333</v>
      </c>
      <c r="E23" s="36">
        <v>1798.6666666666665</v>
      </c>
      <c r="F23" s="36">
        <v>1766.3333333333333</v>
      </c>
      <c r="G23" s="36">
        <v>1745.6666666666665</v>
      </c>
      <c r="H23" s="36">
        <v>1851.6666666666665</v>
      </c>
      <c r="I23" s="36">
        <v>1872.333333333333</v>
      </c>
      <c r="J23" s="36">
        <v>1904.6666666666665</v>
      </c>
      <c r="K23" s="31">
        <v>1840</v>
      </c>
      <c r="L23" s="31">
        <v>1787</v>
      </c>
      <c r="M23" s="31">
        <v>8.8383599999999998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1493.45</v>
      </c>
      <c r="D24" s="36">
        <v>1482.5666666666666</v>
      </c>
      <c r="E24" s="36">
        <v>1467.9333333333332</v>
      </c>
      <c r="F24" s="36">
        <v>1442.4166666666665</v>
      </c>
      <c r="G24" s="36">
        <v>1427.7833333333331</v>
      </c>
      <c r="H24" s="36">
        <v>1508.0833333333333</v>
      </c>
      <c r="I24" s="36">
        <v>1522.7166666666665</v>
      </c>
      <c r="J24" s="36">
        <v>1548.2333333333333</v>
      </c>
      <c r="K24" s="31">
        <v>1497.2</v>
      </c>
      <c r="L24" s="31">
        <v>1457.05</v>
      </c>
      <c r="M24" s="31">
        <v>19.853149999999999</v>
      </c>
      <c r="N24" s="1"/>
      <c r="O24" s="1"/>
    </row>
    <row r="25" spans="1:15" ht="12.75" customHeight="1">
      <c r="A25" s="51">
        <v>16</v>
      </c>
      <c r="B25" s="53" t="s">
        <v>788</v>
      </c>
      <c r="C25" s="31">
        <v>697.4</v>
      </c>
      <c r="D25" s="36">
        <v>689.4666666666667</v>
      </c>
      <c r="E25" s="36">
        <v>678.93333333333339</v>
      </c>
      <c r="F25" s="36">
        <v>660.4666666666667</v>
      </c>
      <c r="G25" s="36">
        <v>649.93333333333339</v>
      </c>
      <c r="H25" s="36">
        <v>707.93333333333339</v>
      </c>
      <c r="I25" s="36">
        <v>718.4666666666667</v>
      </c>
      <c r="J25" s="36">
        <v>736.93333333333339</v>
      </c>
      <c r="K25" s="31">
        <v>700</v>
      </c>
      <c r="L25" s="31">
        <v>671</v>
      </c>
      <c r="M25" s="31">
        <v>162.8142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848.15</v>
      </c>
      <c r="D26" s="36">
        <v>846.86666666666667</v>
      </c>
      <c r="E26" s="36">
        <v>841.33333333333337</v>
      </c>
      <c r="F26" s="36">
        <v>834.51666666666665</v>
      </c>
      <c r="G26" s="36">
        <v>828.98333333333335</v>
      </c>
      <c r="H26" s="36">
        <v>853.68333333333339</v>
      </c>
      <c r="I26" s="36">
        <v>859.2166666666667</v>
      </c>
      <c r="J26" s="36">
        <v>866.03333333333342</v>
      </c>
      <c r="K26" s="31">
        <v>852.4</v>
      </c>
      <c r="L26" s="31">
        <v>840.05</v>
      </c>
      <c r="M26" s="31">
        <v>47.484900000000003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363.3</v>
      </c>
      <c r="D27" s="36">
        <v>360.45</v>
      </c>
      <c r="E27" s="36">
        <v>355.65</v>
      </c>
      <c r="F27" s="36">
        <v>348</v>
      </c>
      <c r="G27" s="36">
        <v>343.2</v>
      </c>
      <c r="H27" s="36">
        <v>368.09999999999997</v>
      </c>
      <c r="I27" s="36">
        <v>372.90000000000003</v>
      </c>
      <c r="J27" s="36">
        <v>380.54999999999995</v>
      </c>
      <c r="K27" s="31">
        <v>365.25</v>
      </c>
      <c r="L27" s="31">
        <v>352.8</v>
      </c>
      <c r="M27" s="31">
        <v>39.058950000000003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216.09</v>
      </c>
      <c r="D28" s="36">
        <v>212.68999999999997</v>
      </c>
      <c r="E28" s="36">
        <v>208.39999999999995</v>
      </c>
      <c r="F28" s="36">
        <v>200.70999999999998</v>
      </c>
      <c r="G28" s="36">
        <v>196.41999999999996</v>
      </c>
      <c r="H28" s="36">
        <v>220.37999999999994</v>
      </c>
      <c r="I28" s="36">
        <v>224.66999999999996</v>
      </c>
      <c r="J28" s="36">
        <v>232.35999999999993</v>
      </c>
      <c r="K28" s="31">
        <v>216.98</v>
      </c>
      <c r="L28" s="31">
        <v>205</v>
      </c>
      <c r="M28" s="31">
        <v>105.87128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319.45</v>
      </c>
      <c r="D29" s="36">
        <v>317.43333333333334</v>
      </c>
      <c r="E29" s="36">
        <v>314.16666666666669</v>
      </c>
      <c r="F29" s="36">
        <v>308.88333333333333</v>
      </c>
      <c r="G29" s="36">
        <v>305.61666666666667</v>
      </c>
      <c r="H29" s="36">
        <v>322.7166666666667</v>
      </c>
      <c r="I29" s="36">
        <v>325.98333333333335</v>
      </c>
      <c r="J29" s="36">
        <v>331.26666666666671</v>
      </c>
      <c r="K29" s="31">
        <v>320.7</v>
      </c>
      <c r="L29" s="31">
        <v>312.14999999999998</v>
      </c>
      <c r="M29" s="31">
        <v>17.577770000000001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5681.95</v>
      </c>
      <c r="D30" s="36">
        <v>5685.8500000000013</v>
      </c>
      <c r="E30" s="36">
        <v>5621.7000000000025</v>
      </c>
      <c r="F30" s="36">
        <v>5561.4500000000016</v>
      </c>
      <c r="G30" s="36">
        <v>5497.3000000000029</v>
      </c>
      <c r="H30" s="36">
        <v>5746.1000000000022</v>
      </c>
      <c r="I30" s="36">
        <v>5810.2500000000018</v>
      </c>
      <c r="J30" s="36">
        <v>5870.5000000000018</v>
      </c>
      <c r="K30" s="31">
        <v>5750</v>
      </c>
      <c r="L30" s="31">
        <v>5625.6</v>
      </c>
      <c r="M30" s="31">
        <v>2.9951500000000002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640.5</v>
      </c>
      <c r="D31" s="36">
        <v>635.30000000000007</v>
      </c>
      <c r="E31" s="36">
        <v>628.65000000000009</v>
      </c>
      <c r="F31" s="36">
        <v>616.80000000000007</v>
      </c>
      <c r="G31" s="36">
        <v>610.15000000000009</v>
      </c>
      <c r="H31" s="36">
        <v>647.15000000000009</v>
      </c>
      <c r="I31" s="36">
        <v>653.79999999999995</v>
      </c>
      <c r="J31" s="36">
        <v>665.65000000000009</v>
      </c>
      <c r="K31" s="31">
        <v>641.95000000000005</v>
      </c>
      <c r="L31" s="31">
        <v>623.45000000000005</v>
      </c>
      <c r="M31" s="31">
        <v>9.5822599999999998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6686.9</v>
      </c>
      <c r="D32" s="36">
        <v>6652.5666666666666</v>
      </c>
      <c r="E32" s="36">
        <v>6590.333333333333</v>
      </c>
      <c r="F32" s="36">
        <v>6493.7666666666664</v>
      </c>
      <c r="G32" s="36">
        <v>6431.5333333333328</v>
      </c>
      <c r="H32" s="36">
        <v>6749.1333333333332</v>
      </c>
      <c r="I32" s="36">
        <v>6811.3666666666668</v>
      </c>
      <c r="J32" s="36">
        <v>6907.9333333333334</v>
      </c>
      <c r="K32" s="31">
        <v>6714.8</v>
      </c>
      <c r="L32" s="31">
        <v>6556</v>
      </c>
      <c r="M32" s="31">
        <v>6.1109200000000001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485.15</v>
      </c>
      <c r="D33" s="36">
        <v>485.58333333333331</v>
      </c>
      <c r="E33" s="36">
        <v>479.61666666666662</v>
      </c>
      <c r="F33" s="36">
        <v>474.08333333333331</v>
      </c>
      <c r="G33" s="36">
        <v>468.11666666666662</v>
      </c>
      <c r="H33" s="36">
        <v>491.11666666666662</v>
      </c>
      <c r="I33" s="36">
        <v>497.08333333333331</v>
      </c>
      <c r="J33" s="36">
        <v>502.61666666666662</v>
      </c>
      <c r="K33" s="31">
        <v>491.55</v>
      </c>
      <c r="L33" s="31">
        <v>480.05</v>
      </c>
      <c r="M33" s="31">
        <v>16.825939999999999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255.95</v>
      </c>
      <c r="D34" s="36">
        <v>253.7833333333333</v>
      </c>
      <c r="E34" s="36">
        <v>250.66666666666663</v>
      </c>
      <c r="F34" s="36">
        <v>245.38333333333333</v>
      </c>
      <c r="G34" s="36">
        <v>242.26666666666665</v>
      </c>
      <c r="H34" s="36">
        <v>259.06666666666661</v>
      </c>
      <c r="I34" s="36">
        <v>262.18333333333328</v>
      </c>
      <c r="J34" s="36">
        <v>267.46666666666658</v>
      </c>
      <c r="K34" s="31">
        <v>256.89999999999998</v>
      </c>
      <c r="L34" s="31">
        <v>248.5</v>
      </c>
      <c r="M34" s="31">
        <v>112.52719999999999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3048.15</v>
      </c>
      <c r="D35" s="36">
        <v>3035.0499999999997</v>
      </c>
      <c r="E35" s="36">
        <v>3016.0999999999995</v>
      </c>
      <c r="F35" s="36">
        <v>2984.0499999999997</v>
      </c>
      <c r="G35" s="36">
        <v>2965.0999999999995</v>
      </c>
      <c r="H35" s="36">
        <v>3067.0999999999995</v>
      </c>
      <c r="I35" s="36">
        <v>3086.0499999999993</v>
      </c>
      <c r="J35" s="36">
        <v>3118.0999999999995</v>
      </c>
      <c r="K35" s="31">
        <v>3054</v>
      </c>
      <c r="L35" s="31">
        <v>3003</v>
      </c>
      <c r="M35" s="31">
        <v>5.14229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1889.5</v>
      </c>
      <c r="D36" s="36">
        <v>1887.4333333333334</v>
      </c>
      <c r="E36" s="36">
        <v>1863.7166666666667</v>
      </c>
      <c r="F36" s="36">
        <v>1837.9333333333334</v>
      </c>
      <c r="G36" s="36">
        <v>1814.2166666666667</v>
      </c>
      <c r="H36" s="36">
        <v>1913.2166666666667</v>
      </c>
      <c r="I36" s="36">
        <v>1936.9333333333334</v>
      </c>
      <c r="J36" s="36">
        <v>1962.7166666666667</v>
      </c>
      <c r="K36" s="31">
        <v>1911.15</v>
      </c>
      <c r="L36" s="31">
        <v>1861.65</v>
      </c>
      <c r="M36" s="31">
        <v>8.1677900000000001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1502.75</v>
      </c>
      <c r="D37" s="36">
        <v>1483.7333333333333</v>
      </c>
      <c r="E37" s="36">
        <v>1440.4666666666667</v>
      </c>
      <c r="F37" s="36">
        <v>1378.1833333333334</v>
      </c>
      <c r="G37" s="36">
        <v>1334.9166666666667</v>
      </c>
      <c r="H37" s="36">
        <v>1546.0166666666667</v>
      </c>
      <c r="I37" s="36">
        <v>1589.2833333333335</v>
      </c>
      <c r="J37" s="36">
        <v>1651.5666666666666</v>
      </c>
      <c r="K37" s="31">
        <v>1527</v>
      </c>
      <c r="L37" s="31">
        <v>1421.45</v>
      </c>
      <c r="M37" s="31">
        <v>44.580820000000003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5021.3</v>
      </c>
      <c r="D38" s="36">
        <v>4983</v>
      </c>
      <c r="E38" s="36">
        <v>4941</v>
      </c>
      <c r="F38" s="36">
        <v>4860.7</v>
      </c>
      <c r="G38" s="36">
        <v>4818.7</v>
      </c>
      <c r="H38" s="36">
        <v>5063.3</v>
      </c>
      <c r="I38" s="36">
        <v>5105.3</v>
      </c>
      <c r="J38" s="36">
        <v>5185.6000000000004</v>
      </c>
      <c r="K38" s="31">
        <v>5025</v>
      </c>
      <c r="L38" s="31">
        <v>4902.7</v>
      </c>
      <c r="M38" s="31">
        <v>1.9382600000000001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1166.8499999999999</v>
      </c>
      <c r="D39" s="36">
        <v>1162.1499999999999</v>
      </c>
      <c r="E39" s="36">
        <v>1154.2999999999997</v>
      </c>
      <c r="F39" s="36">
        <v>1141.7499999999998</v>
      </c>
      <c r="G39" s="36">
        <v>1133.8999999999996</v>
      </c>
      <c r="H39" s="36">
        <v>1174.6999999999998</v>
      </c>
      <c r="I39" s="36">
        <v>1182.5499999999997</v>
      </c>
      <c r="J39" s="36">
        <v>1195.0999999999999</v>
      </c>
      <c r="K39" s="31">
        <v>1170</v>
      </c>
      <c r="L39" s="31">
        <v>1149.5999999999999</v>
      </c>
      <c r="M39" s="31">
        <v>61.071339999999999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9888.15</v>
      </c>
      <c r="D40" s="36">
        <v>9835.7000000000007</v>
      </c>
      <c r="E40" s="36">
        <v>9746.4000000000015</v>
      </c>
      <c r="F40" s="36">
        <v>9604.6500000000015</v>
      </c>
      <c r="G40" s="36">
        <v>9515.3500000000022</v>
      </c>
      <c r="H40" s="36">
        <v>9977.4500000000007</v>
      </c>
      <c r="I40" s="36">
        <v>10066.75</v>
      </c>
      <c r="J40" s="36">
        <v>10208.5</v>
      </c>
      <c r="K40" s="31">
        <v>9925</v>
      </c>
      <c r="L40" s="31">
        <v>9693.9500000000007</v>
      </c>
      <c r="M40" s="31">
        <v>2.4018999999999999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6590.9</v>
      </c>
      <c r="D41" s="36">
        <v>6538.6333333333341</v>
      </c>
      <c r="E41" s="36">
        <v>6477.2666666666682</v>
      </c>
      <c r="F41" s="36">
        <v>6363.6333333333341</v>
      </c>
      <c r="G41" s="36">
        <v>6302.2666666666682</v>
      </c>
      <c r="H41" s="36">
        <v>6652.2666666666682</v>
      </c>
      <c r="I41" s="36">
        <v>6713.633333333335</v>
      </c>
      <c r="J41" s="36">
        <v>6827.2666666666682</v>
      </c>
      <c r="K41" s="31">
        <v>6600</v>
      </c>
      <c r="L41" s="31">
        <v>6425</v>
      </c>
      <c r="M41" s="31">
        <v>7.5341899999999997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1549.9</v>
      </c>
      <c r="D42" s="36">
        <v>1541.8666666666668</v>
      </c>
      <c r="E42" s="36">
        <v>1531.2833333333335</v>
      </c>
      <c r="F42" s="36">
        <v>1512.6666666666667</v>
      </c>
      <c r="G42" s="36">
        <v>1502.0833333333335</v>
      </c>
      <c r="H42" s="36">
        <v>1560.4833333333336</v>
      </c>
      <c r="I42" s="36">
        <v>1571.0666666666666</v>
      </c>
      <c r="J42" s="36">
        <v>1589.6833333333336</v>
      </c>
      <c r="K42" s="31">
        <v>1552.45</v>
      </c>
      <c r="L42" s="31">
        <v>1523.25</v>
      </c>
      <c r="M42" s="31">
        <v>18.418869999999998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9585.5</v>
      </c>
      <c r="D43" s="36">
        <v>9525.8333333333339</v>
      </c>
      <c r="E43" s="36">
        <v>9451.6666666666679</v>
      </c>
      <c r="F43" s="36">
        <v>9317.8333333333339</v>
      </c>
      <c r="G43" s="36">
        <v>9243.6666666666679</v>
      </c>
      <c r="H43" s="36">
        <v>9659.6666666666679</v>
      </c>
      <c r="I43" s="36">
        <v>9733.8333333333358</v>
      </c>
      <c r="J43" s="36">
        <v>9867.6666666666679</v>
      </c>
      <c r="K43" s="31">
        <v>9600</v>
      </c>
      <c r="L43" s="31">
        <v>9392</v>
      </c>
      <c r="M43" s="31">
        <v>0.20441000000000001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2832.55</v>
      </c>
      <c r="D44" s="36">
        <v>2818.85</v>
      </c>
      <c r="E44" s="36">
        <v>2800</v>
      </c>
      <c r="F44" s="36">
        <v>2767.4500000000003</v>
      </c>
      <c r="G44" s="36">
        <v>2748.6000000000004</v>
      </c>
      <c r="H44" s="36">
        <v>2851.3999999999996</v>
      </c>
      <c r="I44" s="36">
        <v>2870.2499999999991</v>
      </c>
      <c r="J44" s="36">
        <v>2902.7999999999993</v>
      </c>
      <c r="K44" s="31">
        <v>2837.7</v>
      </c>
      <c r="L44" s="31">
        <v>2786.3</v>
      </c>
      <c r="M44" s="31">
        <v>1.5575699999999999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191.59</v>
      </c>
      <c r="D45" s="36">
        <v>191.61333333333334</v>
      </c>
      <c r="E45" s="36">
        <v>189.72666666666669</v>
      </c>
      <c r="F45" s="36">
        <v>187.86333333333334</v>
      </c>
      <c r="G45" s="36">
        <v>185.97666666666669</v>
      </c>
      <c r="H45" s="36">
        <v>193.47666666666669</v>
      </c>
      <c r="I45" s="36">
        <v>195.36333333333334</v>
      </c>
      <c r="J45" s="36">
        <v>197.22666666666669</v>
      </c>
      <c r="K45" s="31">
        <v>193.5</v>
      </c>
      <c r="L45" s="31">
        <v>189.75</v>
      </c>
      <c r="M45" s="31">
        <v>110.31971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243.45</v>
      </c>
      <c r="D46" s="36">
        <v>242.56666666666669</v>
      </c>
      <c r="E46" s="36">
        <v>241.38333333333338</v>
      </c>
      <c r="F46" s="36">
        <v>239.31666666666669</v>
      </c>
      <c r="G46" s="36">
        <v>238.13333333333338</v>
      </c>
      <c r="H46" s="36">
        <v>244.63333333333338</v>
      </c>
      <c r="I46" s="36">
        <v>245.81666666666672</v>
      </c>
      <c r="J46" s="36">
        <v>247.88333333333338</v>
      </c>
      <c r="K46" s="31">
        <v>243.75</v>
      </c>
      <c r="L46" s="31">
        <v>240.5</v>
      </c>
      <c r="M46" s="31">
        <v>80.390460000000004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116.01</v>
      </c>
      <c r="D47" s="36">
        <v>116.09666666666668</v>
      </c>
      <c r="E47" s="36">
        <v>115.45333333333336</v>
      </c>
      <c r="F47" s="36">
        <v>114.89666666666669</v>
      </c>
      <c r="G47" s="36">
        <v>114.25333333333337</v>
      </c>
      <c r="H47" s="36">
        <v>116.65333333333335</v>
      </c>
      <c r="I47" s="36">
        <v>117.29666666666667</v>
      </c>
      <c r="J47" s="36">
        <v>117.85333333333334</v>
      </c>
      <c r="K47" s="31">
        <v>116.74</v>
      </c>
      <c r="L47" s="31">
        <v>115.54</v>
      </c>
      <c r="M47" s="31">
        <v>38.263159999999999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1421.15</v>
      </c>
      <c r="D48" s="36">
        <v>1410.1000000000001</v>
      </c>
      <c r="E48" s="36">
        <v>1396.0500000000002</v>
      </c>
      <c r="F48" s="36">
        <v>1370.95</v>
      </c>
      <c r="G48" s="36">
        <v>1356.9</v>
      </c>
      <c r="H48" s="36">
        <v>1435.2000000000003</v>
      </c>
      <c r="I48" s="36">
        <v>1449.25</v>
      </c>
      <c r="J48" s="36">
        <v>1474.3500000000004</v>
      </c>
      <c r="K48" s="31">
        <v>1424.15</v>
      </c>
      <c r="L48" s="31">
        <v>1385</v>
      </c>
      <c r="M48" s="31">
        <v>3.6396199999999999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549.9</v>
      </c>
      <c r="D49" s="36">
        <v>546.35</v>
      </c>
      <c r="E49" s="36">
        <v>540.75</v>
      </c>
      <c r="F49" s="36">
        <v>531.6</v>
      </c>
      <c r="G49" s="36">
        <v>526</v>
      </c>
      <c r="H49" s="36">
        <v>555.5</v>
      </c>
      <c r="I49" s="36">
        <v>561.10000000000014</v>
      </c>
      <c r="J49" s="36">
        <v>570.25</v>
      </c>
      <c r="K49" s="31">
        <v>551.95000000000005</v>
      </c>
      <c r="L49" s="31">
        <v>537.20000000000005</v>
      </c>
      <c r="M49" s="31">
        <v>13.373290000000001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1318.8</v>
      </c>
      <c r="D50" s="36">
        <v>1319.6333333333334</v>
      </c>
      <c r="E50" s="36">
        <v>1299.2666666666669</v>
      </c>
      <c r="F50" s="36">
        <v>1279.7333333333333</v>
      </c>
      <c r="G50" s="36">
        <v>1259.3666666666668</v>
      </c>
      <c r="H50" s="36">
        <v>1339.166666666667</v>
      </c>
      <c r="I50" s="36">
        <v>1359.5333333333333</v>
      </c>
      <c r="J50" s="36">
        <v>1379.0666666666671</v>
      </c>
      <c r="K50" s="31">
        <v>1340</v>
      </c>
      <c r="L50" s="31">
        <v>1300.0999999999999</v>
      </c>
      <c r="M50" s="31">
        <v>10.292630000000001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303.3</v>
      </c>
      <c r="D51" s="36">
        <v>301.06666666666666</v>
      </c>
      <c r="E51" s="36">
        <v>298.23333333333335</v>
      </c>
      <c r="F51" s="36">
        <v>293.16666666666669</v>
      </c>
      <c r="G51" s="36">
        <v>290.33333333333337</v>
      </c>
      <c r="H51" s="36">
        <v>306.13333333333333</v>
      </c>
      <c r="I51" s="36">
        <v>308.9666666666667</v>
      </c>
      <c r="J51" s="36">
        <v>314.0333333333333</v>
      </c>
      <c r="K51" s="31">
        <v>303.89999999999998</v>
      </c>
      <c r="L51" s="31">
        <v>296</v>
      </c>
      <c r="M51" s="31">
        <v>213.53407999999999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1584.5</v>
      </c>
      <c r="D52" s="36">
        <v>1587.3666666666668</v>
      </c>
      <c r="E52" s="36">
        <v>1572.9333333333336</v>
      </c>
      <c r="F52" s="36">
        <v>1561.3666666666668</v>
      </c>
      <c r="G52" s="36">
        <v>1546.9333333333336</v>
      </c>
      <c r="H52" s="36">
        <v>1598.9333333333336</v>
      </c>
      <c r="I52" s="36">
        <v>1613.366666666667</v>
      </c>
      <c r="J52" s="36">
        <v>1624.9333333333336</v>
      </c>
      <c r="K52" s="31">
        <v>1601.8</v>
      </c>
      <c r="L52" s="31">
        <v>1575.8</v>
      </c>
      <c r="M52" s="31">
        <v>7.4449100000000001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296.55</v>
      </c>
      <c r="D53" s="36">
        <v>294.5</v>
      </c>
      <c r="E53" s="36">
        <v>291.35000000000002</v>
      </c>
      <c r="F53" s="36">
        <v>286.15000000000003</v>
      </c>
      <c r="G53" s="36">
        <v>283.00000000000006</v>
      </c>
      <c r="H53" s="36">
        <v>299.7</v>
      </c>
      <c r="I53" s="36">
        <v>302.84999999999997</v>
      </c>
      <c r="J53" s="36">
        <v>308.04999999999995</v>
      </c>
      <c r="K53" s="31">
        <v>297.64999999999998</v>
      </c>
      <c r="L53" s="31">
        <v>289.3</v>
      </c>
      <c r="M53" s="31">
        <v>101.18810999999999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332.5</v>
      </c>
      <c r="D54" s="36">
        <v>330.7833333333333</v>
      </c>
      <c r="E54" s="36">
        <v>327.76666666666659</v>
      </c>
      <c r="F54" s="36">
        <v>323.0333333333333</v>
      </c>
      <c r="G54" s="36">
        <v>320.01666666666659</v>
      </c>
      <c r="H54" s="36">
        <v>335.51666666666659</v>
      </c>
      <c r="I54" s="36">
        <v>338.53333333333325</v>
      </c>
      <c r="J54" s="36">
        <v>343.26666666666659</v>
      </c>
      <c r="K54" s="31">
        <v>333.8</v>
      </c>
      <c r="L54" s="31">
        <v>326.05</v>
      </c>
      <c r="M54" s="31">
        <v>82.14443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1483.55</v>
      </c>
      <c r="D55" s="36">
        <v>1480.8833333333332</v>
      </c>
      <c r="E55" s="36">
        <v>1470.7666666666664</v>
      </c>
      <c r="F55" s="36">
        <v>1457.9833333333331</v>
      </c>
      <c r="G55" s="36">
        <v>1447.8666666666663</v>
      </c>
      <c r="H55" s="36">
        <v>1493.6666666666665</v>
      </c>
      <c r="I55" s="36">
        <v>1503.7833333333333</v>
      </c>
      <c r="J55" s="36">
        <v>1516.5666666666666</v>
      </c>
      <c r="K55" s="31">
        <v>1491</v>
      </c>
      <c r="L55" s="31">
        <v>1468.1</v>
      </c>
      <c r="M55" s="31">
        <v>71.764259999999993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340.95</v>
      </c>
      <c r="D56" s="36">
        <v>337.01666666666671</v>
      </c>
      <c r="E56" s="36">
        <v>332.03333333333342</v>
      </c>
      <c r="F56" s="36">
        <v>323.11666666666673</v>
      </c>
      <c r="G56" s="36">
        <v>318.13333333333344</v>
      </c>
      <c r="H56" s="36">
        <v>345.93333333333339</v>
      </c>
      <c r="I56" s="36">
        <v>350.91666666666663</v>
      </c>
      <c r="J56" s="36">
        <v>359.83333333333337</v>
      </c>
      <c r="K56" s="31">
        <v>342</v>
      </c>
      <c r="L56" s="31">
        <v>328.1</v>
      </c>
      <c r="M56" s="31">
        <v>30.403690000000001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31940.6</v>
      </c>
      <c r="D57" s="36">
        <v>31691.333333333332</v>
      </c>
      <c r="E57" s="36">
        <v>31334.266666666663</v>
      </c>
      <c r="F57" s="36">
        <v>30727.933333333331</v>
      </c>
      <c r="G57" s="36">
        <v>30370.866666666661</v>
      </c>
      <c r="H57" s="36">
        <v>32297.666666666664</v>
      </c>
      <c r="I57" s="36">
        <v>32654.733333333337</v>
      </c>
      <c r="J57" s="36">
        <v>33261.066666666666</v>
      </c>
      <c r="K57" s="31">
        <v>32048.400000000001</v>
      </c>
      <c r="L57" s="31">
        <v>31085</v>
      </c>
      <c r="M57" s="31">
        <v>0.25740000000000002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5729.65</v>
      </c>
      <c r="D58" s="36">
        <v>5711.5333333333328</v>
      </c>
      <c r="E58" s="36">
        <v>5680.6166666666659</v>
      </c>
      <c r="F58" s="36">
        <v>5631.583333333333</v>
      </c>
      <c r="G58" s="36">
        <v>5600.6666666666661</v>
      </c>
      <c r="H58" s="36">
        <v>5760.5666666666657</v>
      </c>
      <c r="I58" s="36">
        <v>5791.4833333333336</v>
      </c>
      <c r="J58" s="36">
        <v>5840.5166666666655</v>
      </c>
      <c r="K58" s="31">
        <v>5742.45</v>
      </c>
      <c r="L58" s="31">
        <v>5662.5</v>
      </c>
      <c r="M58" s="31">
        <v>1.4496899999999999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715.45</v>
      </c>
      <c r="D59" s="36">
        <v>709.36666666666667</v>
      </c>
      <c r="E59" s="36">
        <v>701.23333333333335</v>
      </c>
      <c r="F59" s="36">
        <v>687.01666666666665</v>
      </c>
      <c r="G59" s="36">
        <v>678.88333333333333</v>
      </c>
      <c r="H59" s="36">
        <v>723.58333333333337</v>
      </c>
      <c r="I59" s="36">
        <v>731.71666666666681</v>
      </c>
      <c r="J59" s="36">
        <v>745.93333333333339</v>
      </c>
      <c r="K59" s="31">
        <v>717.5</v>
      </c>
      <c r="L59" s="31">
        <v>695.15</v>
      </c>
      <c r="M59" s="31">
        <v>15.883990000000001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107.62</v>
      </c>
      <c r="D60" s="36">
        <v>107.51666666666667</v>
      </c>
      <c r="E60" s="36">
        <v>106.62333333333333</v>
      </c>
      <c r="F60" s="36">
        <v>105.62666666666667</v>
      </c>
      <c r="G60" s="36">
        <v>104.73333333333333</v>
      </c>
      <c r="H60" s="36">
        <v>108.51333333333334</v>
      </c>
      <c r="I60" s="36">
        <v>109.40666666666668</v>
      </c>
      <c r="J60" s="36">
        <v>110.40333333333334</v>
      </c>
      <c r="K60" s="31">
        <v>108.41</v>
      </c>
      <c r="L60" s="31">
        <v>106.52</v>
      </c>
      <c r="M60" s="31">
        <v>302.54041999999998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1369.15</v>
      </c>
      <c r="D61" s="36">
        <v>1360.9666666666667</v>
      </c>
      <c r="E61" s="36">
        <v>1349.1833333333334</v>
      </c>
      <c r="F61" s="36">
        <v>1329.2166666666667</v>
      </c>
      <c r="G61" s="36">
        <v>1317.4333333333334</v>
      </c>
      <c r="H61" s="36">
        <v>1380.9333333333334</v>
      </c>
      <c r="I61" s="36">
        <v>1392.7166666666667</v>
      </c>
      <c r="J61" s="36">
        <v>1412.6833333333334</v>
      </c>
      <c r="K61" s="31">
        <v>1372.75</v>
      </c>
      <c r="L61" s="31">
        <v>1341</v>
      </c>
      <c r="M61" s="31">
        <v>6.1276599999999997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1576.1</v>
      </c>
      <c r="D62" s="36">
        <v>1572.1833333333334</v>
      </c>
      <c r="E62" s="36">
        <v>1563.9166666666667</v>
      </c>
      <c r="F62" s="36">
        <v>1551.7333333333333</v>
      </c>
      <c r="G62" s="36">
        <v>1543.4666666666667</v>
      </c>
      <c r="H62" s="36">
        <v>1584.3666666666668</v>
      </c>
      <c r="I62" s="36">
        <v>1592.6333333333332</v>
      </c>
      <c r="J62" s="36">
        <v>1604.8166666666668</v>
      </c>
      <c r="K62" s="31">
        <v>1580.45</v>
      </c>
      <c r="L62" s="31">
        <v>1560</v>
      </c>
      <c r="M62" s="31">
        <v>9.0986999999999991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512.29999999999995</v>
      </c>
      <c r="D63" s="36">
        <v>510.18333333333334</v>
      </c>
      <c r="E63" s="36">
        <v>504.61666666666667</v>
      </c>
      <c r="F63" s="36">
        <v>496.93333333333334</v>
      </c>
      <c r="G63" s="36">
        <v>491.36666666666667</v>
      </c>
      <c r="H63" s="36">
        <v>517.86666666666667</v>
      </c>
      <c r="I63" s="36">
        <v>523.43333333333339</v>
      </c>
      <c r="J63" s="36">
        <v>531.11666666666667</v>
      </c>
      <c r="K63" s="31">
        <v>515.75</v>
      </c>
      <c r="L63" s="31">
        <v>502.5</v>
      </c>
      <c r="M63" s="31">
        <v>73.134289999999993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6077</v>
      </c>
      <c r="D64" s="36">
        <v>6030.666666666667</v>
      </c>
      <c r="E64" s="36">
        <v>5972.3333333333339</v>
      </c>
      <c r="F64" s="36">
        <v>5867.666666666667</v>
      </c>
      <c r="G64" s="36">
        <v>5809.3333333333339</v>
      </c>
      <c r="H64" s="36">
        <v>6135.3333333333339</v>
      </c>
      <c r="I64" s="36">
        <v>6193.6666666666679</v>
      </c>
      <c r="J64" s="36">
        <v>6298.3333333333339</v>
      </c>
      <c r="K64" s="31">
        <v>6089</v>
      </c>
      <c r="L64" s="31">
        <v>5926</v>
      </c>
      <c r="M64" s="31">
        <v>4.0806199999999997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3534.65</v>
      </c>
      <c r="D65" s="36">
        <v>3515.5</v>
      </c>
      <c r="E65" s="36">
        <v>3490.15</v>
      </c>
      <c r="F65" s="36">
        <v>3445.65</v>
      </c>
      <c r="G65" s="36">
        <v>3420.3</v>
      </c>
      <c r="H65" s="36">
        <v>3560</v>
      </c>
      <c r="I65" s="36">
        <v>3585.3500000000004</v>
      </c>
      <c r="J65" s="36">
        <v>3629.85</v>
      </c>
      <c r="K65" s="31">
        <v>3540.85</v>
      </c>
      <c r="L65" s="31">
        <v>3471</v>
      </c>
      <c r="M65" s="31">
        <v>4.1458300000000001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978.95</v>
      </c>
      <c r="D66" s="36">
        <v>971.38333333333333</v>
      </c>
      <c r="E66" s="36">
        <v>961.76666666666665</v>
      </c>
      <c r="F66" s="36">
        <v>944.58333333333337</v>
      </c>
      <c r="G66" s="36">
        <v>934.9666666666667</v>
      </c>
      <c r="H66" s="36">
        <v>988.56666666666661</v>
      </c>
      <c r="I66" s="36">
        <v>998.18333333333317</v>
      </c>
      <c r="J66" s="36">
        <v>1015.3666666666666</v>
      </c>
      <c r="K66" s="31">
        <v>981</v>
      </c>
      <c r="L66" s="31">
        <v>954.2</v>
      </c>
      <c r="M66" s="31">
        <v>10.988490000000001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1759.75</v>
      </c>
      <c r="D67" s="36">
        <v>1743.25</v>
      </c>
      <c r="E67" s="36">
        <v>1706.5</v>
      </c>
      <c r="F67" s="36">
        <v>1653.25</v>
      </c>
      <c r="G67" s="36">
        <v>1616.5</v>
      </c>
      <c r="H67" s="36">
        <v>1796.5</v>
      </c>
      <c r="I67" s="36">
        <v>1833.25</v>
      </c>
      <c r="J67" s="36">
        <v>1886.5</v>
      </c>
      <c r="K67" s="31">
        <v>1780</v>
      </c>
      <c r="L67" s="31">
        <v>1690</v>
      </c>
      <c r="M67" s="31">
        <v>6.9377800000000001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440.3</v>
      </c>
      <c r="D68" s="36">
        <v>437.11666666666662</v>
      </c>
      <c r="E68" s="36">
        <v>432.23333333333323</v>
      </c>
      <c r="F68" s="36">
        <v>424.16666666666663</v>
      </c>
      <c r="G68" s="36">
        <v>419.28333333333325</v>
      </c>
      <c r="H68" s="36">
        <v>445.18333333333322</v>
      </c>
      <c r="I68" s="36">
        <v>450.06666666666655</v>
      </c>
      <c r="J68" s="36">
        <v>458.13333333333321</v>
      </c>
      <c r="K68" s="31">
        <v>442</v>
      </c>
      <c r="L68" s="31">
        <v>429.05</v>
      </c>
      <c r="M68" s="31">
        <v>29.567060000000001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3761.4</v>
      </c>
      <c r="D69" s="36">
        <v>3738.4166666666665</v>
      </c>
      <c r="E69" s="36">
        <v>3706.5333333333328</v>
      </c>
      <c r="F69" s="36">
        <v>3651.6666666666665</v>
      </c>
      <c r="G69" s="36">
        <v>3619.7833333333328</v>
      </c>
      <c r="H69" s="36">
        <v>3793.2833333333328</v>
      </c>
      <c r="I69" s="36">
        <v>3825.166666666667</v>
      </c>
      <c r="J69" s="36">
        <v>3880.0333333333328</v>
      </c>
      <c r="K69" s="31">
        <v>3770.3</v>
      </c>
      <c r="L69" s="31">
        <v>3683.55</v>
      </c>
      <c r="M69" s="31">
        <v>4.1970999999999998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866.9</v>
      </c>
      <c r="D70" s="36">
        <v>857.1</v>
      </c>
      <c r="E70" s="36">
        <v>840.2</v>
      </c>
      <c r="F70" s="36">
        <v>813.5</v>
      </c>
      <c r="G70" s="36">
        <v>796.6</v>
      </c>
      <c r="H70" s="36">
        <v>883.80000000000007</v>
      </c>
      <c r="I70" s="36">
        <v>900.69999999999993</v>
      </c>
      <c r="J70" s="36">
        <v>927.40000000000009</v>
      </c>
      <c r="K70" s="31">
        <v>874</v>
      </c>
      <c r="L70" s="31">
        <v>830.4</v>
      </c>
      <c r="M70" s="31">
        <v>88.264629999999997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617.6</v>
      </c>
      <c r="D71" s="36">
        <v>613.5</v>
      </c>
      <c r="E71" s="36">
        <v>608.5</v>
      </c>
      <c r="F71" s="36">
        <v>599.4</v>
      </c>
      <c r="G71" s="36">
        <v>594.4</v>
      </c>
      <c r="H71" s="36">
        <v>622.6</v>
      </c>
      <c r="I71" s="36">
        <v>627.6</v>
      </c>
      <c r="J71" s="36">
        <v>636.70000000000005</v>
      </c>
      <c r="K71" s="31">
        <v>618.5</v>
      </c>
      <c r="L71" s="31">
        <v>604.4</v>
      </c>
      <c r="M71" s="31">
        <v>12.59712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1750.8</v>
      </c>
      <c r="D72" s="36">
        <v>1744</v>
      </c>
      <c r="E72" s="36">
        <v>1733.25</v>
      </c>
      <c r="F72" s="36">
        <v>1715.7</v>
      </c>
      <c r="G72" s="36">
        <v>1704.95</v>
      </c>
      <c r="H72" s="36">
        <v>1761.55</v>
      </c>
      <c r="I72" s="36">
        <v>1772.3</v>
      </c>
      <c r="J72" s="36">
        <v>1789.85</v>
      </c>
      <c r="K72" s="31">
        <v>1754.75</v>
      </c>
      <c r="L72" s="31">
        <v>1726.45</v>
      </c>
      <c r="M72" s="31">
        <v>3.2040700000000002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2900.8</v>
      </c>
      <c r="D73" s="36">
        <v>2884.2666666666664</v>
      </c>
      <c r="E73" s="36">
        <v>2861.5333333333328</v>
      </c>
      <c r="F73" s="36">
        <v>2822.2666666666664</v>
      </c>
      <c r="G73" s="36">
        <v>2799.5333333333328</v>
      </c>
      <c r="H73" s="36">
        <v>2923.5333333333328</v>
      </c>
      <c r="I73" s="36">
        <v>2946.2666666666664</v>
      </c>
      <c r="J73" s="36">
        <v>2985.5333333333328</v>
      </c>
      <c r="K73" s="31">
        <v>2907</v>
      </c>
      <c r="L73" s="31">
        <v>2845</v>
      </c>
      <c r="M73" s="31">
        <v>2.4037199999999999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416.55</v>
      </c>
      <c r="D74" s="36">
        <v>416.16666666666669</v>
      </c>
      <c r="E74" s="36">
        <v>410.38333333333338</v>
      </c>
      <c r="F74" s="36">
        <v>404.2166666666667</v>
      </c>
      <c r="G74" s="36">
        <v>398.43333333333339</v>
      </c>
      <c r="H74" s="36">
        <v>422.33333333333337</v>
      </c>
      <c r="I74" s="36">
        <v>428.11666666666667</v>
      </c>
      <c r="J74" s="36">
        <v>434.28333333333336</v>
      </c>
      <c r="K74" s="31">
        <v>421.95</v>
      </c>
      <c r="L74" s="31">
        <v>410</v>
      </c>
      <c r="M74" s="31">
        <v>25.496700000000001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170.31</v>
      </c>
      <c r="D75" s="36">
        <v>170.37666666666667</v>
      </c>
      <c r="E75" s="36">
        <v>167.30333333333334</v>
      </c>
      <c r="F75" s="36">
        <v>164.29666666666668</v>
      </c>
      <c r="G75" s="36">
        <v>161.22333333333336</v>
      </c>
      <c r="H75" s="36">
        <v>173.38333333333333</v>
      </c>
      <c r="I75" s="36">
        <v>176.45666666666665</v>
      </c>
      <c r="J75" s="36">
        <v>179.46333333333331</v>
      </c>
      <c r="K75" s="31">
        <v>173.45</v>
      </c>
      <c r="L75" s="31">
        <v>167.37</v>
      </c>
      <c r="M75" s="31">
        <v>47.608370000000001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4633.8999999999996</v>
      </c>
      <c r="D76" s="36">
        <v>4655.666666666667</v>
      </c>
      <c r="E76" s="36">
        <v>4601.5333333333338</v>
      </c>
      <c r="F76" s="36">
        <v>4569.166666666667</v>
      </c>
      <c r="G76" s="36">
        <v>4515.0333333333338</v>
      </c>
      <c r="H76" s="36">
        <v>4688.0333333333338</v>
      </c>
      <c r="I76" s="36">
        <v>4742.166666666667</v>
      </c>
      <c r="J76" s="36">
        <v>4774.5333333333338</v>
      </c>
      <c r="K76" s="31">
        <v>4709.8</v>
      </c>
      <c r="L76" s="31">
        <v>4623.3</v>
      </c>
      <c r="M76" s="31">
        <v>5.2299100000000003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12374.9</v>
      </c>
      <c r="D77" s="36">
        <v>12274.566666666666</v>
      </c>
      <c r="E77" s="36">
        <v>12125.533333333331</v>
      </c>
      <c r="F77" s="36">
        <v>11876.166666666666</v>
      </c>
      <c r="G77" s="36">
        <v>11727.133333333331</v>
      </c>
      <c r="H77" s="36">
        <v>12523.933333333331</v>
      </c>
      <c r="I77" s="36">
        <v>12672.966666666664</v>
      </c>
      <c r="J77" s="36">
        <v>12922.33333333333</v>
      </c>
      <c r="K77" s="31">
        <v>12423.6</v>
      </c>
      <c r="L77" s="31">
        <v>12025.2</v>
      </c>
      <c r="M77" s="31">
        <v>5.9536199999999999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3300.75</v>
      </c>
      <c r="D78" s="36">
        <v>3276.5499999999997</v>
      </c>
      <c r="E78" s="36">
        <v>3234.3999999999996</v>
      </c>
      <c r="F78" s="36">
        <v>3168.0499999999997</v>
      </c>
      <c r="G78" s="36">
        <v>3125.8999999999996</v>
      </c>
      <c r="H78" s="36">
        <v>3342.8999999999996</v>
      </c>
      <c r="I78" s="36">
        <v>3385.05</v>
      </c>
      <c r="J78" s="36">
        <v>3451.3999999999996</v>
      </c>
      <c r="K78" s="31">
        <v>3318.7</v>
      </c>
      <c r="L78" s="31">
        <v>3210.2</v>
      </c>
      <c r="M78" s="31">
        <v>2.2700999999999998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6793.6</v>
      </c>
      <c r="D79" s="36">
        <v>6800.2333333333327</v>
      </c>
      <c r="E79" s="36">
        <v>6751.5166666666655</v>
      </c>
      <c r="F79" s="36">
        <v>6709.4333333333325</v>
      </c>
      <c r="G79" s="36">
        <v>6660.7166666666653</v>
      </c>
      <c r="H79" s="36">
        <v>6842.3166666666657</v>
      </c>
      <c r="I79" s="36">
        <v>6891.0333333333328</v>
      </c>
      <c r="J79" s="36">
        <v>6933.1166666666659</v>
      </c>
      <c r="K79" s="31">
        <v>6848.95</v>
      </c>
      <c r="L79" s="31">
        <v>6758.15</v>
      </c>
      <c r="M79" s="31">
        <v>5.1313199999999997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4818</v>
      </c>
      <c r="D80" s="36">
        <v>4792.7</v>
      </c>
      <c r="E80" s="36">
        <v>4760.3999999999996</v>
      </c>
      <c r="F80" s="36">
        <v>4702.8</v>
      </c>
      <c r="G80" s="36">
        <v>4670.5</v>
      </c>
      <c r="H80" s="36">
        <v>4850.2999999999993</v>
      </c>
      <c r="I80" s="36">
        <v>4882.6000000000004</v>
      </c>
      <c r="J80" s="36">
        <v>4940.1999999999989</v>
      </c>
      <c r="K80" s="31">
        <v>4825</v>
      </c>
      <c r="L80" s="31">
        <v>4735.1000000000004</v>
      </c>
      <c r="M80" s="31">
        <v>2.5910099999999998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3732</v>
      </c>
      <c r="D81" s="36">
        <v>3716.3166666666671</v>
      </c>
      <c r="E81" s="36">
        <v>3690.6333333333341</v>
      </c>
      <c r="F81" s="36">
        <v>3649.2666666666669</v>
      </c>
      <c r="G81" s="36">
        <v>3623.5833333333339</v>
      </c>
      <c r="H81" s="36">
        <v>3757.6833333333343</v>
      </c>
      <c r="I81" s="36">
        <v>3783.3666666666677</v>
      </c>
      <c r="J81" s="36">
        <v>3824.7333333333345</v>
      </c>
      <c r="K81" s="31">
        <v>3742</v>
      </c>
      <c r="L81" s="31">
        <v>3674.95</v>
      </c>
      <c r="M81" s="31">
        <v>1.78664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193.9</v>
      </c>
      <c r="D82" s="36">
        <v>191.27666666666667</v>
      </c>
      <c r="E82" s="36">
        <v>186.75333333333333</v>
      </c>
      <c r="F82" s="36">
        <v>179.60666666666665</v>
      </c>
      <c r="G82" s="36">
        <v>175.08333333333331</v>
      </c>
      <c r="H82" s="36">
        <v>198.42333333333335</v>
      </c>
      <c r="I82" s="36">
        <v>202.94666666666672</v>
      </c>
      <c r="J82" s="36">
        <v>210.09333333333336</v>
      </c>
      <c r="K82" s="31">
        <v>195.8</v>
      </c>
      <c r="L82" s="31">
        <v>184.13</v>
      </c>
      <c r="M82" s="31">
        <v>133.49141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203.67</v>
      </c>
      <c r="D83" s="36">
        <v>203.42</v>
      </c>
      <c r="E83" s="36">
        <v>201.93999999999997</v>
      </c>
      <c r="F83" s="36">
        <v>200.20999999999998</v>
      </c>
      <c r="G83" s="36">
        <v>198.72999999999996</v>
      </c>
      <c r="H83" s="36">
        <v>205.14999999999998</v>
      </c>
      <c r="I83" s="36">
        <v>206.63</v>
      </c>
      <c r="J83" s="36">
        <v>208.35999999999999</v>
      </c>
      <c r="K83" s="31">
        <v>204.9</v>
      </c>
      <c r="L83" s="31">
        <v>201.69</v>
      </c>
      <c r="M83" s="31">
        <v>57.762039999999999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927</v>
      </c>
      <c r="D84" s="36">
        <v>930.69999999999993</v>
      </c>
      <c r="E84" s="36">
        <v>918.64999999999986</v>
      </c>
      <c r="F84" s="36">
        <v>910.3</v>
      </c>
      <c r="G84" s="36">
        <v>898.24999999999989</v>
      </c>
      <c r="H84" s="36">
        <v>939.04999999999984</v>
      </c>
      <c r="I84" s="36">
        <v>951.0999999999998</v>
      </c>
      <c r="J84" s="36">
        <v>959.44999999999982</v>
      </c>
      <c r="K84" s="31">
        <v>942.75</v>
      </c>
      <c r="L84" s="31">
        <v>922.35</v>
      </c>
      <c r="M84" s="31">
        <v>1.9573700000000001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532.79999999999995</v>
      </c>
      <c r="D85" s="36">
        <v>532.11666666666667</v>
      </c>
      <c r="E85" s="36">
        <v>524.68333333333339</v>
      </c>
      <c r="F85" s="36">
        <v>516.56666666666672</v>
      </c>
      <c r="G85" s="36">
        <v>509.13333333333344</v>
      </c>
      <c r="H85" s="36">
        <v>540.23333333333335</v>
      </c>
      <c r="I85" s="36">
        <v>547.66666666666652</v>
      </c>
      <c r="J85" s="36">
        <v>555.7833333333333</v>
      </c>
      <c r="K85" s="31">
        <v>539.54999999999995</v>
      </c>
      <c r="L85" s="31">
        <v>524</v>
      </c>
      <c r="M85" s="31">
        <v>18.80922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232.55</v>
      </c>
      <c r="D86" s="36">
        <v>230.73000000000002</v>
      </c>
      <c r="E86" s="36">
        <v>228.46000000000004</v>
      </c>
      <c r="F86" s="36">
        <v>224.37</v>
      </c>
      <c r="G86" s="36">
        <v>222.10000000000002</v>
      </c>
      <c r="H86" s="36">
        <v>234.82000000000005</v>
      </c>
      <c r="I86" s="36">
        <v>237.09000000000003</v>
      </c>
      <c r="J86" s="36">
        <v>241.18000000000006</v>
      </c>
      <c r="K86" s="31">
        <v>233</v>
      </c>
      <c r="L86" s="31">
        <v>226.64</v>
      </c>
      <c r="M86" s="31">
        <v>103.47738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1945.05</v>
      </c>
      <c r="D87" s="36">
        <v>1942.75</v>
      </c>
      <c r="E87" s="36">
        <v>1911.75</v>
      </c>
      <c r="F87" s="36">
        <v>1878.45</v>
      </c>
      <c r="G87" s="36">
        <v>1847.45</v>
      </c>
      <c r="H87" s="36">
        <v>1976.05</v>
      </c>
      <c r="I87" s="36">
        <v>2007.05</v>
      </c>
      <c r="J87" s="36">
        <v>2040.35</v>
      </c>
      <c r="K87" s="31">
        <v>1973.75</v>
      </c>
      <c r="L87" s="31">
        <v>1909.45</v>
      </c>
      <c r="M87" s="31">
        <v>3.4849000000000001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1405.05</v>
      </c>
      <c r="D88" s="36">
        <v>1391.55</v>
      </c>
      <c r="E88" s="36">
        <v>1374.1499999999999</v>
      </c>
      <c r="F88" s="36">
        <v>1343.25</v>
      </c>
      <c r="G88" s="36">
        <v>1325.85</v>
      </c>
      <c r="H88" s="36">
        <v>1422.4499999999998</v>
      </c>
      <c r="I88" s="36">
        <v>1439.85</v>
      </c>
      <c r="J88" s="36">
        <v>1470.7499999999998</v>
      </c>
      <c r="K88" s="31">
        <v>1408.95</v>
      </c>
      <c r="L88" s="31">
        <v>1360.65</v>
      </c>
      <c r="M88" s="31">
        <v>5.3929099999999996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2940.25</v>
      </c>
      <c r="D89" s="36">
        <v>2929.6</v>
      </c>
      <c r="E89" s="36">
        <v>2907.75</v>
      </c>
      <c r="F89" s="36">
        <v>2875.25</v>
      </c>
      <c r="G89" s="36">
        <v>2853.4</v>
      </c>
      <c r="H89" s="36">
        <v>2962.1</v>
      </c>
      <c r="I89" s="36">
        <v>2983.9499999999994</v>
      </c>
      <c r="J89" s="36">
        <v>3016.45</v>
      </c>
      <c r="K89" s="31">
        <v>2951.45</v>
      </c>
      <c r="L89" s="31">
        <v>2897.1</v>
      </c>
      <c r="M89" s="31">
        <v>6.5139100000000001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2600.35</v>
      </c>
      <c r="D90" s="36">
        <v>2573.5833333333335</v>
      </c>
      <c r="E90" s="36">
        <v>2539.166666666667</v>
      </c>
      <c r="F90" s="36">
        <v>2477.9833333333336</v>
      </c>
      <c r="G90" s="36">
        <v>2443.5666666666671</v>
      </c>
      <c r="H90" s="36">
        <v>2634.7666666666669</v>
      </c>
      <c r="I90" s="36">
        <v>2669.1833333333338</v>
      </c>
      <c r="J90" s="36">
        <v>2730.3666666666668</v>
      </c>
      <c r="K90" s="31">
        <v>2608</v>
      </c>
      <c r="L90" s="31">
        <v>2512.4</v>
      </c>
      <c r="M90" s="31">
        <v>7.2588699999999999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3427</v>
      </c>
      <c r="D91" s="36">
        <v>3407.2666666666664</v>
      </c>
      <c r="E91" s="36">
        <v>3369.7333333333327</v>
      </c>
      <c r="F91" s="36">
        <v>3312.4666666666662</v>
      </c>
      <c r="G91" s="36">
        <v>3274.9333333333325</v>
      </c>
      <c r="H91" s="36">
        <v>3464.5333333333328</v>
      </c>
      <c r="I91" s="36">
        <v>3502.0666666666666</v>
      </c>
      <c r="J91" s="36">
        <v>3559.333333333333</v>
      </c>
      <c r="K91" s="31">
        <v>3444.8</v>
      </c>
      <c r="L91" s="31">
        <v>3350</v>
      </c>
      <c r="M91" s="31">
        <v>1.1500900000000001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601.20000000000005</v>
      </c>
      <c r="D92" s="36">
        <v>600.08333333333337</v>
      </c>
      <c r="E92" s="36">
        <v>593.61666666666679</v>
      </c>
      <c r="F92" s="36">
        <v>586.03333333333342</v>
      </c>
      <c r="G92" s="36">
        <v>579.56666666666683</v>
      </c>
      <c r="H92" s="36">
        <v>607.66666666666674</v>
      </c>
      <c r="I92" s="36">
        <v>614.13333333333321</v>
      </c>
      <c r="J92" s="36">
        <v>621.7166666666667</v>
      </c>
      <c r="K92" s="31">
        <v>606.54999999999995</v>
      </c>
      <c r="L92" s="31">
        <v>592.5</v>
      </c>
      <c r="M92" s="31">
        <v>6.5337399999999999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1668.25</v>
      </c>
      <c r="D93" s="36">
        <v>1658.3166666666666</v>
      </c>
      <c r="E93" s="36">
        <v>1642.6333333333332</v>
      </c>
      <c r="F93" s="36">
        <v>1617.0166666666667</v>
      </c>
      <c r="G93" s="36">
        <v>1601.3333333333333</v>
      </c>
      <c r="H93" s="36">
        <v>1683.9333333333332</v>
      </c>
      <c r="I93" s="36">
        <v>1699.6166666666666</v>
      </c>
      <c r="J93" s="36">
        <v>1725.2333333333331</v>
      </c>
      <c r="K93" s="31">
        <v>1674</v>
      </c>
      <c r="L93" s="31">
        <v>1632.7</v>
      </c>
      <c r="M93" s="31">
        <v>31.010560000000002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4216.3</v>
      </c>
      <c r="D94" s="36">
        <v>4207.7333333333336</v>
      </c>
      <c r="E94" s="36">
        <v>4170.6166666666668</v>
      </c>
      <c r="F94" s="36">
        <v>4124.9333333333334</v>
      </c>
      <c r="G94" s="36">
        <v>4087.8166666666666</v>
      </c>
      <c r="H94" s="36">
        <v>4253.416666666667</v>
      </c>
      <c r="I94" s="36">
        <v>4290.5333333333338</v>
      </c>
      <c r="J94" s="36">
        <v>4336.2166666666672</v>
      </c>
      <c r="K94" s="31">
        <v>4244.8500000000004</v>
      </c>
      <c r="L94" s="31">
        <v>4162.05</v>
      </c>
      <c r="M94" s="31">
        <v>4.7008200000000002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1632.1</v>
      </c>
      <c r="D95" s="36">
        <v>1625.75</v>
      </c>
      <c r="E95" s="36">
        <v>1617.35</v>
      </c>
      <c r="F95" s="36">
        <v>1602.6</v>
      </c>
      <c r="G95" s="36">
        <v>1594.1999999999998</v>
      </c>
      <c r="H95" s="36">
        <v>1640.5</v>
      </c>
      <c r="I95" s="36">
        <v>1648.9</v>
      </c>
      <c r="J95" s="36">
        <v>1663.65</v>
      </c>
      <c r="K95" s="31">
        <v>1634.15</v>
      </c>
      <c r="L95" s="31">
        <v>1611</v>
      </c>
      <c r="M95" s="31">
        <v>139.24623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689.4</v>
      </c>
      <c r="D96" s="36">
        <v>681.55000000000007</v>
      </c>
      <c r="E96" s="36">
        <v>672.50000000000011</v>
      </c>
      <c r="F96" s="36">
        <v>655.6</v>
      </c>
      <c r="G96" s="36">
        <v>646.55000000000007</v>
      </c>
      <c r="H96" s="36">
        <v>698.45000000000016</v>
      </c>
      <c r="I96" s="36">
        <v>707.50000000000011</v>
      </c>
      <c r="J96" s="36">
        <v>724.4000000000002</v>
      </c>
      <c r="K96" s="31">
        <v>690.6</v>
      </c>
      <c r="L96" s="31">
        <v>664.65</v>
      </c>
      <c r="M96" s="31">
        <v>45.841810000000002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1876.45</v>
      </c>
      <c r="D97" s="36">
        <v>1873.2833333333335</v>
      </c>
      <c r="E97" s="36">
        <v>1855.666666666667</v>
      </c>
      <c r="F97" s="36">
        <v>1834.8833333333334</v>
      </c>
      <c r="G97" s="36">
        <v>1817.2666666666669</v>
      </c>
      <c r="H97" s="36">
        <v>1894.0666666666671</v>
      </c>
      <c r="I97" s="36">
        <v>1911.6833333333334</v>
      </c>
      <c r="J97" s="36">
        <v>1932.4666666666672</v>
      </c>
      <c r="K97" s="31">
        <v>1890.9</v>
      </c>
      <c r="L97" s="31">
        <v>1852.5</v>
      </c>
      <c r="M97" s="31">
        <v>16.209980000000002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5128.1000000000004</v>
      </c>
      <c r="D98" s="36">
        <v>5095.7</v>
      </c>
      <c r="E98" s="36">
        <v>5052.45</v>
      </c>
      <c r="F98" s="36">
        <v>4976.8</v>
      </c>
      <c r="G98" s="36">
        <v>4933.55</v>
      </c>
      <c r="H98" s="36">
        <v>5171.3499999999995</v>
      </c>
      <c r="I98" s="36">
        <v>5214.5999999999995</v>
      </c>
      <c r="J98" s="36">
        <v>5290.2499999999991</v>
      </c>
      <c r="K98" s="31">
        <v>5138.95</v>
      </c>
      <c r="L98" s="31">
        <v>5020.05</v>
      </c>
      <c r="M98" s="31">
        <v>6.7949299999999999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634.15</v>
      </c>
      <c r="D99" s="36">
        <v>635.45000000000005</v>
      </c>
      <c r="E99" s="36">
        <v>628.90000000000009</v>
      </c>
      <c r="F99" s="36">
        <v>623.65000000000009</v>
      </c>
      <c r="G99" s="36">
        <v>617.10000000000014</v>
      </c>
      <c r="H99" s="36">
        <v>640.70000000000005</v>
      </c>
      <c r="I99" s="36">
        <v>647.25</v>
      </c>
      <c r="J99" s="36">
        <v>652.5</v>
      </c>
      <c r="K99" s="31">
        <v>642</v>
      </c>
      <c r="L99" s="31">
        <v>630.20000000000005</v>
      </c>
      <c r="M99" s="31">
        <v>65.66337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4769.8</v>
      </c>
      <c r="D100" s="36">
        <v>4741.4666666666672</v>
      </c>
      <c r="E100" s="36">
        <v>4688.3333333333339</v>
      </c>
      <c r="F100" s="36">
        <v>4606.8666666666668</v>
      </c>
      <c r="G100" s="36">
        <v>4553.7333333333336</v>
      </c>
      <c r="H100" s="36">
        <v>4822.9333333333343</v>
      </c>
      <c r="I100" s="36">
        <v>4876.0666666666675</v>
      </c>
      <c r="J100" s="36">
        <v>4957.5333333333347</v>
      </c>
      <c r="K100" s="31">
        <v>4794.6000000000004</v>
      </c>
      <c r="L100" s="31">
        <v>4660</v>
      </c>
      <c r="M100" s="31">
        <v>28.785489999999999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379.85</v>
      </c>
      <c r="D101" s="36">
        <v>378.5</v>
      </c>
      <c r="E101" s="36">
        <v>375</v>
      </c>
      <c r="F101" s="36">
        <v>370.15</v>
      </c>
      <c r="G101" s="36">
        <v>366.65</v>
      </c>
      <c r="H101" s="36">
        <v>383.35</v>
      </c>
      <c r="I101" s="36">
        <v>386.85</v>
      </c>
      <c r="J101" s="36">
        <v>391.70000000000005</v>
      </c>
      <c r="K101" s="31">
        <v>382</v>
      </c>
      <c r="L101" s="31">
        <v>373.65</v>
      </c>
      <c r="M101" s="31">
        <v>72.762929999999997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2748.25</v>
      </c>
      <c r="D102" s="36">
        <v>2737.5166666666664</v>
      </c>
      <c r="E102" s="36">
        <v>2721.4333333333329</v>
      </c>
      <c r="F102" s="36">
        <v>2694.6166666666663</v>
      </c>
      <c r="G102" s="36">
        <v>2678.5333333333328</v>
      </c>
      <c r="H102" s="36">
        <v>2764.333333333333</v>
      </c>
      <c r="I102" s="36">
        <v>2780.416666666667</v>
      </c>
      <c r="J102" s="36">
        <v>2807.2333333333331</v>
      </c>
      <c r="K102" s="31">
        <v>2753.6</v>
      </c>
      <c r="L102" s="31">
        <v>2710.7</v>
      </c>
      <c r="M102" s="31">
        <v>17.279260000000001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1187.25</v>
      </c>
      <c r="D103" s="36">
        <v>1181.9666666666667</v>
      </c>
      <c r="E103" s="36">
        <v>1170.9333333333334</v>
      </c>
      <c r="F103" s="36">
        <v>1154.6166666666668</v>
      </c>
      <c r="G103" s="36">
        <v>1143.5833333333335</v>
      </c>
      <c r="H103" s="36">
        <v>1198.2833333333333</v>
      </c>
      <c r="I103" s="36">
        <v>1209.3166666666666</v>
      </c>
      <c r="J103" s="36">
        <v>1225.6333333333332</v>
      </c>
      <c r="K103" s="31">
        <v>1193</v>
      </c>
      <c r="L103" s="31">
        <v>1165.6500000000001</v>
      </c>
      <c r="M103" s="31">
        <v>109.61369999999999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2036.7</v>
      </c>
      <c r="D104" s="36">
        <v>2020.1499999999999</v>
      </c>
      <c r="E104" s="36">
        <v>1993.4999999999998</v>
      </c>
      <c r="F104" s="36">
        <v>1950.3</v>
      </c>
      <c r="G104" s="36">
        <v>1923.6499999999999</v>
      </c>
      <c r="H104" s="36">
        <v>2063.3499999999995</v>
      </c>
      <c r="I104" s="36">
        <v>2090</v>
      </c>
      <c r="J104" s="36">
        <v>2133.1999999999998</v>
      </c>
      <c r="K104" s="31">
        <v>2046.8</v>
      </c>
      <c r="L104" s="31">
        <v>1976.95</v>
      </c>
      <c r="M104" s="31">
        <v>11.94117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720.05</v>
      </c>
      <c r="D105" s="36">
        <v>715.06666666666661</v>
      </c>
      <c r="E105" s="36">
        <v>707.63333333333321</v>
      </c>
      <c r="F105" s="36">
        <v>695.21666666666658</v>
      </c>
      <c r="G105" s="36">
        <v>687.78333333333319</v>
      </c>
      <c r="H105" s="36">
        <v>727.48333333333323</v>
      </c>
      <c r="I105" s="36">
        <v>734.91666666666663</v>
      </c>
      <c r="J105" s="36">
        <v>747.33333333333326</v>
      </c>
      <c r="K105" s="31">
        <v>722.5</v>
      </c>
      <c r="L105" s="31">
        <v>702.65</v>
      </c>
      <c r="M105" s="31">
        <v>20.693729999999999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71.959999999999994</v>
      </c>
      <c r="D106" s="36">
        <v>71.653333333333336</v>
      </c>
      <c r="E106" s="36">
        <v>71.206666666666678</v>
      </c>
      <c r="F106" s="36">
        <v>70.453333333333347</v>
      </c>
      <c r="G106" s="36">
        <v>70.006666666666689</v>
      </c>
      <c r="H106" s="36">
        <v>72.406666666666666</v>
      </c>
      <c r="I106" s="36">
        <v>72.853333333333325</v>
      </c>
      <c r="J106" s="36">
        <v>73.606666666666655</v>
      </c>
      <c r="K106" s="31">
        <v>72.099999999999994</v>
      </c>
      <c r="L106" s="31">
        <v>70.900000000000006</v>
      </c>
      <c r="M106" s="31">
        <v>266.80020000000002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502.65</v>
      </c>
      <c r="D107" s="36">
        <v>499.83333333333331</v>
      </c>
      <c r="E107" s="36">
        <v>495.46666666666664</v>
      </c>
      <c r="F107" s="36">
        <v>488.2833333333333</v>
      </c>
      <c r="G107" s="36">
        <v>483.91666666666663</v>
      </c>
      <c r="H107" s="36">
        <v>507.01666666666665</v>
      </c>
      <c r="I107" s="36">
        <v>511.38333333333333</v>
      </c>
      <c r="J107" s="36">
        <v>518.56666666666661</v>
      </c>
      <c r="K107" s="31">
        <v>504.2</v>
      </c>
      <c r="L107" s="31">
        <v>492.65</v>
      </c>
      <c r="M107" s="31">
        <v>131.37392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550.15</v>
      </c>
      <c r="D108" s="36">
        <v>552.5333333333333</v>
      </c>
      <c r="E108" s="36">
        <v>542.61666666666656</v>
      </c>
      <c r="F108" s="36">
        <v>535.08333333333326</v>
      </c>
      <c r="G108" s="36">
        <v>525.16666666666652</v>
      </c>
      <c r="H108" s="36">
        <v>560.06666666666661</v>
      </c>
      <c r="I108" s="36">
        <v>569.98333333333335</v>
      </c>
      <c r="J108" s="36">
        <v>577.51666666666665</v>
      </c>
      <c r="K108" s="31">
        <v>562.45000000000005</v>
      </c>
      <c r="L108" s="31">
        <v>545</v>
      </c>
      <c r="M108" s="31">
        <v>7.34213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623.20000000000005</v>
      </c>
      <c r="D109" s="36">
        <v>619.98333333333346</v>
      </c>
      <c r="E109" s="36">
        <v>614.3666666666669</v>
      </c>
      <c r="F109" s="36">
        <v>605.53333333333342</v>
      </c>
      <c r="G109" s="36">
        <v>599.91666666666686</v>
      </c>
      <c r="H109" s="36">
        <v>628.81666666666695</v>
      </c>
      <c r="I109" s="36">
        <v>634.43333333333351</v>
      </c>
      <c r="J109" s="36">
        <v>643.26666666666699</v>
      </c>
      <c r="K109" s="31">
        <v>625.6</v>
      </c>
      <c r="L109" s="31">
        <v>611.15</v>
      </c>
      <c r="M109" s="31">
        <v>12.772790000000001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167.17</v>
      </c>
      <c r="D110" s="36">
        <v>166.49</v>
      </c>
      <c r="E110" s="36">
        <v>165.53000000000003</v>
      </c>
      <c r="F110" s="36">
        <v>163.89000000000001</v>
      </c>
      <c r="G110" s="36">
        <v>162.93000000000004</v>
      </c>
      <c r="H110" s="36">
        <v>168.13000000000002</v>
      </c>
      <c r="I110" s="36">
        <v>169.09</v>
      </c>
      <c r="J110" s="36">
        <v>170.73000000000002</v>
      </c>
      <c r="K110" s="31">
        <v>167.45</v>
      </c>
      <c r="L110" s="31">
        <v>164.85</v>
      </c>
      <c r="M110" s="31">
        <v>106.22879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924.75</v>
      </c>
      <c r="D111" s="36">
        <v>920.65</v>
      </c>
      <c r="E111" s="36">
        <v>915.4</v>
      </c>
      <c r="F111" s="36">
        <v>906.05</v>
      </c>
      <c r="G111" s="36">
        <v>900.8</v>
      </c>
      <c r="H111" s="36">
        <v>930</v>
      </c>
      <c r="I111" s="36">
        <v>935.25</v>
      </c>
      <c r="J111" s="36">
        <v>944.6</v>
      </c>
      <c r="K111" s="31">
        <v>925.9</v>
      </c>
      <c r="L111" s="31">
        <v>911.3</v>
      </c>
      <c r="M111" s="31">
        <v>9.0803200000000004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178.77</v>
      </c>
      <c r="D112" s="36">
        <v>179.79</v>
      </c>
      <c r="E112" s="36">
        <v>177.32999999999998</v>
      </c>
      <c r="F112" s="36">
        <v>175.89</v>
      </c>
      <c r="G112" s="36">
        <v>173.42999999999998</v>
      </c>
      <c r="H112" s="36">
        <v>181.23</v>
      </c>
      <c r="I112" s="36">
        <v>183.68999999999997</v>
      </c>
      <c r="J112" s="36">
        <v>185.13</v>
      </c>
      <c r="K112" s="31">
        <v>182.25</v>
      </c>
      <c r="L112" s="31">
        <v>178.35</v>
      </c>
      <c r="M112" s="31">
        <v>199.56147000000001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545.85</v>
      </c>
      <c r="D113" s="36">
        <v>543.58333333333337</v>
      </c>
      <c r="E113" s="36">
        <v>540.66666666666674</v>
      </c>
      <c r="F113" s="36">
        <v>535.48333333333335</v>
      </c>
      <c r="G113" s="36">
        <v>532.56666666666672</v>
      </c>
      <c r="H113" s="36">
        <v>548.76666666666677</v>
      </c>
      <c r="I113" s="36">
        <v>551.68333333333351</v>
      </c>
      <c r="J113" s="36">
        <v>556.86666666666679</v>
      </c>
      <c r="K113" s="31">
        <v>546.5</v>
      </c>
      <c r="L113" s="31">
        <v>538.4</v>
      </c>
      <c r="M113" s="31">
        <v>7.6405900000000004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411.8</v>
      </c>
      <c r="D114" s="36">
        <v>410.15000000000003</v>
      </c>
      <c r="E114" s="36">
        <v>407.10000000000008</v>
      </c>
      <c r="F114" s="36">
        <v>402.40000000000003</v>
      </c>
      <c r="G114" s="36">
        <v>399.35000000000008</v>
      </c>
      <c r="H114" s="36">
        <v>414.85000000000008</v>
      </c>
      <c r="I114" s="36">
        <v>417.90000000000003</v>
      </c>
      <c r="J114" s="36">
        <v>422.60000000000008</v>
      </c>
      <c r="K114" s="31">
        <v>413.2</v>
      </c>
      <c r="L114" s="31">
        <v>405.45</v>
      </c>
      <c r="M114" s="31">
        <v>40.016480000000001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1364.15</v>
      </c>
      <c r="D115" s="36">
        <v>1356.8666666666668</v>
      </c>
      <c r="E115" s="36">
        <v>1345.8333333333335</v>
      </c>
      <c r="F115" s="36">
        <v>1327.5166666666667</v>
      </c>
      <c r="G115" s="36">
        <v>1316.4833333333333</v>
      </c>
      <c r="H115" s="36">
        <v>1375.1833333333336</v>
      </c>
      <c r="I115" s="36">
        <v>1386.2166666666669</v>
      </c>
      <c r="J115" s="36">
        <v>1404.5333333333338</v>
      </c>
      <c r="K115" s="31">
        <v>1367.9</v>
      </c>
      <c r="L115" s="31">
        <v>1338.55</v>
      </c>
      <c r="M115" s="31">
        <v>54.56176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7417.85</v>
      </c>
      <c r="D116" s="36">
        <v>7360.95</v>
      </c>
      <c r="E116" s="36">
        <v>7281.9</v>
      </c>
      <c r="F116" s="36">
        <v>7145.95</v>
      </c>
      <c r="G116" s="36">
        <v>7066.9</v>
      </c>
      <c r="H116" s="36">
        <v>7496.9</v>
      </c>
      <c r="I116" s="36">
        <v>7575.9500000000007</v>
      </c>
      <c r="J116" s="36">
        <v>7711.9</v>
      </c>
      <c r="K116" s="31">
        <v>7440</v>
      </c>
      <c r="L116" s="31">
        <v>7225</v>
      </c>
      <c r="M116" s="31">
        <v>3.3317000000000001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1858.95</v>
      </c>
      <c r="D117" s="36">
        <v>1850.1000000000001</v>
      </c>
      <c r="E117" s="36">
        <v>1838.3500000000004</v>
      </c>
      <c r="F117" s="36">
        <v>1817.7500000000002</v>
      </c>
      <c r="G117" s="36">
        <v>1806.0000000000005</v>
      </c>
      <c r="H117" s="36">
        <v>1870.7000000000003</v>
      </c>
      <c r="I117" s="36">
        <v>1882.4499999999998</v>
      </c>
      <c r="J117" s="36">
        <v>1903.0500000000002</v>
      </c>
      <c r="K117" s="31">
        <v>1861.85</v>
      </c>
      <c r="L117" s="31">
        <v>1829.5</v>
      </c>
      <c r="M117" s="31">
        <v>73.356570000000005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4277.7</v>
      </c>
      <c r="D118" s="36">
        <v>4255.8666666666659</v>
      </c>
      <c r="E118" s="36">
        <v>4221.8333333333321</v>
      </c>
      <c r="F118" s="36">
        <v>4165.9666666666662</v>
      </c>
      <c r="G118" s="36">
        <v>4131.9333333333325</v>
      </c>
      <c r="H118" s="36">
        <v>4311.7333333333318</v>
      </c>
      <c r="I118" s="36">
        <v>4345.7666666666664</v>
      </c>
      <c r="J118" s="36">
        <v>4401.6333333333314</v>
      </c>
      <c r="K118" s="31">
        <v>4289.8999999999996</v>
      </c>
      <c r="L118" s="31">
        <v>4200</v>
      </c>
      <c r="M118" s="31">
        <v>7.27461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1337.95</v>
      </c>
      <c r="D119" s="36">
        <v>1340.6166666666666</v>
      </c>
      <c r="E119" s="36">
        <v>1311.4333333333332</v>
      </c>
      <c r="F119" s="36">
        <v>1284.9166666666665</v>
      </c>
      <c r="G119" s="36">
        <v>1255.7333333333331</v>
      </c>
      <c r="H119" s="36">
        <v>1367.1333333333332</v>
      </c>
      <c r="I119" s="36">
        <v>1396.3166666666666</v>
      </c>
      <c r="J119" s="36">
        <v>1422.8333333333333</v>
      </c>
      <c r="K119" s="31">
        <v>1369.8</v>
      </c>
      <c r="L119" s="31">
        <v>1314.1</v>
      </c>
      <c r="M119" s="31">
        <v>4.5212399999999997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665.05</v>
      </c>
      <c r="D120" s="36">
        <v>660.55</v>
      </c>
      <c r="E120" s="36">
        <v>653.79999999999995</v>
      </c>
      <c r="F120" s="36">
        <v>642.54999999999995</v>
      </c>
      <c r="G120" s="36">
        <v>635.79999999999995</v>
      </c>
      <c r="H120" s="36">
        <v>671.8</v>
      </c>
      <c r="I120" s="36">
        <v>678.55</v>
      </c>
      <c r="J120" s="36">
        <v>689.8</v>
      </c>
      <c r="K120" s="31">
        <v>667.3</v>
      </c>
      <c r="L120" s="31">
        <v>649.29999999999995</v>
      </c>
      <c r="M120" s="31">
        <v>12.447050000000001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908.45</v>
      </c>
      <c r="D121" s="36">
        <v>900.56666666666661</v>
      </c>
      <c r="E121" s="36">
        <v>890.43333333333317</v>
      </c>
      <c r="F121" s="36">
        <v>872.41666666666652</v>
      </c>
      <c r="G121" s="36">
        <v>862.28333333333308</v>
      </c>
      <c r="H121" s="36">
        <v>918.58333333333326</v>
      </c>
      <c r="I121" s="36">
        <v>928.7166666666667</v>
      </c>
      <c r="J121" s="36">
        <v>946.73333333333335</v>
      </c>
      <c r="K121" s="31">
        <v>910.7</v>
      </c>
      <c r="L121" s="31">
        <v>882.55</v>
      </c>
      <c r="M121" s="31">
        <v>22.088419999999999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934.5</v>
      </c>
      <c r="D122" s="36">
        <v>933.93333333333339</v>
      </c>
      <c r="E122" s="36">
        <v>926.61666666666679</v>
      </c>
      <c r="F122" s="36">
        <v>918.73333333333335</v>
      </c>
      <c r="G122" s="36">
        <v>911.41666666666674</v>
      </c>
      <c r="H122" s="36">
        <v>941.81666666666683</v>
      </c>
      <c r="I122" s="36">
        <v>949.13333333333344</v>
      </c>
      <c r="J122" s="36">
        <v>957.01666666666688</v>
      </c>
      <c r="K122" s="31">
        <v>941.25</v>
      </c>
      <c r="L122" s="31">
        <v>926.05</v>
      </c>
      <c r="M122" s="31">
        <v>10.744859999999999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645</v>
      </c>
      <c r="D123" s="36">
        <v>644.18333333333328</v>
      </c>
      <c r="E123" s="36">
        <v>636.86666666666656</v>
      </c>
      <c r="F123" s="36">
        <v>628.73333333333323</v>
      </c>
      <c r="G123" s="36">
        <v>621.41666666666652</v>
      </c>
      <c r="H123" s="36">
        <v>652.31666666666661</v>
      </c>
      <c r="I123" s="36">
        <v>659.63333333333344</v>
      </c>
      <c r="J123" s="36">
        <v>667.76666666666665</v>
      </c>
      <c r="K123" s="31">
        <v>651.5</v>
      </c>
      <c r="L123" s="31">
        <v>636.04999999999995</v>
      </c>
      <c r="M123" s="31">
        <v>11.27258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1815.4</v>
      </c>
      <c r="D124" s="36">
        <v>1821.6833333333334</v>
      </c>
      <c r="E124" s="36">
        <v>1787.4166666666667</v>
      </c>
      <c r="F124" s="36">
        <v>1759.4333333333334</v>
      </c>
      <c r="G124" s="36">
        <v>1725.1666666666667</v>
      </c>
      <c r="H124" s="36">
        <v>1849.6666666666667</v>
      </c>
      <c r="I124" s="36">
        <v>1883.9333333333332</v>
      </c>
      <c r="J124" s="36">
        <v>1911.9166666666667</v>
      </c>
      <c r="K124" s="31">
        <v>1855.95</v>
      </c>
      <c r="L124" s="31">
        <v>1793.7</v>
      </c>
      <c r="M124" s="31">
        <v>10.30355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1777.3</v>
      </c>
      <c r="D125" s="36">
        <v>1769.6833333333334</v>
      </c>
      <c r="E125" s="36">
        <v>1753.6166666666668</v>
      </c>
      <c r="F125" s="36">
        <v>1729.9333333333334</v>
      </c>
      <c r="G125" s="36">
        <v>1713.8666666666668</v>
      </c>
      <c r="H125" s="36">
        <v>1793.3666666666668</v>
      </c>
      <c r="I125" s="36">
        <v>1809.4333333333334</v>
      </c>
      <c r="J125" s="36">
        <v>1833.1166666666668</v>
      </c>
      <c r="K125" s="31">
        <v>1785.75</v>
      </c>
      <c r="L125" s="31">
        <v>1746</v>
      </c>
      <c r="M125" s="31">
        <v>29.61871</v>
      </c>
      <c r="N125" s="1"/>
      <c r="O125" s="1"/>
    </row>
    <row r="126" spans="1:15" ht="12.75" customHeight="1">
      <c r="A126" s="51">
        <v>117</v>
      </c>
      <c r="B126" s="53" t="s">
        <v>840</v>
      </c>
      <c r="C126" s="31">
        <v>164.29</v>
      </c>
      <c r="D126" s="36">
        <v>162.88</v>
      </c>
      <c r="E126" s="36">
        <v>160.91</v>
      </c>
      <c r="F126" s="36">
        <v>157.53</v>
      </c>
      <c r="G126" s="36">
        <v>155.56</v>
      </c>
      <c r="H126" s="36">
        <v>166.26</v>
      </c>
      <c r="I126" s="36">
        <v>168.23000000000002</v>
      </c>
      <c r="J126" s="36">
        <v>171.60999999999999</v>
      </c>
      <c r="K126" s="31">
        <v>164.85</v>
      </c>
      <c r="L126" s="31">
        <v>159.5</v>
      </c>
      <c r="M126" s="31">
        <v>43.38449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5207.55</v>
      </c>
      <c r="D127" s="36">
        <v>5137.4666666666662</v>
      </c>
      <c r="E127" s="36">
        <v>5050.4333333333325</v>
      </c>
      <c r="F127" s="36">
        <v>4893.3166666666666</v>
      </c>
      <c r="G127" s="36">
        <v>4806.2833333333328</v>
      </c>
      <c r="H127" s="36">
        <v>5294.5833333333321</v>
      </c>
      <c r="I127" s="36">
        <v>5381.6166666666668</v>
      </c>
      <c r="J127" s="36">
        <v>5538.7333333333318</v>
      </c>
      <c r="K127" s="31">
        <v>5224.5</v>
      </c>
      <c r="L127" s="31">
        <v>4980.3500000000004</v>
      </c>
      <c r="M127" s="31">
        <v>5.2974699999999997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658.25</v>
      </c>
      <c r="D128" s="36">
        <v>654.91666666666663</v>
      </c>
      <c r="E128" s="36">
        <v>649.5333333333333</v>
      </c>
      <c r="F128" s="36">
        <v>640.81666666666672</v>
      </c>
      <c r="G128" s="36">
        <v>635.43333333333339</v>
      </c>
      <c r="H128" s="36">
        <v>663.63333333333321</v>
      </c>
      <c r="I128" s="36">
        <v>669.01666666666665</v>
      </c>
      <c r="J128" s="36">
        <v>677.73333333333312</v>
      </c>
      <c r="K128" s="31">
        <v>660.3</v>
      </c>
      <c r="L128" s="31">
        <v>646.20000000000005</v>
      </c>
      <c r="M128" s="31">
        <v>24.372479999999999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5563.75</v>
      </c>
      <c r="D129" s="36">
        <v>5550.2333333333336</v>
      </c>
      <c r="E129" s="36">
        <v>5500.4666666666672</v>
      </c>
      <c r="F129" s="36">
        <v>5437.1833333333334</v>
      </c>
      <c r="G129" s="36">
        <v>5387.416666666667</v>
      </c>
      <c r="H129" s="36">
        <v>5613.5166666666673</v>
      </c>
      <c r="I129" s="36">
        <v>5663.2833333333338</v>
      </c>
      <c r="J129" s="36">
        <v>5726.5666666666675</v>
      </c>
      <c r="K129" s="31">
        <v>5600</v>
      </c>
      <c r="L129" s="31">
        <v>5486.95</v>
      </c>
      <c r="M129" s="31">
        <v>4.4547699999999999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3568.35</v>
      </c>
      <c r="D130" s="36">
        <v>3560.75</v>
      </c>
      <c r="E130" s="36">
        <v>3540.6</v>
      </c>
      <c r="F130" s="36">
        <v>3512.85</v>
      </c>
      <c r="G130" s="36">
        <v>3492.7</v>
      </c>
      <c r="H130" s="36">
        <v>3588.5</v>
      </c>
      <c r="I130" s="36">
        <v>3608.6499999999996</v>
      </c>
      <c r="J130" s="36">
        <v>3636.4</v>
      </c>
      <c r="K130" s="31">
        <v>3580.9</v>
      </c>
      <c r="L130" s="31">
        <v>3533</v>
      </c>
      <c r="M130" s="31">
        <v>28.088650000000001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429.5</v>
      </c>
      <c r="D131" s="36">
        <v>429.90000000000003</v>
      </c>
      <c r="E131" s="36">
        <v>426.55000000000007</v>
      </c>
      <c r="F131" s="36">
        <v>423.6</v>
      </c>
      <c r="G131" s="36">
        <v>420.25000000000006</v>
      </c>
      <c r="H131" s="36">
        <v>432.85000000000008</v>
      </c>
      <c r="I131" s="36">
        <v>436.2000000000001</v>
      </c>
      <c r="J131" s="36">
        <v>439.15000000000009</v>
      </c>
      <c r="K131" s="31">
        <v>433.25</v>
      </c>
      <c r="L131" s="31">
        <v>426.95</v>
      </c>
      <c r="M131" s="31">
        <v>31.566559999999999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1057.3</v>
      </c>
      <c r="D132" s="36">
        <v>1053.2</v>
      </c>
      <c r="E132" s="36">
        <v>1041.4000000000001</v>
      </c>
      <c r="F132" s="36">
        <v>1025.5</v>
      </c>
      <c r="G132" s="36">
        <v>1013.7</v>
      </c>
      <c r="H132" s="36">
        <v>1069.1000000000001</v>
      </c>
      <c r="I132" s="36">
        <v>1080.8999999999999</v>
      </c>
      <c r="J132" s="36">
        <v>1096.8000000000002</v>
      </c>
      <c r="K132" s="31">
        <v>1065</v>
      </c>
      <c r="L132" s="31">
        <v>1037.3</v>
      </c>
      <c r="M132" s="31">
        <v>26.111280000000001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2086.0500000000002</v>
      </c>
      <c r="D133" s="36">
        <v>2092.5166666666669</v>
      </c>
      <c r="E133" s="36">
        <v>2072.5333333333338</v>
      </c>
      <c r="F133" s="36">
        <v>2059.0166666666669</v>
      </c>
      <c r="G133" s="36">
        <v>2039.0333333333338</v>
      </c>
      <c r="H133" s="36">
        <v>2106.0333333333338</v>
      </c>
      <c r="I133" s="36">
        <v>2126.0166666666664</v>
      </c>
      <c r="J133" s="36">
        <v>2139.5333333333338</v>
      </c>
      <c r="K133" s="31">
        <v>2112.5</v>
      </c>
      <c r="L133" s="31">
        <v>2079</v>
      </c>
      <c r="M133" s="31">
        <v>13.467750000000001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136087.20000000001</v>
      </c>
      <c r="D134" s="36">
        <v>136129.18333333332</v>
      </c>
      <c r="E134" s="36">
        <v>134580.06666666665</v>
      </c>
      <c r="F134" s="36">
        <v>133072.93333333332</v>
      </c>
      <c r="G134" s="36">
        <v>131523.81666666665</v>
      </c>
      <c r="H134" s="36">
        <v>137636.31666666665</v>
      </c>
      <c r="I134" s="36">
        <v>139185.43333333329</v>
      </c>
      <c r="J134" s="36">
        <v>140692.56666666665</v>
      </c>
      <c r="K134" s="31">
        <v>137678.29999999999</v>
      </c>
      <c r="L134" s="31">
        <v>134622.04999999999</v>
      </c>
      <c r="M134" s="31">
        <v>9.9430000000000004E-2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1296.2</v>
      </c>
      <c r="D135" s="36">
        <v>1295.6333333333334</v>
      </c>
      <c r="E135" s="36">
        <v>1268.9666666666669</v>
      </c>
      <c r="F135" s="36">
        <v>1241.7333333333336</v>
      </c>
      <c r="G135" s="36">
        <v>1215.0666666666671</v>
      </c>
      <c r="H135" s="36">
        <v>1322.8666666666668</v>
      </c>
      <c r="I135" s="36">
        <v>1349.5333333333333</v>
      </c>
      <c r="J135" s="36">
        <v>1376.7666666666667</v>
      </c>
      <c r="K135" s="31">
        <v>1322.3</v>
      </c>
      <c r="L135" s="31">
        <v>1268.4000000000001</v>
      </c>
      <c r="M135" s="31">
        <v>6.9210700000000003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295.85000000000002</v>
      </c>
      <c r="D136" s="36">
        <v>293.48333333333335</v>
      </c>
      <c r="E136" s="36">
        <v>290.4666666666667</v>
      </c>
      <c r="F136" s="36">
        <v>285.08333333333337</v>
      </c>
      <c r="G136" s="36">
        <v>282.06666666666672</v>
      </c>
      <c r="H136" s="36">
        <v>298.86666666666667</v>
      </c>
      <c r="I136" s="36">
        <v>301.88333333333333</v>
      </c>
      <c r="J136" s="36">
        <v>307.26666666666665</v>
      </c>
      <c r="K136" s="31">
        <v>296.5</v>
      </c>
      <c r="L136" s="31">
        <v>288.10000000000002</v>
      </c>
      <c r="M136" s="31">
        <v>8.5973400000000009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2840.45</v>
      </c>
      <c r="D137" s="36">
        <v>2820.5499999999997</v>
      </c>
      <c r="E137" s="36">
        <v>2796.0499999999993</v>
      </c>
      <c r="F137" s="36">
        <v>2751.6499999999996</v>
      </c>
      <c r="G137" s="36">
        <v>2727.1499999999992</v>
      </c>
      <c r="H137" s="36">
        <v>2864.9499999999994</v>
      </c>
      <c r="I137" s="36">
        <v>2889.4500000000003</v>
      </c>
      <c r="J137" s="36">
        <v>2933.8499999999995</v>
      </c>
      <c r="K137" s="31">
        <v>2845.05</v>
      </c>
      <c r="L137" s="31">
        <v>2776.15</v>
      </c>
      <c r="M137" s="31">
        <v>43.760919999999999</v>
      </c>
      <c r="N137" s="1"/>
      <c r="O137" s="1"/>
    </row>
    <row r="138" spans="1:15" ht="12.75" customHeight="1">
      <c r="A138" s="51">
        <v>129</v>
      </c>
      <c r="B138" s="53" t="s">
        <v>803</v>
      </c>
      <c r="C138" s="31">
        <v>2300.9</v>
      </c>
      <c r="D138" s="36">
        <v>2274.0499999999997</v>
      </c>
      <c r="E138" s="36">
        <v>2243.0999999999995</v>
      </c>
      <c r="F138" s="36">
        <v>2185.2999999999997</v>
      </c>
      <c r="G138" s="36">
        <v>2154.3499999999995</v>
      </c>
      <c r="H138" s="36">
        <v>2331.8499999999995</v>
      </c>
      <c r="I138" s="36">
        <v>2362.7999999999993</v>
      </c>
      <c r="J138" s="36">
        <v>2420.5999999999995</v>
      </c>
      <c r="K138" s="31">
        <v>2305</v>
      </c>
      <c r="L138" s="31">
        <v>2216.25</v>
      </c>
      <c r="M138" s="31">
        <v>11.94894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661.05</v>
      </c>
      <c r="D139" s="36">
        <v>658.30000000000007</v>
      </c>
      <c r="E139" s="36">
        <v>653.35000000000014</v>
      </c>
      <c r="F139" s="36">
        <v>645.65000000000009</v>
      </c>
      <c r="G139" s="36">
        <v>640.70000000000016</v>
      </c>
      <c r="H139" s="36">
        <v>666.00000000000011</v>
      </c>
      <c r="I139" s="36">
        <v>670.95000000000016</v>
      </c>
      <c r="J139" s="36">
        <v>678.65000000000009</v>
      </c>
      <c r="K139" s="31">
        <v>663.25</v>
      </c>
      <c r="L139" s="31">
        <v>650.6</v>
      </c>
      <c r="M139" s="31">
        <v>12.905530000000001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12213.3</v>
      </c>
      <c r="D140" s="36">
        <v>12222.75</v>
      </c>
      <c r="E140" s="36">
        <v>12101.55</v>
      </c>
      <c r="F140" s="36">
        <v>11989.8</v>
      </c>
      <c r="G140" s="36">
        <v>11868.599999999999</v>
      </c>
      <c r="H140" s="36">
        <v>12334.5</v>
      </c>
      <c r="I140" s="36">
        <v>12455.7</v>
      </c>
      <c r="J140" s="36">
        <v>12567.45</v>
      </c>
      <c r="K140" s="31">
        <v>12343.95</v>
      </c>
      <c r="L140" s="31">
        <v>12111</v>
      </c>
      <c r="M140" s="31">
        <v>5.5273199999999996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1017.25</v>
      </c>
      <c r="D141" s="36">
        <v>1021.9333333333334</v>
      </c>
      <c r="E141" s="36">
        <v>983.86666666666679</v>
      </c>
      <c r="F141" s="36">
        <v>950.48333333333335</v>
      </c>
      <c r="G141" s="36">
        <v>912.41666666666674</v>
      </c>
      <c r="H141" s="36">
        <v>1055.3166666666668</v>
      </c>
      <c r="I141" s="36">
        <v>1093.3833333333334</v>
      </c>
      <c r="J141" s="36">
        <v>1126.7666666666669</v>
      </c>
      <c r="K141" s="31">
        <v>1060</v>
      </c>
      <c r="L141" s="31">
        <v>988.55</v>
      </c>
      <c r="M141" s="31">
        <v>25.201319999999999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885.15</v>
      </c>
      <c r="D142" s="36">
        <v>882.36666666666679</v>
      </c>
      <c r="E142" s="36">
        <v>872.73333333333358</v>
      </c>
      <c r="F142" s="36">
        <v>860.31666666666683</v>
      </c>
      <c r="G142" s="36">
        <v>850.68333333333362</v>
      </c>
      <c r="H142" s="36">
        <v>894.78333333333353</v>
      </c>
      <c r="I142" s="36">
        <v>904.41666666666674</v>
      </c>
      <c r="J142" s="36">
        <v>916.83333333333348</v>
      </c>
      <c r="K142" s="31">
        <v>892</v>
      </c>
      <c r="L142" s="31">
        <v>869.95</v>
      </c>
      <c r="M142" s="31">
        <v>7.8585500000000001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4974.95</v>
      </c>
      <c r="D143" s="36">
        <v>5020.6000000000004</v>
      </c>
      <c r="E143" s="36">
        <v>4901.2000000000007</v>
      </c>
      <c r="F143" s="36">
        <v>4827.4500000000007</v>
      </c>
      <c r="G143" s="36">
        <v>4708.0500000000011</v>
      </c>
      <c r="H143" s="36">
        <v>5094.3500000000004</v>
      </c>
      <c r="I143" s="36">
        <v>5213.75</v>
      </c>
      <c r="J143" s="36">
        <v>5287.5</v>
      </c>
      <c r="K143" s="31">
        <v>5140</v>
      </c>
      <c r="L143" s="31">
        <v>4946.8500000000004</v>
      </c>
      <c r="M143" s="31">
        <v>20.74024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70.48</v>
      </c>
      <c r="D144" s="36">
        <v>70.156666666666652</v>
      </c>
      <c r="E144" s="36">
        <v>69.033333333333303</v>
      </c>
      <c r="F144" s="36">
        <v>67.586666666666645</v>
      </c>
      <c r="G144" s="36">
        <v>66.463333333333296</v>
      </c>
      <c r="H144" s="36">
        <v>71.60333333333331</v>
      </c>
      <c r="I144" s="36">
        <v>72.726666666666674</v>
      </c>
      <c r="J144" s="36">
        <v>74.173333333333318</v>
      </c>
      <c r="K144" s="31">
        <v>71.28</v>
      </c>
      <c r="L144" s="31">
        <v>68.709999999999994</v>
      </c>
      <c r="M144" s="31">
        <v>96.292400000000001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2910.95</v>
      </c>
      <c r="D145" s="36">
        <v>2851.8333333333335</v>
      </c>
      <c r="E145" s="36">
        <v>2785.166666666667</v>
      </c>
      <c r="F145" s="36">
        <v>2659.3833333333337</v>
      </c>
      <c r="G145" s="36">
        <v>2592.7166666666672</v>
      </c>
      <c r="H145" s="36">
        <v>2977.6166666666668</v>
      </c>
      <c r="I145" s="36">
        <v>3044.2833333333338</v>
      </c>
      <c r="J145" s="36">
        <v>3170.0666666666666</v>
      </c>
      <c r="K145" s="31">
        <v>2918.5</v>
      </c>
      <c r="L145" s="31">
        <v>2726.05</v>
      </c>
      <c r="M145" s="31">
        <v>17.867529999999999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1833.95</v>
      </c>
      <c r="D146" s="36">
        <v>1836.3166666666666</v>
      </c>
      <c r="E146" s="36">
        <v>1792.6333333333332</v>
      </c>
      <c r="F146" s="36">
        <v>1751.3166666666666</v>
      </c>
      <c r="G146" s="36">
        <v>1707.6333333333332</v>
      </c>
      <c r="H146" s="36">
        <v>1877.6333333333332</v>
      </c>
      <c r="I146" s="36">
        <v>1921.3166666666666</v>
      </c>
      <c r="J146" s="36">
        <v>1962.6333333333332</v>
      </c>
      <c r="K146" s="31">
        <v>1880</v>
      </c>
      <c r="L146" s="31">
        <v>1795</v>
      </c>
      <c r="M146" s="31">
        <v>3.5086900000000001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94.13</v>
      </c>
      <c r="D147" s="36">
        <v>93.839999999999989</v>
      </c>
      <c r="E147" s="36">
        <v>92.789999999999978</v>
      </c>
      <c r="F147" s="36">
        <v>91.449999999999989</v>
      </c>
      <c r="G147" s="36">
        <v>90.399999999999977</v>
      </c>
      <c r="H147" s="36">
        <v>95.179999999999978</v>
      </c>
      <c r="I147" s="36">
        <v>96.22999999999999</v>
      </c>
      <c r="J147" s="36">
        <v>97.569999999999979</v>
      </c>
      <c r="K147" s="31">
        <v>94.89</v>
      </c>
      <c r="L147" s="31">
        <v>92.5</v>
      </c>
      <c r="M147" s="31">
        <v>347.56900000000002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217.45</v>
      </c>
      <c r="D148" s="36">
        <v>215.20000000000002</v>
      </c>
      <c r="E148" s="36">
        <v>212.40000000000003</v>
      </c>
      <c r="F148" s="36">
        <v>207.35000000000002</v>
      </c>
      <c r="G148" s="36">
        <v>204.55000000000004</v>
      </c>
      <c r="H148" s="36">
        <v>220.25000000000003</v>
      </c>
      <c r="I148" s="36">
        <v>223.05000000000004</v>
      </c>
      <c r="J148" s="36">
        <v>228.10000000000002</v>
      </c>
      <c r="K148" s="31">
        <v>218</v>
      </c>
      <c r="L148" s="31">
        <v>210.15</v>
      </c>
      <c r="M148" s="31">
        <v>152.02847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398.05</v>
      </c>
      <c r="D149" s="36">
        <v>397.43333333333334</v>
      </c>
      <c r="E149" s="36">
        <v>393.91666666666669</v>
      </c>
      <c r="F149" s="36">
        <v>389.78333333333336</v>
      </c>
      <c r="G149" s="36">
        <v>386.26666666666671</v>
      </c>
      <c r="H149" s="36">
        <v>401.56666666666666</v>
      </c>
      <c r="I149" s="36">
        <v>405.08333333333331</v>
      </c>
      <c r="J149" s="36">
        <v>409.21666666666664</v>
      </c>
      <c r="K149" s="31">
        <v>400.95</v>
      </c>
      <c r="L149" s="31">
        <v>393.3</v>
      </c>
      <c r="M149" s="31">
        <v>138.44121999999999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3324.9</v>
      </c>
      <c r="D150" s="36">
        <v>3301.5333333333333</v>
      </c>
      <c r="E150" s="36">
        <v>3270.2166666666667</v>
      </c>
      <c r="F150" s="36">
        <v>3215.5333333333333</v>
      </c>
      <c r="G150" s="36">
        <v>3184.2166666666667</v>
      </c>
      <c r="H150" s="36">
        <v>3356.2166666666667</v>
      </c>
      <c r="I150" s="36">
        <v>3387.5333333333333</v>
      </c>
      <c r="J150" s="36">
        <v>3442.2166666666667</v>
      </c>
      <c r="K150" s="31">
        <v>3332.85</v>
      </c>
      <c r="L150" s="31">
        <v>3246.85</v>
      </c>
      <c r="M150" s="31">
        <v>1.56142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2525.4499999999998</v>
      </c>
      <c r="D151" s="36">
        <v>2510.0833333333335</v>
      </c>
      <c r="E151" s="36">
        <v>2486.7166666666672</v>
      </c>
      <c r="F151" s="36">
        <v>2447.9833333333336</v>
      </c>
      <c r="G151" s="36">
        <v>2424.6166666666672</v>
      </c>
      <c r="H151" s="36">
        <v>2548.8166666666671</v>
      </c>
      <c r="I151" s="36">
        <v>2572.1833333333329</v>
      </c>
      <c r="J151" s="36">
        <v>2610.916666666667</v>
      </c>
      <c r="K151" s="31">
        <v>2533.4499999999998</v>
      </c>
      <c r="L151" s="31">
        <v>2471.35</v>
      </c>
      <c r="M151" s="31">
        <v>8.5983400000000003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1766.15</v>
      </c>
      <c r="D152" s="36">
        <v>1753.5333333333335</v>
      </c>
      <c r="E152" s="36">
        <v>1736.616666666667</v>
      </c>
      <c r="F152" s="36">
        <v>1707.0833333333335</v>
      </c>
      <c r="G152" s="36">
        <v>1690.166666666667</v>
      </c>
      <c r="H152" s="36">
        <v>1783.0666666666671</v>
      </c>
      <c r="I152" s="36">
        <v>1799.9833333333336</v>
      </c>
      <c r="J152" s="36">
        <v>1829.5166666666671</v>
      </c>
      <c r="K152" s="31">
        <v>1770.45</v>
      </c>
      <c r="L152" s="31">
        <v>1724</v>
      </c>
      <c r="M152" s="31">
        <v>7.1839199999999996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329.6</v>
      </c>
      <c r="D153" s="36">
        <v>331.33333333333331</v>
      </c>
      <c r="E153" s="36">
        <v>326.91666666666663</v>
      </c>
      <c r="F153" s="36">
        <v>324.23333333333329</v>
      </c>
      <c r="G153" s="36">
        <v>319.81666666666661</v>
      </c>
      <c r="H153" s="36">
        <v>334.01666666666665</v>
      </c>
      <c r="I153" s="36">
        <v>338.43333333333328</v>
      </c>
      <c r="J153" s="36">
        <v>341.11666666666667</v>
      </c>
      <c r="K153" s="31">
        <v>335.75</v>
      </c>
      <c r="L153" s="31">
        <v>328.65</v>
      </c>
      <c r="M153" s="31">
        <v>165.84396000000001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677.7</v>
      </c>
      <c r="D154" s="36">
        <v>674.94999999999993</v>
      </c>
      <c r="E154" s="36">
        <v>663.34999999999991</v>
      </c>
      <c r="F154" s="36">
        <v>649</v>
      </c>
      <c r="G154" s="36">
        <v>637.4</v>
      </c>
      <c r="H154" s="36">
        <v>689.29999999999984</v>
      </c>
      <c r="I154" s="36">
        <v>700.9</v>
      </c>
      <c r="J154" s="36">
        <v>715.24999999999977</v>
      </c>
      <c r="K154" s="31">
        <v>686.55</v>
      </c>
      <c r="L154" s="31">
        <v>660.6</v>
      </c>
      <c r="M154" s="31">
        <v>74.690280000000001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564.25</v>
      </c>
      <c r="D155" s="36">
        <v>556.86666666666667</v>
      </c>
      <c r="E155" s="36">
        <v>543.83333333333337</v>
      </c>
      <c r="F155" s="36">
        <v>523.41666666666674</v>
      </c>
      <c r="G155" s="36">
        <v>510.38333333333344</v>
      </c>
      <c r="H155" s="36">
        <v>577.2833333333333</v>
      </c>
      <c r="I155" s="36">
        <v>590.31666666666661</v>
      </c>
      <c r="J155" s="36">
        <v>610.73333333333323</v>
      </c>
      <c r="K155" s="31">
        <v>569.9</v>
      </c>
      <c r="L155" s="31">
        <v>536.45000000000005</v>
      </c>
      <c r="M155" s="31">
        <v>131.34779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1691.95</v>
      </c>
      <c r="D156" s="36">
        <v>1651.3333333333333</v>
      </c>
      <c r="E156" s="36">
        <v>1602.6666666666665</v>
      </c>
      <c r="F156" s="36">
        <v>1513.3833333333332</v>
      </c>
      <c r="G156" s="36">
        <v>1464.7166666666665</v>
      </c>
      <c r="H156" s="36">
        <v>1740.6166666666666</v>
      </c>
      <c r="I156" s="36">
        <v>1789.2833333333331</v>
      </c>
      <c r="J156" s="36">
        <v>1878.5666666666666</v>
      </c>
      <c r="K156" s="31">
        <v>1700</v>
      </c>
      <c r="L156" s="31">
        <v>1562.05</v>
      </c>
      <c r="M156" s="31">
        <v>30.540929999999999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4436.5</v>
      </c>
      <c r="D157" s="36">
        <v>4393.166666666667</v>
      </c>
      <c r="E157" s="36">
        <v>4346.3333333333339</v>
      </c>
      <c r="F157" s="36">
        <v>4256.166666666667</v>
      </c>
      <c r="G157" s="36">
        <v>4209.3333333333339</v>
      </c>
      <c r="H157" s="36">
        <v>4483.3333333333339</v>
      </c>
      <c r="I157" s="36">
        <v>4530.1666666666679</v>
      </c>
      <c r="J157" s="36">
        <v>4620.3333333333339</v>
      </c>
      <c r="K157" s="31">
        <v>4440</v>
      </c>
      <c r="L157" s="31">
        <v>4303</v>
      </c>
      <c r="M157" s="31">
        <v>2.16065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40947.5</v>
      </c>
      <c r="D158" s="36">
        <v>40850.25</v>
      </c>
      <c r="E158" s="36">
        <v>40547.75</v>
      </c>
      <c r="F158" s="36">
        <v>40148</v>
      </c>
      <c r="G158" s="36">
        <v>39845.5</v>
      </c>
      <c r="H158" s="36">
        <v>41250</v>
      </c>
      <c r="I158" s="36">
        <v>41552.5</v>
      </c>
      <c r="J158" s="36">
        <v>41952.25</v>
      </c>
      <c r="K158" s="31">
        <v>41152.75</v>
      </c>
      <c r="L158" s="31">
        <v>40450.5</v>
      </c>
      <c r="M158" s="31">
        <v>5.2299999999999999E-2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1825.15</v>
      </c>
      <c r="D159" s="36">
        <v>1811.1833333333334</v>
      </c>
      <c r="E159" s="36">
        <v>1778.3666666666668</v>
      </c>
      <c r="F159" s="36">
        <v>1731.5833333333335</v>
      </c>
      <c r="G159" s="36">
        <v>1698.7666666666669</v>
      </c>
      <c r="H159" s="36">
        <v>1857.9666666666667</v>
      </c>
      <c r="I159" s="36">
        <v>1890.7833333333333</v>
      </c>
      <c r="J159" s="36">
        <v>1937.5666666666666</v>
      </c>
      <c r="K159" s="31">
        <v>1844</v>
      </c>
      <c r="L159" s="31">
        <v>1764.4</v>
      </c>
      <c r="M159" s="31">
        <v>10.20964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4857.1499999999996</v>
      </c>
      <c r="D160" s="36">
        <v>4873.666666666667</v>
      </c>
      <c r="E160" s="36">
        <v>4808.5333333333338</v>
      </c>
      <c r="F160" s="36">
        <v>4759.916666666667</v>
      </c>
      <c r="G160" s="36">
        <v>4694.7833333333338</v>
      </c>
      <c r="H160" s="36">
        <v>4922.2833333333338</v>
      </c>
      <c r="I160" s="36">
        <v>4987.416666666667</v>
      </c>
      <c r="J160" s="36">
        <v>5036.0333333333338</v>
      </c>
      <c r="K160" s="31">
        <v>4938.8</v>
      </c>
      <c r="L160" s="31">
        <v>4825.05</v>
      </c>
      <c r="M160" s="31">
        <v>4.9071400000000001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370.9</v>
      </c>
      <c r="D161" s="36">
        <v>370</v>
      </c>
      <c r="E161" s="36">
        <v>367</v>
      </c>
      <c r="F161" s="36">
        <v>363.1</v>
      </c>
      <c r="G161" s="36">
        <v>360.1</v>
      </c>
      <c r="H161" s="36">
        <v>373.9</v>
      </c>
      <c r="I161" s="36">
        <v>376.9</v>
      </c>
      <c r="J161" s="36">
        <v>380.79999999999995</v>
      </c>
      <c r="K161" s="31">
        <v>373</v>
      </c>
      <c r="L161" s="31">
        <v>366.1</v>
      </c>
      <c r="M161" s="31">
        <v>20.907360000000001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3057.35</v>
      </c>
      <c r="D162" s="36">
        <v>3048.15</v>
      </c>
      <c r="E162" s="36">
        <v>3034.3</v>
      </c>
      <c r="F162" s="36">
        <v>3011.25</v>
      </c>
      <c r="G162" s="36">
        <v>2997.4</v>
      </c>
      <c r="H162" s="36">
        <v>3071.2000000000003</v>
      </c>
      <c r="I162" s="36">
        <v>3085.0499999999997</v>
      </c>
      <c r="J162" s="36">
        <v>3108.1000000000004</v>
      </c>
      <c r="K162" s="31">
        <v>3062</v>
      </c>
      <c r="L162" s="31">
        <v>3025.1</v>
      </c>
      <c r="M162" s="31">
        <v>2.3864000000000001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947.35</v>
      </c>
      <c r="D163" s="36">
        <v>926.65</v>
      </c>
      <c r="E163" s="36">
        <v>901.55</v>
      </c>
      <c r="F163" s="36">
        <v>855.75</v>
      </c>
      <c r="G163" s="36">
        <v>830.65</v>
      </c>
      <c r="H163" s="36">
        <v>972.44999999999993</v>
      </c>
      <c r="I163" s="36">
        <v>997.55000000000007</v>
      </c>
      <c r="J163" s="36">
        <v>1043.3499999999999</v>
      </c>
      <c r="K163" s="31">
        <v>951.75</v>
      </c>
      <c r="L163" s="31">
        <v>880.85</v>
      </c>
      <c r="M163" s="31">
        <v>41.373860000000001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6674.35</v>
      </c>
      <c r="D164" s="36">
        <v>6599.4666666666672</v>
      </c>
      <c r="E164" s="36">
        <v>6489.9333333333343</v>
      </c>
      <c r="F164" s="36">
        <v>6305.5166666666673</v>
      </c>
      <c r="G164" s="36">
        <v>6195.9833333333345</v>
      </c>
      <c r="H164" s="36">
        <v>6783.8833333333341</v>
      </c>
      <c r="I164" s="36">
        <v>6893.416666666667</v>
      </c>
      <c r="J164" s="36">
        <v>7077.8333333333339</v>
      </c>
      <c r="K164" s="31">
        <v>6709</v>
      </c>
      <c r="L164" s="31">
        <v>6415.05</v>
      </c>
      <c r="M164" s="31">
        <v>4.79575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362.35</v>
      </c>
      <c r="D165" s="36">
        <v>362.63333333333338</v>
      </c>
      <c r="E165" s="36">
        <v>356.31666666666678</v>
      </c>
      <c r="F165" s="36">
        <v>350.28333333333342</v>
      </c>
      <c r="G165" s="36">
        <v>343.96666666666681</v>
      </c>
      <c r="H165" s="36">
        <v>368.66666666666674</v>
      </c>
      <c r="I165" s="36">
        <v>374.98333333333335</v>
      </c>
      <c r="J165" s="36">
        <v>381.01666666666671</v>
      </c>
      <c r="K165" s="31">
        <v>368.95</v>
      </c>
      <c r="L165" s="31">
        <v>356.6</v>
      </c>
      <c r="M165" s="31">
        <v>15.13508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504.25</v>
      </c>
      <c r="D166" s="36">
        <v>499.48333333333335</v>
      </c>
      <c r="E166" s="36">
        <v>493.81666666666672</v>
      </c>
      <c r="F166" s="36">
        <v>483.38333333333338</v>
      </c>
      <c r="G166" s="36">
        <v>477.71666666666675</v>
      </c>
      <c r="H166" s="36">
        <v>509.91666666666669</v>
      </c>
      <c r="I166" s="36">
        <v>515.58333333333326</v>
      </c>
      <c r="J166" s="36">
        <v>526.01666666666665</v>
      </c>
      <c r="K166" s="31">
        <v>505.15</v>
      </c>
      <c r="L166" s="31">
        <v>489.05</v>
      </c>
      <c r="M166" s="31">
        <v>103.78455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338.6</v>
      </c>
      <c r="D167" s="36">
        <v>336.25000000000006</v>
      </c>
      <c r="E167" s="36">
        <v>332.9500000000001</v>
      </c>
      <c r="F167" s="36">
        <v>327.30000000000007</v>
      </c>
      <c r="G167" s="36">
        <v>324.00000000000011</v>
      </c>
      <c r="H167" s="36">
        <v>341.90000000000009</v>
      </c>
      <c r="I167" s="36">
        <v>345.20000000000005</v>
      </c>
      <c r="J167" s="36">
        <v>350.85000000000008</v>
      </c>
      <c r="K167" s="31">
        <v>339.55</v>
      </c>
      <c r="L167" s="31">
        <v>330.6</v>
      </c>
      <c r="M167" s="31">
        <v>130.13828000000001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1817.25</v>
      </c>
      <c r="D168" s="36">
        <v>1817.55</v>
      </c>
      <c r="E168" s="36">
        <v>1790.1999999999998</v>
      </c>
      <c r="F168" s="36">
        <v>1763.1499999999999</v>
      </c>
      <c r="G168" s="36">
        <v>1735.7999999999997</v>
      </c>
      <c r="H168" s="36">
        <v>1844.6</v>
      </c>
      <c r="I168" s="36">
        <v>1871.9499999999998</v>
      </c>
      <c r="J168" s="36">
        <v>1899</v>
      </c>
      <c r="K168" s="31">
        <v>1844.9</v>
      </c>
      <c r="L168" s="31">
        <v>1790.5</v>
      </c>
      <c r="M168" s="31">
        <v>9.8132000000000001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16984.150000000001</v>
      </c>
      <c r="D169" s="36">
        <v>16896.7</v>
      </c>
      <c r="E169" s="36">
        <v>16741</v>
      </c>
      <c r="F169" s="36">
        <v>16497.849999999999</v>
      </c>
      <c r="G169" s="36">
        <v>16342.149999999998</v>
      </c>
      <c r="H169" s="36">
        <v>17139.850000000002</v>
      </c>
      <c r="I169" s="36">
        <v>17295.550000000007</v>
      </c>
      <c r="J169" s="36">
        <v>17538.700000000004</v>
      </c>
      <c r="K169" s="31">
        <v>17052.400000000001</v>
      </c>
      <c r="L169" s="31">
        <v>16653.55</v>
      </c>
      <c r="M169" s="31">
        <v>7.2400000000000006E-2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113.04</v>
      </c>
      <c r="D170" s="36">
        <v>112.83</v>
      </c>
      <c r="E170" s="36">
        <v>112.11</v>
      </c>
      <c r="F170" s="36">
        <v>111.18</v>
      </c>
      <c r="G170" s="36">
        <v>110.46000000000001</v>
      </c>
      <c r="H170" s="36">
        <v>113.75999999999999</v>
      </c>
      <c r="I170" s="36">
        <v>114.47999999999999</v>
      </c>
      <c r="J170" s="36">
        <v>115.40999999999998</v>
      </c>
      <c r="K170" s="31">
        <v>113.55</v>
      </c>
      <c r="L170" s="31">
        <v>111.9</v>
      </c>
      <c r="M170" s="31">
        <v>270.59802999999999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579.65</v>
      </c>
      <c r="D171" s="36">
        <v>575.0333333333333</v>
      </c>
      <c r="E171" s="36">
        <v>568.61666666666656</v>
      </c>
      <c r="F171" s="36">
        <v>557.58333333333326</v>
      </c>
      <c r="G171" s="36">
        <v>551.16666666666652</v>
      </c>
      <c r="H171" s="36">
        <v>586.06666666666661</v>
      </c>
      <c r="I171" s="36">
        <v>592.48333333333335</v>
      </c>
      <c r="J171" s="36">
        <v>603.51666666666665</v>
      </c>
      <c r="K171" s="31">
        <v>581.45000000000005</v>
      </c>
      <c r="L171" s="31">
        <v>564</v>
      </c>
      <c r="M171" s="31">
        <v>69.507509999999996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570.65</v>
      </c>
      <c r="D172" s="36">
        <v>571.2166666666667</v>
      </c>
      <c r="E172" s="36">
        <v>560.53333333333342</v>
      </c>
      <c r="F172" s="36">
        <v>550.41666666666674</v>
      </c>
      <c r="G172" s="36">
        <v>539.73333333333346</v>
      </c>
      <c r="H172" s="36">
        <v>581.33333333333337</v>
      </c>
      <c r="I172" s="36">
        <v>592.01666666666677</v>
      </c>
      <c r="J172" s="36">
        <v>602.13333333333333</v>
      </c>
      <c r="K172" s="31">
        <v>581.9</v>
      </c>
      <c r="L172" s="31">
        <v>561.1</v>
      </c>
      <c r="M172" s="31">
        <v>213.55519000000001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2956.4</v>
      </c>
      <c r="D173" s="36">
        <v>2944.4333333333338</v>
      </c>
      <c r="E173" s="36">
        <v>2928.0666666666675</v>
      </c>
      <c r="F173" s="36">
        <v>2899.7333333333336</v>
      </c>
      <c r="G173" s="36">
        <v>2883.3666666666672</v>
      </c>
      <c r="H173" s="36">
        <v>2972.7666666666678</v>
      </c>
      <c r="I173" s="36">
        <v>2989.1333333333337</v>
      </c>
      <c r="J173" s="36">
        <v>3017.4666666666681</v>
      </c>
      <c r="K173" s="31">
        <v>2960.8</v>
      </c>
      <c r="L173" s="31">
        <v>2916.1</v>
      </c>
      <c r="M173" s="31">
        <v>47.084510000000002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698.65</v>
      </c>
      <c r="D174" s="36">
        <v>696.35</v>
      </c>
      <c r="E174" s="36">
        <v>692.7</v>
      </c>
      <c r="F174" s="36">
        <v>686.75</v>
      </c>
      <c r="G174" s="36">
        <v>683.1</v>
      </c>
      <c r="H174" s="36">
        <v>702.30000000000007</v>
      </c>
      <c r="I174" s="36">
        <v>705.94999999999993</v>
      </c>
      <c r="J174" s="36">
        <v>711.90000000000009</v>
      </c>
      <c r="K174" s="31">
        <v>700</v>
      </c>
      <c r="L174" s="31">
        <v>690.4</v>
      </c>
      <c r="M174" s="31">
        <v>8.1577099999999998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1688.9</v>
      </c>
      <c r="D175" s="36">
        <v>1685.7166666666665</v>
      </c>
      <c r="E175" s="36">
        <v>1669.333333333333</v>
      </c>
      <c r="F175" s="36">
        <v>1649.7666666666667</v>
      </c>
      <c r="G175" s="36">
        <v>1633.3833333333332</v>
      </c>
      <c r="H175" s="36">
        <v>1705.2833333333328</v>
      </c>
      <c r="I175" s="36">
        <v>1721.6666666666665</v>
      </c>
      <c r="J175" s="36">
        <v>1741.2333333333327</v>
      </c>
      <c r="K175" s="31">
        <v>1702.1</v>
      </c>
      <c r="L175" s="31">
        <v>1666.15</v>
      </c>
      <c r="M175" s="31">
        <v>7.2157400000000003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2481.1999999999998</v>
      </c>
      <c r="D176" s="36">
        <v>2490.5333333333333</v>
      </c>
      <c r="E176" s="36">
        <v>2461.1166666666668</v>
      </c>
      <c r="F176" s="36">
        <v>2441.0333333333333</v>
      </c>
      <c r="G176" s="36">
        <v>2411.6166666666668</v>
      </c>
      <c r="H176" s="36">
        <v>2510.6166666666668</v>
      </c>
      <c r="I176" s="36">
        <v>2540.0333333333338</v>
      </c>
      <c r="J176" s="36">
        <v>2560.1166666666668</v>
      </c>
      <c r="K176" s="31">
        <v>2519.9499999999998</v>
      </c>
      <c r="L176" s="31">
        <v>2470.4499999999998</v>
      </c>
      <c r="M176" s="31">
        <v>4.4531099999999997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185.68</v>
      </c>
      <c r="D177" s="36">
        <v>186.26</v>
      </c>
      <c r="E177" s="36">
        <v>184.02999999999997</v>
      </c>
      <c r="F177" s="36">
        <v>182.38</v>
      </c>
      <c r="G177" s="36">
        <v>180.14999999999998</v>
      </c>
      <c r="H177" s="36">
        <v>187.90999999999997</v>
      </c>
      <c r="I177" s="36">
        <v>190.14</v>
      </c>
      <c r="J177" s="36">
        <v>191.78999999999996</v>
      </c>
      <c r="K177" s="31">
        <v>188.49</v>
      </c>
      <c r="L177" s="31">
        <v>184.61</v>
      </c>
      <c r="M177" s="31">
        <v>132.67635000000001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24642.85</v>
      </c>
      <c r="D178" s="36">
        <v>24540.883333333331</v>
      </c>
      <c r="E178" s="36">
        <v>24381.716666666664</v>
      </c>
      <c r="F178" s="36">
        <v>24120.583333333332</v>
      </c>
      <c r="G178" s="36">
        <v>23961.416666666664</v>
      </c>
      <c r="H178" s="36">
        <v>24802.016666666663</v>
      </c>
      <c r="I178" s="36">
        <v>24961.183333333334</v>
      </c>
      <c r="J178" s="36">
        <v>25222.316666666662</v>
      </c>
      <c r="K178" s="31">
        <v>24700.05</v>
      </c>
      <c r="L178" s="31">
        <v>24279.75</v>
      </c>
      <c r="M178" s="31">
        <v>0.39023000000000002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2981.5</v>
      </c>
      <c r="D179" s="36">
        <v>2958.4833333333336</v>
      </c>
      <c r="E179" s="36">
        <v>2925.0666666666671</v>
      </c>
      <c r="F179" s="36">
        <v>2868.6333333333337</v>
      </c>
      <c r="G179" s="36">
        <v>2835.2166666666672</v>
      </c>
      <c r="H179" s="36">
        <v>3014.916666666667</v>
      </c>
      <c r="I179" s="36">
        <v>3048.333333333333</v>
      </c>
      <c r="J179" s="36">
        <v>3104.7666666666669</v>
      </c>
      <c r="K179" s="31">
        <v>2991.9</v>
      </c>
      <c r="L179" s="31">
        <v>2902.05</v>
      </c>
      <c r="M179" s="31">
        <v>9.9521899999999999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7188.7</v>
      </c>
      <c r="D180" s="36">
        <v>7169.4333333333343</v>
      </c>
      <c r="E180" s="36">
        <v>7082.1166666666686</v>
      </c>
      <c r="F180" s="36">
        <v>6975.5333333333347</v>
      </c>
      <c r="G180" s="36">
        <v>6888.216666666669</v>
      </c>
      <c r="H180" s="36">
        <v>7276.0166666666682</v>
      </c>
      <c r="I180" s="36">
        <v>7363.3333333333339</v>
      </c>
      <c r="J180" s="36">
        <v>7469.9166666666679</v>
      </c>
      <c r="K180" s="31">
        <v>7256.75</v>
      </c>
      <c r="L180" s="31">
        <v>7062.85</v>
      </c>
      <c r="M180" s="31">
        <v>4.0017699999999996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686.7</v>
      </c>
      <c r="D181" s="36">
        <v>678.13333333333333</v>
      </c>
      <c r="E181" s="36">
        <v>664.9666666666667</v>
      </c>
      <c r="F181" s="36">
        <v>643.23333333333335</v>
      </c>
      <c r="G181" s="36">
        <v>630.06666666666672</v>
      </c>
      <c r="H181" s="36">
        <v>699.86666666666667</v>
      </c>
      <c r="I181" s="36">
        <v>713.03333333333342</v>
      </c>
      <c r="J181" s="36">
        <v>734.76666666666665</v>
      </c>
      <c r="K181" s="31">
        <v>691.3</v>
      </c>
      <c r="L181" s="31">
        <v>656.4</v>
      </c>
      <c r="M181" s="31">
        <v>19.247209999999999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812.1</v>
      </c>
      <c r="D182" s="36">
        <v>810</v>
      </c>
      <c r="E182" s="36">
        <v>805.1</v>
      </c>
      <c r="F182" s="36">
        <v>798.1</v>
      </c>
      <c r="G182" s="36">
        <v>793.2</v>
      </c>
      <c r="H182" s="36">
        <v>817</v>
      </c>
      <c r="I182" s="36">
        <v>821.90000000000009</v>
      </c>
      <c r="J182" s="36">
        <v>828.9</v>
      </c>
      <c r="K182" s="31">
        <v>814.9</v>
      </c>
      <c r="L182" s="31">
        <v>803</v>
      </c>
      <c r="M182" s="31">
        <v>114.27334999999999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128.28</v>
      </c>
      <c r="D183" s="36">
        <v>127.85333333333335</v>
      </c>
      <c r="E183" s="36">
        <v>127.0266666666667</v>
      </c>
      <c r="F183" s="36">
        <v>125.77333333333334</v>
      </c>
      <c r="G183" s="36">
        <v>124.94666666666669</v>
      </c>
      <c r="H183" s="36">
        <v>129.10666666666671</v>
      </c>
      <c r="I183" s="36">
        <v>129.93333333333337</v>
      </c>
      <c r="J183" s="36">
        <v>131.18666666666672</v>
      </c>
      <c r="K183" s="31">
        <v>128.68</v>
      </c>
      <c r="L183" s="31">
        <v>126.6</v>
      </c>
      <c r="M183" s="31">
        <v>157.43875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1742.75</v>
      </c>
      <c r="D184" s="36">
        <v>1740.8500000000001</v>
      </c>
      <c r="E184" s="36">
        <v>1730.5500000000002</v>
      </c>
      <c r="F184" s="36">
        <v>1718.3500000000001</v>
      </c>
      <c r="G184" s="36">
        <v>1708.0500000000002</v>
      </c>
      <c r="H184" s="36">
        <v>1753.0500000000002</v>
      </c>
      <c r="I184" s="36">
        <v>1763.35</v>
      </c>
      <c r="J184" s="36">
        <v>1775.5500000000002</v>
      </c>
      <c r="K184" s="31">
        <v>1751.15</v>
      </c>
      <c r="L184" s="31">
        <v>1728.65</v>
      </c>
      <c r="M184" s="31">
        <v>21.807179999999999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821.75</v>
      </c>
      <c r="D185" s="36">
        <v>815.7166666666667</v>
      </c>
      <c r="E185" s="36">
        <v>804.68333333333339</v>
      </c>
      <c r="F185" s="36">
        <v>787.61666666666667</v>
      </c>
      <c r="G185" s="36">
        <v>776.58333333333337</v>
      </c>
      <c r="H185" s="36">
        <v>832.78333333333342</v>
      </c>
      <c r="I185" s="36">
        <v>843.81666666666672</v>
      </c>
      <c r="J185" s="36">
        <v>860.88333333333344</v>
      </c>
      <c r="K185" s="31">
        <v>826.75</v>
      </c>
      <c r="L185" s="31">
        <v>798.65</v>
      </c>
      <c r="M185" s="31">
        <v>7.7538999999999998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830.95</v>
      </c>
      <c r="D186" s="36">
        <v>827.91666666666663</v>
      </c>
      <c r="E186" s="36">
        <v>821.23333333333323</v>
      </c>
      <c r="F186" s="36">
        <v>811.51666666666665</v>
      </c>
      <c r="G186" s="36">
        <v>804.83333333333326</v>
      </c>
      <c r="H186" s="36">
        <v>837.63333333333321</v>
      </c>
      <c r="I186" s="36">
        <v>844.31666666666661</v>
      </c>
      <c r="J186" s="36">
        <v>854.03333333333319</v>
      </c>
      <c r="K186" s="31">
        <v>834.6</v>
      </c>
      <c r="L186" s="31">
        <v>818.2</v>
      </c>
      <c r="M186" s="31">
        <v>3.33284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2600.25</v>
      </c>
      <c r="D187" s="36">
        <v>2602.75</v>
      </c>
      <c r="E187" s="36">
        <v>2570.35</v>
      </c>
      <c r="F187" s="36">
        <v>2540.4499999999998</v>
      </c>
      <c r="G187" s="36">
        <v>2508.0499999999997</v>
      </c>
      <c r="H187" s="36">
        <v>2632.65</v>
      </c>
      <c r="I187" s="36">
        <v>2665.0499999999997</v>
      </c>
      <c r="J187" s="36">
        <v>2694.9500000000003</v>
      </c>
      <c r="K187" s="31">
        <v>2635.15</v>
      </c>
      <c r="L187" s="31">
        <v>2572.85</v>
      </c>
      <c r="M187" s="31">
        <v>10.89926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1042.3499999999999</v>
      </c>
      <c r="D188" s="36">
        <v>1036.4333333333334</v>
      </c>
      <c r="E188" s="36">
        <v>1027.9666666666667</v>
      </c>
      <c r="F188" s="36">
        <v>1013.5833333333333</v>
      </c>
      <c r="G188" s="36">
        <v>1005.1166666666666</v>
      </c>
      <c r="H188" s="36">
        <v>1050.8166666666668</v>
      </c>
      <c r="I188" s="36">
        <v>1059.2833333333335</v>
      </c>
      <c r="J188" s="36">
        <v>1073.666666666667</v>
      </c>
      <c r="K188" s="31">
        <v>1044.9000000000001</v>
      </c>
      <c r="L188" s="31">
        <v>1022.05</v>
      </c>
      <c r="M188" s="31">
        <v>4.6119000000000003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1864.6</v>
      </c>
      <c r="D189" s="36">
        <v>1858.25</v>
      </c>
      <c r="E189" s="36">
        <v>1846.5</v>
      </c>
      <c r="F189" s="36">
        <v>1828.4</v>
      </c>
      <c r="G189" s="36">
        <v>1816.65</v>
      </c>
      <c r="H189" s="36">
        <v>1876.35</v>
      </c>
      <c r="I189" s="36">
        <v>1888.1</v>
      </c>
      <c r="J189" s="36">
        <v>1906.1999999999998</v>
      </c>
      <c r="K189" s="31">
        <v>1870</v>
      </c>
      <c r="L189" s="31">
        <v>1840.15</v>
      </c>
      <c r="M189" s="31">
        <v>1.4637500000000001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4416.05</v>
      </c>
      <c r="D190" s="36">
        <v>4389.3833333333332</v>
      </c>
      <c r="E190" s="36">
        <v>4351.7666666666664</v>
      </c>
      <c r="F190" s="36">
        <v>4287.4833333333336</v>
      </c>
      <c r="G190" s="36">
        <v>4249.8666666666668</v>
      </c>
      <c r="H190" s="36">
        <v>4453.6666666666661</v>
      </c>
      <c r="I190" s="36">
        <v>4491.2833333333328</v>
      </c>
      <c r="J190" s="36">
        <v>4555.5666666666657</v>
      </c>
      <c r="K190" s="31">
        <v>4427</v>
      </c>
      <c r="L190" s="31">
        <v>4325.1000000000004</v>
      </c>
      <c r="M190" s="31">
        <v>34.57058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1187.75</v>
      </c>
      <c r="D191" s="36">
        <v>1182.1333333333334</v>
      </c>
      <c r="E191" s="36">
        <v>1173.6166666666668</v>
      </c>
      <c r="F191" s="36">
        <v>1159.4833333333333</v>
      </c>
      <c r="G191" s="36">
        <v>1150.9666666666667</v>
      </c>
      <c r="H191" s="36">
        <v>1196.2666666666669</v>
      </c>
      <c r="I191" s="36">
        <v>1204.7833333333338</v>
      </c>
      <c r="J191" s="36">
        <v>1218.916666666667</v>
      </c>
      <c r="K191" s="31">
        <v>1190.6500000000001</v>
      </c>
      <c r="L191" s="31">
        <v>1168</v>
      </c>
      <c r="M191" s="31">
        <v>8.31846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6799.65</v>
      </c>
      <c r="D192" s="36">
        <v>6810.2166666666672</v>
      </c>
      <c r="E192" s="36">
        <v>6745.4333333333343</v>
      </c>
      <c r="F192" s="36">
        <v>6691.2166666666672</v>
      </c>
      <c r="G192" s="36">
        <v>6626.4333333333343</v>
      </c>
      <c r="H192" s="36">
        <v>6864.4333333333343</v>
      </c>
      <c r="I192" s="36">
        <v>6929.2166666666672</v>
      </c>
      <c r="J192" s="36">
        <v>6983.4333333333343</v>
      </c>
      <c r="K192" s="31">
        <v>6875</v>
      </c>
      <c r="L192" s="31">
        <v>6756</v>
      </c>
      <c r="M192" s="31">
        <v>0.63778999999999997</v>
      </c>
      <c r="N192" s="1"/>
      <c r="O192" s="1"/>
    </row>
    <row r="193" spans="1:15" ht="12.75" customHeight="1">
      <c r="A193" s="51">
        <v>188</v>
      </c>
      <c r="B193" s="53" t="s">
        <v>495</v>
      </c>
      <c r="C193" s="31">
        <v>749.95</v>
      </c>
      <c r="D193" s="36">
        <v>744.63333333333333</v>
      </c>
      <c r="E193" s="36">
        <v>735.31666666666661</v>
      </c>
      <c r="F193" s="36">
        <v>720.68333333333328</v>
      </c>
      <c r="G193" s="36">
        <v>711.36666666666656</v>
      </c>
      <c r="H193" s="36">
        <v>759.26666666666665</v>
      </c>
      <c r="I193" s="36">
        <v>768.58333333333348</v>
      </c>
      <c r="J193" s="36">
        <v>783.2166666666667</v>
      </c>
      <c r="K193" s="31">
        <v>753.95</v>
      </c>
      <c r="L193" s="31">
        <v>730</v>
      </c>
      <c r="M193" s="31">
        <v>20.608049999999999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1098.3499999999999</v>
      </c>
      <c r="D194" s="36">
        <v>1089.4333333333334</v>
      </c>
      <c r="E194" s="36">
        <v>1078.9166666666667</v>
      </c>
      <c r="F194" s="36">
        <v>1059.4833333333333</v>
      </c>
      <c r="G194" s="36">
        <v>1048.9666666666667</v>
      </c>
      <c r="H194" s="36">
        <v>1108.8666666666668</v>
      </c>
      <c r="I194" s="36">
        <v>1119.3833333333332</v>
      </c>
      <c r="J194" s="36">
        <v>1138.8166666666668</v>
      </c>
      <c r="K194" s="31">
        <v>1099.95</v>
      </c>
      <c r="L194" s="31">
        <v>1070</v>
      </c>
      <c r="M194" s="31">
        <v>114.3565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413.65</v>
      </c>
      <c r="D195" s="36">
        <v>411.58333333333331</v>
      </c>
      <c r="E195" s="36">
        <v>408.81666666666661</v>
      </c>
      <c r="F195" s="36">
        <v>403.98333333333329</v>
      </c>
      <c r="G195" s="36">
        <v>401.21666666666658</v>
      </c>
      <c r="H195" s="36">
        <v>416.41666666666663</v>
      </c>
      <c r="I195" s="36">
        <v>419.18333333333339</v>
      </c>
      <c r="J195" s="36">
        <v>424.01666666666665</v>
      </c>
      <c r="K195" s="31">
        <v>414.35</v>
      </c>
      <c r="L195" s="31">
        <v>406.75</v>
      </c>
      <c r="M195" s="31">
        <v>82.732680000000002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149.52000000000001</v>
      </c>
      <c r="D196" s="36">
        <v>148.66</v>
      </c>
      <c r="E196" s="36">
        <v>147.32</v>
      </c>
      <c r="F196" s="36">
        <v>145.12</v>
      </c>
      <c r="G196" s="36">
        <v>143.78</v>
      </c>
      <c r="H196" s="36">
        <v>150.85999999999999</v>
      </c>
      <c r="I196" s="36">
        <v>152.19999999999996</v>
      </c>
      <c r="J196" s="36">
        <v>154.39999999999998</v>
      </c>
      <c r="K196" s="31">
        <v>150</v>
      </c>
      <c r="L196" s="31">
        <v>146.46</v>
      </c>
      <c r="M196" s="31">
        <v>541.31721000000005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1585.3</v>
      </c>
      <c r="D197" s="36">
        <v>1568.5333333333335</v>
      </c>
      <c r="E197" s="36">
        <v>1548.0666666666671</v>
      </c>
      <c r="F197" s="36">
        <v>1510.8333333333335</v>
      </c>
      <c r="G197" s="36">
        <v>1490.366666666667</v>
      </c>
      <c r="H197" s="36">
        <v>1605.7666666666671</v>
      </c>
      <c r="I197" s="36">
        <v>1626.2333333333338</v>
      </c>
      <c r="J197" s="36">
        <v>1663.4666666666672</v>
      </c>
      <c r="K197" s="31">
        <v>1589</v>
      </c>
      <c r="L197" s="31">
        <v>1531.3</v>
      </c>
      <c r="M197" s="31">
        <v>32.244810000000001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804.95</v>
      </c>
      <c r="D198" s="36">
        <v>797.81666666666661</v>
      </c>
      <c r="E198" s="36">
        <v>789.13333333333321</v>
      </c>
      <c r="F198" s="36">
        <v>773.31666666666661</v>
      </c>
      <c r="G198" s="36">
        <v>764.63333333333321</v>
      </c>
      <c r="H198" s="36">
        <v>813.63333333333321</v>
      </c>
      <c r="I198" s="36">
        <v>822.31666666666661</v>
      </c>
      <c r="J198" s="36">
        <v>838.13333333333321</v>
      </c>
      <c r="K198" s="31">
        <v>806.5</v>
      </c>
      <c r="L198" s="31">
        <v>782</v>
      </c>
      <c r="M198" s="31">
        <v>2.5750899999999999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3444.75</v>
      </c>
      <c r="D199" s="36">
        <v>3421.6833333333329</v>
      </c>
      <c r="E199" s="36">
        <v>3393.266666666666</v>
      </c>
      <c r="F199" s="36">
        <v>3341.7833333333328</v>
      </c>
      <c r="G199" s="36">
        <v>3313.3666666666659</v>
      </c>
      <c r="H199" s="36">
        <v>3473.1666666666661</v>
      </c>
      <c r="I199" s="36">
        <v>3501.583333333333</v>
      </c>
      <c r="J199" s="36">
        <v>3553.0666666666662</v>
      </c>
      <c r="K199" s="31">
        <v>3450.1</v>
      </c>
      <c r="L199" s="31">
        <v>3370.2</v>
      </c>
      <c r="M199" s="31">
        <v>11.619820000000001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3348.2</v>
      </c>
      <c r="D200" s="36">
        <v>3340.4</v>
      </c>
      <c r="E200" s="36">
        <v>3300.8500000000004</v>
      </c>
      <c r="F200" s="36">
        <v>3253.5000000000005</v>
      </c>
      <c r="G200" s="36">
        <v>3213.9500000000007</v>
      </c>
      <c r="H200" s="36">
        <v>3387.75</v>
      </c>
      <c r="I200" s="36">
        <v>3427.3</v>
      </c>
      <c r="J200" s="36">
        <v>3474.6499999999996</v>
      </c>
      <c r="K200" s="31">
        <v>3379.95</v>
      </c>
      <c r="L200" s="31">
        <v>3293.05</v>
      </c>
      <c r="M200" s="31">
        <v>2.2520899999999999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1688.1</v>
      </c>
      <c r="D201" s="36">
        <v>1698.7</v>
      </c>
      <c r="E201" s="36">
        <v>1664.4</v>
      </c>
      <c r="F201" s="36">
        <v>1640.7</v>
      </c>
      <c r="G201" s="36">
        <v>1606.4</v>
      </c>
      <c r="H201" s="36">
        <v>1722.4</v>
      </c>
      <c r="I201" s="36">
        <v>1756.6999999999998</v>
      </c>
      <c r="J201" s="36">
        <v>1780.4</v>
      </c>
      <c r="K201" s="31">
        <v>1733</v>
      </c>
      <c r="L201" s="31">
        <v>1675</v>
      </c>
      <c r="M201" s="31">
        <v>9.4054900000000004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6502.4</v>
      </c>
      <c r="D202" s="36">
        <v>6496.8</v>
      </c>
      <c r="E202" s="36">
        <v>6445.6</v>
      </c>
      <c r="F202" s="36">
        <v>6388.8</v>
      </c>
      <c r="G202" s="36">
        <v>6337.6</v>
      </c>
      <c r="H202" s="36">
        <v>6553.6</v>
      </c>
      <c r="I202" s="36">
        <v>6604.7999999999993</v>
      </c>
      <c r="J202" s="36">
        <v>6661.6</v>
      </c>
      <c r="K202" s="31">
        <v>6548</v>
      </c>
      <c r="L202" s="31">
        <v>6440</v>
      </c>
      <c r="M202" s="31">
        <v>11.53478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4011.25</v>
      </c>
      <c r="D203" s="36">
        <v>3995.1333333333332</v>
      </c>
      <c r="E203" s="36">
        <v>3960.3166666666666</v>
      </c>
      <c r="F203" s="36">
        <v>3909.3833333333332</v>
      </c>
      <c r="G203" s="36">
        <v>3874.5666666666666</v>
      </c>
      <c r="H203" s="36">
        <v>4046.0666666666666</v>
      </c>
      <c r="I203" s="36">
        <v>4080.8833333333332</v>
      </c>
      <c r="J203" s="36">
        <v>4131.8166666666666</v>
      </c>
      <c r="K203" s="31">
        <v>4029.95</v>
      </c>
      <c r="L203" s="31">
        <v>3944.2</v>
      </c>
      <c r="M203" s="31">
        <v>1.95302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553.35</v>
      </c>
      <c r="D204" s="36">
        <v>549.11666666666667</v>
      </c>
      <c r="E204" s="36">
        <v>543.83333333333337</v>
      </c>
      <c r="F204" s="36">
        <v>534.31666666666672</v>
      </c>
      <c r="G204" s="36">
        <v>529.03333333333342</v>
      </c>
      <c r="H204" s="36">
        <v>558.63333333333333</v>
      </c>
      <c r="I204" s="36">
        <v>563.91666666666663</v>
      </c>
      <c r="J204" s="36">
        <v>573.43333333333328</v>
      </c>
      <c r="K204" s="31">
        <v>554.4</v>
      </c>
      <c r="L204" s="31">
        <v>539.6</v>
      </c>
      <c r="M204" s="31">
        <v>16.35134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11295.7</v>
      </c>
      <c r="D205" s="36">
        <v>11190.300000000001</v>
      </c>
      <c r="E205" s="36">
        <v>11055.600000000002</v>
      </c>
      <c r="F205" s="36">
        <v>10815.500000000002</v>
      </c>
      <c r="G205" s="36">
        <v>10680.800000000003</v>
      </c>
      <c r="H205" s="36">
        <v>11430.400000000001</v>
      </c>
      <c r="I205" s="36">
        <v>11565.100000000002</v>
      </c>
      <c r="J205" s="36">
        <v>11805.2</v>
      </c>
      <c r="K205" s="31">
        <v>11325</v>
      </c>
      <c r="L205" s="31">
        <v>10950.2</v>
      </c>
      <c r="M205" s="31">
        <v>4.3563099999999997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117.53</v>
      </c>
      <c r="D206" s="36">
        <v>117.72333333333334</v>
      </c>
      <c r="E206" s="36">
        <v>116.50666666666669</v>
      </c>
      <c r="F206" s="36">
        <v>115.48333333333335</v>
      </c>
      <c r="G206" s="36">
        <v>114.26666666666669</v>
      </c>
      <c r="H206" s="36">
        <v>118.74666666666668</v>
      </c>
      <c r="I206" s="36">
        <v>119.96333333333335</v>
      </c>
      <c r="J206" s="36">
        <v>120.98666666666668</v>
      </c>
      <c r="K206" s="31">
        <v>118.94</v>
      </c>
      <c r="L206" s="31">
        <v>116.7</v>
      </c>
      <c r="M206" s="31">
        <v>80.329260000000005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1971.75</v>
      </c>
      <c r="D207" s="36">
        <v>1949.3666666666668</v>
      </c>
      <c r="E207" s="36">
        <v>1922.4333333333336</v>
      </c>
      <c r="F207" s="36">
        <v>1873.1166666666668</v>
      </c>
      <c r="G207" s="36">
        <v>1846.1833333333336</v>
      </c>
      <c r="H207" s="36">
        <v>1998.6833333333336</v>
      </c>
      <c r="I207" s="36">
        <v>2025.616666666667</v>
      </c>
      <c r="J207" s="36">
        <v>2074.9333333333334</v>
      </c>
      <c r="K207" s="31">
        <v>1976.3</v>
      </c>
      <c r="L207" s="31">
        <v>1900.05</v>
      </c>
      <c r="M207" s="31">
        <v>3.1257100000000002</v>
      </c>
      <c r="N207" s="1"/>
      <c r="O207" s="1"/>
    </row>
    <row r="208" spans="1:15" ht="12.75" customHeight="1">
      <c r="A208" s="51">
        <v>203</v>
      </c>
      <c r="B208" s="53" t="s">
        <v>883</v>
      </c>
      <c r="C208" s="31">
        <v>1406.3</v>
      </c>
      <c r="D208" s="36">
        <v>1406.3833333333332</v>
      </c>
      <c r="E208" s="36">
        <v>1395.3166666666664</v>
      </c>
      <c r="F208" s="36">
        <v>1384.3333333333333</v>
      </c>
      <c r="G208" s="36">
        <v>1373.2666666666664</v>
      </c>
      <c r="H208" s="36">
        <v>1417.3666666666663</v>
      </c>
      <c r="I208" s="36">
        <v>1428.4333333333329</v>
      </c>
      <c r="J208" s="36">
        <v>1439.4166666666663</v>
      </c>
      <c r="K208" s="31">
        <v>1417.45</v>
      </c>
      <c r="L208" s="31">
        <v>1395.4</v>
      </c>
      <c r="M208" s="31">
        <v>9.0422200000000004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1421.85</v>
      </c>
      <c r="D209" s="36">
        <v>1429.7833333333335</v>
      </c>
      <c r="E209" s="36">
        <v>1404.5666666666671</v>
      </c>
      <c r="F209" s="36">
        <v>1387.2833333333335</v>
      </c>
      <c r="G209" s="36">
        <v>1362.0666666666671</v>
      </c>
      <c r="H209" s="36">
        <v>1447.0666666666671</v>
      </c>
      <c r="I209" s="36">
        <v>1472.2833333333338</v>
      </c>
      <c r="J209" s="36">
        <v>1489.5666666666671</v>
      </c>
      <c r="K209" s="31">
        <v>1455</v>
      </c>
      <c r="L209" s="31">
        <v>1412.5</v>
      </c>
      <c r="M209" s="31">
        <v>46.052100000000003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429.05</v>
      </c>
      <c r="D210" s="36">
        <v>427.15000000000003</v>
      </c>
      <c r="E210" s="36">
        <v>423.45000000000005</v>
      </c>
      <c r="F210" s="36">
        <v>417.85</v>
      </c>
      <c r="G210" s="36">
        <v>414.15000000000003</v>
      </c>
      <c r="H210" s="36">
        <v>432.75000000000006</v>
      </c>
      <c r="I210" s="36">
        <v>436.45</v>
      </c>
      <c r="J210" s="36">
        <v>442.05000000000007</v>
      </c>
      <c r="K210" s="31">
        <v>430.85</v>
      </c>
      <c r="L210" s="31">
        <v>421.55</v>
      </c>
      <c r="M210" s="31">
        <v>98.155240000000006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15.88</v>
      </c>
      <c r="D211" s="36">
        <v>15.850000000000001</v>
      </c>
      <c r="E211" s="36">
        <v>15.700000000000003</v>
      </c>
      <c r="F211" s="36">
        <v>15.520000000000001</v>
      </c>
      <c r="G211" s="36">
        <v>15.370000000000003</v>
      </c>
      <c r="H211" s="36">
        <v>16.03</v>
      </c>
      <c r="I211" s="36">
        <v>16.18</v>
      </c>
      <c r="J211" s="36">
        <v>16.360000000000003</v>
      </c>
      <c r="K211" s="31">
        <v>16</v>
      </c>
      <c r="L211" s="31">
        <v>15.67</v>
      </c>
      <c r="M211" s="31">
        <v>2919.2266100000002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1535.15</v>
      </c>
      <c r="D212" s="36">
        <v>1551.3500000000001</v>
      </c>
      <c r="E212" s="36">
        <v>1510.7000000000003</v>
      </c>
      <c r="F212" s="36">
        <v>1486.2500000000002</v>
      </c>
      <c r="G212" s="36">
        <v>1445.6000000000004</v>
      </c>
      <c r="H212" s="36">
        <v>1575.8000000000002</v>
      </c>
      <c r="I212" s="36">
        <v>1616.4500000000003</v>
      </c>
      <c r="J212" s="36">
        <v>1640.9</v>
      </c>
      <c r="K212" s="31">
        <v>1592</v>
      </c>
      <c r="L212" s="31">
        <v>1526.9</v>
      </c>
      <c r="M212" s="31">
        <v>26.247599999999998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516.25</v>
      </c>
      <c r="D213" s="36">
        <v>510.55</v>
      </c>
      <c r="E213" s="36">
        <v>503.65</v>
      </c>
      <c r="F213" s="36">
        <v>491.04999999999995</v>
      </c>
      <c r="G213" s="36">
        <v>484.14999999999992</v>
      </c>
      <c r="H213" s="36">
        <v>523.15000000000009</v>
      </c>
      <c r="I213" s="36">
        <v>530.04999999999995</v>
      </c>
      <c r="J213" s="36">
        <v>542.65000000000009</v>
      </c>
      <c r="K213" s="31">
        <v>517.45000000000005</v>
      </c>
      <c r="L213" s="31">
        <v>497.95</v>
      </c>
      <c r="M213" s="31">
        <v>129.6557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24.27</v>
      </c>
      <c r="D214" s="36">
        <v>24.226666666666663</v>
      </c>
      <c r="E214" s="36">
        <v>24.033333333333324</v>
      </c>
      <c r="F214" s="36">
        <v>23.79666666666666</v>
      </c>
      <c r="G214" s="36">
        <v>23.603333333333321</v>
      </c>
      <c r="H214" s="36">
        <v>24.463333333333328</v>
      </c>
      <c r="I214" s="36">
        <v>24.656666666666663</v>
      </c>
      <c r="J214" s="36">
        <v>24.893333333333331</v>
      </c>
      <c r="K214" s="31">
        <v>24.42</v>
      </c>
      <c r="L214" s="31">
        <v>23.99</v>
      </c>
      <c r="M214" s="31">
        <v>971.58685000000003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134.41</v>
      </c>
      <c r="D215" s="36">
        <v>134.98666666666668</v>
      </c>
      <c r="E215" s="36">
        <v>133.50333333333336</v>
      </c>
      <c r="F215" s="36">
        <v>132.59666666666669</v>
      </c>
      <c r="G215" s="36">
        <v>131.11333333333337</v>
      </c>
      <c r="H215" s="36">
        <v>135.89333333333335</v>
      </c>
      <c r="I215" s="36">
        <v>137.37666666666669</v>
      </c>
      <c r="J215" s="36">
        <v>138.28333333333333</v>
      </c>
      <c r="K215" s="31">
        <v>136.47</v>
      </c>
      <c r="L215" s="31">
        <v>134.08000000000001</v>
      </c>
      <c r="M215" s="31">
        <v>62.589449999999999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264.43</v>
      </c>
      <c r="D216" s="36">
        <v>262.54666666666668</v>
      </c>
      <c r="E216" s="36">
        <v>258.89333333333337</v>
      </c>
      <c r="F216" s="36">
        <v>253.35666666666668</v>
      </c>
      <c r="G216" s="36">
        <v>249.70333333333338</v>
      </c>
      <c r="H216" s="36">
        <v>268.08333333333337</v>
      </c>
      <c r="I216" s="36">
        <v>271.73666666666668</v>
      </c>
      <c r="J216" s="36">
        <v>277.27333333333337</v>
      </c>
      <c r="K216" s="31">
        <v>266.2</v>
      </c>
      <c r="L216" s="31">
        <v>257.01</v>
      </c>
      <c r="M216" s="31">
        <v>429.32760999999999</v>
      </c>
      <c r="N216" s="1"/>
      <c r="O216" s="1"/>
    </row>
    <row r="217" spans="1:15" ht="12.75" customHeight="1">
      <c r="A217" s="51">
        <v>212</v>
      </c>
      <c r="B217" s="53" t="s">
        <v>236</v>
      </c>
      <c r="C217" s="31">
        <v>1187.55</v>
      </c>
      <c r="D217" s="36">
        <v>1183.5333333333333</v>
      </c>
      <c r="E217" s="36">
        <v>1172.1666666666665</v>
      </c>
      <c r="F217" s="36">
        <v>1156.7833333333333</v>
      </c>
      <c r="G217" s="36">
        <v>1145.4166666666665</v>
      </c>
      <c r="H217" s="36">
        <v>1198.9166666666665</v>
      </c>
      <c r="I217" s="36">
        <v>1210.2833333333333</v>
      </c>
      <c r="J217" s="36">
        <v>1225.6666666666665</v>
      </c>
      <c r="K217" s="31">
        <v>1194.9000000000001</v>
      </c>
      <c r="L217" s="31">
        <v>1168.1500000000001</v>
      </c>
      <c r="M217" s="31">
        <v>26.82837</v>
      </c>
      <c r="N217" s="1"/>
      <c r="O217" s="1"/>
    </row>
    <row r="218" spans="1:15" ht="12.75" customHeight="1">
      <c r="A218" s="54"/>
      <c r="B218" s="193"/>
      <c r="C218" s="275"/>
      <c r="D218" s="275"/>
      <c r="E218" s="275"/>
      <c r="F218" s="275"/>
      <c r="G218" s="275"/>
      <c r="H218" s="275"/>
      <c r="I218" s="275"/>
      <c r="J218" s="275"/>
      <c r="K218" s="275"/>
      <c r="L218" s="276"/>
      <c r="M218" s="193"/>
      <c r="N218" s="193"/>
      <c r="O218" s="193"/>
    </row>
    <row r="219" spans="1:15" ht="12.75" customHeight="1">
      <c r="A219" s="54"/>
      <c r="N219" s="1"/>
      <c r="O219" s="1"/>
    </row>
    <row r="220" spans="1:15" ht="12.75" customHeight="1">
      <c r="A220" s="57" t="s">
        <v>301</v>
      </c>
      <c r="N220" s="1"/>
      <c r="O220" s="1"/>
    </row>
    <row r="221" spans="1:15" ht="12.75" customHeight="1">
      <c r="A221" s="58" t="s">
        <v>302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237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238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239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240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241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242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243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244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245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246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247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248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249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250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251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33"/>
      <c r="B1" s="334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45523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27" t="s">
        <v>16</v>
      </c>
      <c r="B9" s="329" t="s">
        <v>18</v>
      </c>
      <c r="C9" s="332" t="s">
        <v>20</v>
      </c>
      <c r="D9" s="332" t="s">
        <v>21</v>
      </c>
      <c r="E9" s="324" t="s">
        <v>22</v>
      </c>
      <c r="F9" s="325"/>
      <c r="G9" s="326"/>
      <c r="H9" s="324" t="s">
        <v>23</v>
      </c>
      <c r="I9" s="325"/>
      <c r="J9" s="326"/>
      <c r="K9" s="26"/>
      <c r="L9" s="27"/>
      <c r="M9" s="48"/>
      <c r="N9" s="1"/>
      <c r="O9" s="1"/>
    </row>
    <row r="10" spans="1:15" ht="42.75" customHeight="1">
      <c r="A10" s="328"/>
      <c r="B10" s="331"/>
      <c r="C10" s="331"/>
      <c r="D10" s="33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1069.5999999999999</v>
      </c>
      <c r="D11" s="36">
        <v>1061.8666666666666</v>
      </c>
      <c r="E11" s="36">
        <v>1034.7333333333331</v>
      </c>
      <c r="F11" s="36">
        <v>999.86666666666656</v>
      </c>
      <c r="G11" s="36">
        <v>972.73333333333312</v>
      </c>
      <c r="H11" s="36">
        <v>1096.7333333333331</v>
      </c>
      <c r="I11" s="36">
        <v>1123.8666666666668</v>
      </c>
      <c r="J11" s="36">
        <v>1158.7333333333331</v>
      </c>
      <c r="K11" s="31">
        <v>1089</v>
      </c>
      <c r="L11" s="31">
        <v>1027</v>
      </c>
      <c r="M11" s="31">
        <v>12.4068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35680.050000000003</v>
      </c>
      <c r="D12" s="36">
        <v>35911.433333333334</v>
      </c>
      <c r="E12" s="36">
        <v>35222.866666666669</v>
      </c>
      <c r="F12" s="36">
        <v>34765.683333333334</v>
      </c>
      <c r="G12" s="36">
        <v>34077.116666666669</v>
      </c>
      <c r="H12" s="36">
        <v>36368.616666666669</v>
      </c>
      <c r="I12" s="36">
        <v>37057.183333333334</v>
      </c>
      <c r="J12" s="36">
        <v>37514.366666666669</v>
      </c>
      <c r="K12" s="31">
        <v>36600</v>
      </c>
      <c r="L12" s="31">
        <v>35454.25</v>
      </c>
      <c r="M12" s="31">
        <v>6.8959999999999994E-2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7911.2</v>
      </c>
      <c r="D13" s="36">
        <v>7853.5166666666673</v>
      </c>
      <c r="E13" s="36">
        <v>7782.0333333333347</v>
      </c>
      <c r="F13" s="36">
        <v>7652.8666666666677</v>
      </c>
      <c r="G13" s="36">
        <v>7581.383333333335</v>
      </c>
      <c r="H13" s="36">
        <v>7982.6833333333343</v>
      </c>
      <c r="I13" s="36">
        <v>8054.1666666666661</v>
      </c>
      <c r="J13" s="36">
        <v>8183.3333333333339</v>
      </c>
      <c r="K13" s="31">
        <v>7925</v>
      </c>
      <c r="L13" s="31">
        <v>7724.35</v>
      </c>
      <c r="M13" s="31">
        <v>3.8368600000000002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2337.9</v>
      </c>
      <c r="D14" s="36">
        <v>2322.7666666666669</v>
      </c>
      <c r="E14" s="36">
        <v>2305.6333333333337</v>
      </c>
      <c r="F14" s="36">
        <v>2273.3666666666668</v>
      </c>
      <c r="G14" s="36">
        <v>2256.2333333333336</v>
      </c>
      <c r="H14" s="36">
        <v>2355.0333333333338</v>
      </c>
      <c r="I14" s="36">
        <v>2372.166666666667</v>
      </c>
      <c r="J14" s="36">
        <v>2404.4333333333338</v>
      </c>
      <c r="K14" s="31">
        <v>2339.9</v>
      </c>
      <c r="L14" s="31">
        <v>2290.5</v>
      </c>
      <c r="M14" s="31">
        <v>1.9235199999999999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4550.3500000000004</v>
      </c>
      <c r="D15" s="36">
        <v>4565.4000000000005</v>
      </c>
      <c r="E15" s="36">
        <v>4506.8000000000011</v>
      </c>
      <c r="F15" s="36">
        <v>4463.2500000000009</v>
      </c>
      <c r="G15" s="36">
        <v>4404.6500000000015</v>
      </c>
      <c r="H15" s="36">
        <v>4608.9500000000007</v>
      </c>
      <c r="I15" s="36">
        <v>4667.5500000000011</v>
      </c>
      <c r="J15" s="36">
        <v>4711.1000000000004</v>
      </c>
      <c r="K15" s="31">
        <v>4624</v>
      </c>
      <c r="L15" s="31">
        <v>4521.8500000000004</v>
      </c>
      <c r="M15" s="31">
        <v>0.43258000000000002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1407.55</v>
      </c>
      <c r="D16" s="36">
        <v>1415.75</v>
      </c>
      <c r="E16" s="36">
        <v>1390.6</v>
      </c>
      <c r="F16" s="36">
        <v>1373.6499999999999</v>
      </c>
      <c r="G16" s="36">
        <v>1348.4999999999998</v>
      </c>
      <c r="H16" s="36">
        <v>1432.7</v>
      </c>
      <c r="I16" s="36">
        <v>1457.8500000000001</v>
      </c>
      <c r="J16" s="36">
        <v>1474.8000000000002</v>
      </c>
      <c r="K16" s="31">
        <v>1440.9</v>
      </c>
      <c r="L16" s="31">
        <v>1398.8</v>
      </c>
      <c r="M16" s="31">
        <v>6.2451100000000004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613.20000000000005</v>
      </c>
      <c r="D17" s="36">
        <v>611</v>
      </c>
      <c r="E17" s="36">
        <v>608</v>
      </c>
      <c r="F17" s="36">
        <v>602.79999999999995</v>
      </c>
      <c r="G17" s="36">
        <v>599.79999999999995</v>
      </c>
      <c r="H17" s="36">
        <v>616.20000000000005</v>
      </c>
      <c r="I17" s="36">
        <v>619.20000000000005</v>
      </c>
      <c r="J17" s="36">
        <v>624.40000000000009</v>
      </c>
      <c r="K17" s="31">
        <v>614</v>
      </c>
      <c r="L17" s="31">
        <v>605.79999999999995</v>
      </c>
      <c r="M17" s="31">
        <v>12.65653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603.25</v>
      </c>
      <c r="D18" s="36">
        <v>603.16666666666663</v>
      </c>
      <c r="E18" s="36">
        <v>594.18333333333328</v>
      </c>
      <c r="F18" s="36">
        <v>585.11666666666667</v>
      </c>
      <c r="G18" s="36">
        <v>576.13333333333333</v>
      </c>
      <c r="H18" s="36">
        <v>612.23333333333323</v>
      </c>
      <c r="I18" s="36">
        <v>621.21666666666658</v>
      </c>
      <c r="J18" s="36">
        <v>630.28333333333319</v>
      </c>
      <c r="K18" s="31">
        <v>612.15</v>
      </c>
      <c r="L18" s="31">
        <v>594.1</v>
      </c>
      <c r="M18" s="31">
        <v>32.4709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1680.1</v>
      </c>
      <c r="D19" s="36">
        <v>1682.2333333333333</v>
      </c>
      <c r="E19" s="36">
        <v>1664.4666666666667</v>
      </c>
      <c r="F19" s="36">
        <v>1648.8333333333333</v>
      </c>
      <c r="G19" s="36">
        <v>1631.0666666666666</v>
      </c>
      <c r="H19" s="36">
        <v>1697.8666666666668</v>
      </c>
      <c r="I19" s="36">
        <v>1715.6333333333337</v>
      </c>
      <c r="J19" s="36">
        <v>1731.2666666666669</v>
      </c>
      <c r="K19" s="31">
        <v>1700</v>
      </c>
      <c r="L19" s="31">
        <v>1666.6</v>
      </c>
      <c r="M19" s="31">
        <v>0.75900000000000001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27929.9</v>
      </c>
      <c r="D20" s="36">
        <v>27685.066666666666</v>
      </c>
      <c r="E20" s="36">
        <v>27355.333333333332</v>
      </c>
      <c r="F20" s="36">
        <v>26780.766666666666</v>
      </c>
      <c r="G20" s="36">
        <v>26451.033333333333</v>
      </c>
      <c r="H20" s="36">
        <v>28259.633333333331</v>
      </c>
      <c r="I20" s="36">
        <v>28589.366666666669</v>
      </c>
      <c r="J20" s="36">
        <v>29163.933333333331</v>
      </c>
      <c r="K20" s="31">
        <v>28014.799999999999</v>
      </c>
      <c r="L20" s="31">
        <v>27110.5</v>
      </c>
      <c r="M20" s="31">
        <v>0.22838</v>
      </c>
      <c r="N20" s="1"/>
      <c r="O20" s="1"/>
    </row>
    <row r="21" spans="1:15" ht="12" customHeight="1">
      <c r="A21" s="33">
        <v>11</v>
      </c>
      <c r="B21" s="53" t="s">
        <v>781</v>
      </c>
      <c r="C21" s="31">
        <v>1264.05</v>
      </c>
      <c r="D21" s="36">
        <v>1263.0166666666667</v>
      </c>
      <c r="E21" s="36">
        <v>1246.0333333333333</v>
      </c>
      <c r="F21" s="36">
        <v>1228.0166666666667</v>
      </c>
      <c r="G21" s="36">
        <v>1211.0333333333333</v>
      </c>
      <c r="H21" s="36">
        <v>1281.0333333333333</v>
      </c>
      <c r="I21" s="36">
        <v>1298.0166666666664</v>
      </c>
      <c r="J21" s="36">
        <v>1316.0333333333333</v>
      </c>
      <c r="K21" s="31">
        <v>1280</v>
      </c>
      <c r="L21" s="31">
        <v>1245</v>
      </c>
      <c r="M21" s="31">
        <v>2.56453</v>
      </c>
      <c r="N21" s="1"/>
      <c r="O21" s="1"/>
    </row>
    <row r="22" spans="1:15" ht="12" customHeight="1">
      <c r="A22" s="33">
        <v>12</v>
      </c>
      <c r="B22" s="53" t="s">
        <v>822</v>
      </c>
      <c r="C22" s="31">
        <v>1085.3</v>
      </c>
      <c r="D22" s="36">
        <v>1098.8</v>
      </c>
      <c r="E22" s="36">
        <v>1059.5999999999999</v>
      </c>
      <c r="F22" s="36">
        <v>1033.8999999999999</v>
      </c>
      <c r="G22" s="36">
        <v>994.69999999999982</v>
      </c>
      <c r="H22" s="36">
        <v>1124.5</v>
      </c>
      <c r="I22" s="36">
        <v>1163.7000000000003</v>
      </c>
      <c r="J22" s="36">
        <v>1189.4000000000001</v>
      </c>
      <c r="K22" s="31">
        <v>1138</v>
      </c>
      <c r="L22" s="31">
        <v>1073.0999999999999</v>
      </c>
      <c r="M22" s="31">
        <v>31.870039999999999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3108.8</v>
      </c>
      <c r="D23" s="36">
        <v>3089.9166666666665</v>
      </c>
      <c r="E23" s="36">
        <v>3058.2333333333331</v>
      </c>
      <c r="F23" s="36">
        <v>3007.6666666666665</v>
      </c>
      <c r="G23" s="36">
        <v>2975.9833333333331</v>
      </c>
      <c r="H23" s="36">
        <v>3140.4833333333331</v>
      </c>
      <c r="I23" s="36">
        <v>3172.1666666666665</v>
      </c>
      <c r="J23" s="36">
        <v>3222.7333333333331</v>
      </c>
      <c r="K23" s="31">
        <v>3121.6</v>
      </c>
      <c r="L23" s="31">
        <v>3039.35</v>
      </c>
      <c r="M23" s="31">
        <v>9.7006700000000006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1831</v>
      </c>
      <c r="D24" s="36">
        <v>1819.3333333333333</v>
      </c>
      <c r="E24" s="36">
        <v>1798.6666666666665</v>
      </c>
      <c r="F24" s="36">
        <v>1766.3333333333333</v>
      </c>
      <c r="G24" s="36">
        <v>1745.6666666666665</v>
      </c>
      <c r="H24" s="36">
        <v>1851.6666666666665</v>
      </c>
      <c r="I24" s="36">
        <v>1872.333333333333</v>
      </c>
      <c r="J24" s="36">
        <v>1904.6666666666665</v>
      </c>
      <c r="K24" s="31">
        <v>1840</v>
      </c>
      <c r="L24" s="31">
        <v>1787</v>
      </c>
      <c r="M24" s="31">
        <v>8.8383599999999998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1493.45</v>
      </c>
      <c r="D25" s="36">
        <v>1482.5666666666666</v>
      </c>
      <c r="E25" s="36">
        <v>1467.9333333333332</v>
      </c>
      <c r="F25" s="36">
        <v>1442.4166666666665</v>
      </c>
      <c r="G25" s="36">
        <v>1427.7833333333331</v>
      </c>
      <c r="H25" s="36">
        <v>1508.0833333333333</v>
      </c>
      <c r="I25" s="36">
        <v>1522.7166666666665</v>
      </c>
      <c r="J25" s="36">
        <v>1548.2333333333333</v>
      </c>
      <c r="K25" s="31">
        <v>1497.2</v>
      </c>
      <c r="L25" s="31">
        <v>1457.05</v>
      </c>
      <c r="M25" s="31">
        <v>19.853149999999999</v>
      </c>
      <c r="N25" s="1"/>
      <c r="O25" s="1"/>
    </row>
    <row r="26" spans="1:15" ht="12.75" customHeight="1">
      <c r="A26" s="33">
        <v>16</v>
      </c>
      <c r="B26" s="53" t="s">
        <v>788</v>
      </c>
      <c r="C26" s="31">
        <v>697.4</v>
      </c>
      <c r="D26" s="36">
        <v>689.4666666666667</v>
      </c>
      <c r="E26" s="36">
        <v>678.93333333333339</v>
      </c>
      <c r="F26" s="36">
        <v>660.4666666666667</v>
      </c>
      <c r="G26" s="36">
        <v>649.93333333333339</v>
      </c>
      <c r="H26" s="36">
        <v>707.93333333333339</v>
      </c>
      <c r="I26" s="36">
        <v>718.4666666666667</v>
      </c>
      <c r="J26" s="36">
        <v>736.93333333333339</v>
      </c>
      <c r="K26" s="31">
        <v>700</v>
      </c>
      <c r="L26" s="31">
        <v>671</v>
      </c>
      <c r="M26" s="31">
        <v>162.8142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848.15</v>
      </c>
      <c r="D27" s="36">
        <v>846.86666666666667</v>
      </c>
      <c r="E27" s="36">
        <v>841.33333333333337</v>
      </c>
      <c r="F27" s="36">
        <v>834.51666666666665</v>
      </c>
      <c r="G27" s="36">
        <v>828.98333333333335</v>
      </c>
      <c r="H27" s="36">
        <v>853.68333333333339</v>
      </c>
      <c r="I27" s="36">
        <v>859.2166666666667</v>
      </c>
      <c r="J27" s="36">
        <v>866.03333333333342</v>
      </c>
      <c r="K27" s="31">
        <v>852.4</v>
      </c>
      <c r="L27" s="31">
        <v>840.05</v>
      </c>
      <c r="M27" s="31">
        <v>47.484900000000003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363.3</v>
      </c>
      <c r="D28" s="36">
        <v>360.45</v>
      </c>
      <c r="E28" s="36">
        <v>355.65</v>
      </c>
      <c r="F28" s="36">
        <v>348</v>
      </c>
      <c r="G28" s="36">
        <v>343.2</v>
      </c>
      <c r="H28" s="36">
        <v>368.09999999999997</v>
      </c>
      <c r="I28" s="36">
        <v>372.90000000000003</v>
      </c>
      <c r="J28" s="36">
        <v>380.54999999999995</v>
      </c>
      <c r="K28" s="31">
        <v>365.25</v>
      </c>
      <c r="L28" s="31">
        <v>352.8</v>
      </c>
      <c r="M28" s="31">
        <v>39.058950000000003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216.09</v>
      </c>
      <c r="D29" s="36">
        <v>212.68999999999997</v>
      </c>
      <c r="E29" s="36">
        <v>208.39999999999995</v>
      </c>
      <c r="F29" s="36">
        <v>200.70999999999998</v>
      </c>
      <c r="G29" s="36">
        <v>196.41999999999996</v>
      </c>
      <c r="H29" s="36">
        <v>220.37999999999994</v>
      </c>
      <c r="I29" s="36">
        <v>224.66999999999996</v>
      </c>
      <c r="J29" s="36">
        <v>232.35999999999993</v>
      </c>
      <c r="K29" s="31">
        <v>216.98</v>
      </c>
      <c r="L29" s="31">
        <v>205</v>
      </c>
      <c r="M29" s="31">
        <v>105.87128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319.45</v>
      </c>
      <c r="D30" s="36">
        <v>317.43333333333334</v>
      </c>
      <c r="E30" s="36">
        <v>314.16666666666669</v>
      </c>
      <c r="F30" s="36">
        <v>308.88333333333333</v>
      </c>
      <c r="G30" s="36">
        <v>305.61666666666667</v>
      </c>
      <c r="H30" s="36">
        <v>322.7166666666667</v>
      </c>
      <c r="I30" s="36">
        <v>325.98333333333335</v>
      </c>
      <c r="J30" s="36">
        <v>331.26666666666671</v>
      </c>
      <c r="K30" s="31">
        <v>320.7</v>
      </c>
      <c r="L30" s="31">
        <v>312.14999999999998</v>
      </c>
      <c r="M30" s="31">
        <v>17.577770000000001</v>
      </c>
      <c r="N30" s="1"/>
      <c r="O30" s="1"/>
    </row>
    <row r="31" spans="1:15" ht="12.75" customHeight="1">
      <c r="A31" s="33">
        <v>21</v>
      </c>
      <c r="B31" s="53" t="s">
        <v>884</v>
      </c>
      <c r="C31" s="31">
        <v>749.75</v>
      </c>
      <c r="D31" s="36">
        <v>748.7166666666667</v>
      </c>
      <c r="E31" s="36">
        <v>736.43333333333339</v>
      </c>
      <c r="F31" s="36">
        <v>723.11666666666667</v>
      </c>
      <c r="G31" s="36">
        <v>710.83333333333337</v>
      </c>
      <c r="H31" s="36">
        <v>762.03333333333342</v>
      </c>
      <c r="I31" s="36">
        <v>774.31666666666672</v>
      </c>
      <c r="J31" s="36">
        <v>787.63333333333344</v>
      </c>
      <c r="K31" s="31">
        <v>761</v>
      </c>
      <c r="L31" s="31">
        <v>735.4</v>
      </c>
      <c r="M31" s="31">
        <v>2.2684799999999998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902.8</v>
      </c>
      <c r="D32" s="36">
        <v>903.11666666666667</v>
      </c>
      <c r="E32" s="36">
        <v>894.7833333333333</v>
      </c>
      <c r="F32" s="36">
        <v>886.76666666666665</v>
      </c>
      <c r="G32" s="36">
        <v>878.43333333333328</v>
      </c>
      <c r="H32" s="36">
        <v>911.13333333333333</v>
      </c>
      <c r="I32" s="36">
        <v>919.46666666666658</v>
      </c>
      <c r="J32" s="36">
        <v>927.48333333333335</v>
      </c>
      <c r="K32" s="31">
        <v>911.45</v>
      </c>
      <c r="L32" s="31">
        <v>895.1</v>
      </c>
      <c r="M32" s="31">
        <v>0.43663000000000002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1554.5</v>
      </c>
      <c r="D33" s="36">
        <v>1543.4166666666667</v>
      </c>
      <c r="E33" s="36">
        <v>1526.2333333333336</v>
      </c>
      <c r="F33" s="36">
        <v>1497.9666666666669</v>
      </c>
      <c r="G33" s="36">
        <v>1480.7833333333338</v>
      </c>
      <c r="H33" s="36">
        <v>1571.6833333333334</v>
      </c>
      <c r="I33" s="36">
        <v>1588.8666666666663</v>
      </c>
      <c r="J33" s="36">
        <v>1617.1333333333332</v>
      </c>
      <c r="K33" s="31">
        <v>1560.6</v>
      </c>
      <c r="L33" s="31">
        <v>1515.15</v>
      </c>
      <c r="M33" s="31">
        <v>4.2220000000000004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2995.3</v>
      </c>
      <c r="D34" s="36">
        <v>3027.15</v>
      </c>
      <c r="E34" s="36">
        <v>2948.5</v>
      </c>
      <c r="F34" s="36">
        <v>2901.7</v>
      </c>
      <c r="G34" s="36">
        <v>2823.0499999999997</v>
      </c>
      <c r="H34" s="36">
        <v>3073.9500000000003</v>
      </c>
      <c r="I34" s="36">
        <v>3152.6000000000008</v>
      </c>
      <c r="J34" s="36">
        <v>3199.4000000000005</v>
      </c>
      <c r="K34" s="31">
        <v>3105.8</v>
      </c>
      <c r="L34" s="31">
        <v>2980.35</v>
      </c>
      <c r="M34" s="31">
        <v>2.21692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1089.45</v>
      </c>
      <c r="D35" s="36">
        <v>1081.8</v>
      </c>
      <c r="E35" s="36">
        <v>1066.5999999999999</v>
      </c>
      <c r="F35" s="36">
        <v>1043.75</v>
      </c>
      <c r="G35" s="36">
        <v>1028.55</v>
      </c>
      <c r="H35" s="36">
        <v>1104.6499999999999</v>
      </c>
      <c r="I35" s="36">
        <v>1119.8500000000001</v>
      </c>
      <c r="J35" s="36">
        <v>1142.6999999999998</v>
      </c>
      <c r="K35" s="31">
        <v>1097</v>
      </c>
      <c r="L35" s="31">
        <v>1058.95</v>
      </c>
      <c r="M35" s="31">
        <v>1.8078099999999999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5681.95</v>
      </c>
      <c r="D36" s="36">
        <v>5685.8500000000013</v>
      </c>
      <c r="E36" s="36">
        <v>5621.7000000000025</v>
      </c>
      <c r="F36" s="36">
        <v>5561.4500000000016</v>
      </c>
      <c r="G36" s="36">
        <v>5497.3000000000029</v>
      </c>
      <c r="H36" s="36">
        <v>5746.1000000000022</v>
      </c>
      <c r="I36" s="36">
        <v>5810.2500000000018</v>
      </c>
      <c r="J36" s="36">
        <v>5870.5000000000018</v>
      </c>
      <c r="K36" s="31">
        <v>5750</v>
      </c>
      <c r="L36" s="31">
        <v>5625.6</v>
      </c>
      <c r="M36" s="31">
        <v>2.9951500000000002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2008.45</v>
      </c>
      <c r="D37" s="36">
        <v>2007.95</v>
      </c>
      <c r="E37" s="36">
        <v>1985</v>
      </c>
      <c r="F37" s="36">
        <v>1961.55</v>
      </c>
      <c r="G37" s="36">
        <v>1938.6</v>
      </c>
      <c r="H37" s="36">
        <v>2031.4</v>
      </c>
      <c r="I37" s="36">
        <v>2054.3500000000004</v>
      </c>
      <c r="J37" s="36">
        <v>2077.8000000000002</v>
      </c>
      <c r="K37" s="31">
        <v>2030.9</v>
      </c>
      <c r="L37" s="31">
        <v>1984.5</v>
      </c>
      <c r="M37" s="31">
        <v>0.33180999999999999</v>
      </c>
      <c r="N37" s="1"/>
      <c r="O37" s="1"/>
    </row>
    <row r="38" spans="1:15" ht="12.75" customHeight="1">
      <c r="A38" s="33">
        <v>28</v>
      </c>
      <c r="B38" s="53" t="s">
        <v>736</v>
      </c>
      <c r="C38" s="31">
        <v>60.54</v>
      </c>
      <c r="D38" s="36">
        <v>60.846666666666664</v>
      </c>
      <c r="E38" s="36">
        <v>60.093333333333327</v>
      </c>
      <c r="F38" s="36">
        <v>59.646666666666661</v>
      </c>
      <c r="G38" s="36">
        <v>58.893333333333324</v>
      </c>
      <c r="H38" s="36">
        <v>61.293333333333329</v>
      </c>
      <c r="I38" s="36">
        <v>62.04666666666666</v>
      </c>
      <c r="J38" s="36">
        <v>62.493333333333332</v>
      </c>
      <c r="K38" s="31">
        <v>61.6</v>
      </c>
      <c r="L38" s="31">
        <v>60.4</v>
      </c>
      <c r="M38" s="31">
        <v>19.20919</v>
      </c>
      <c r="N38" s="1"/>
      <c r="O38" s="1"/>
    </row>
    <row r="39" spans="1:15" ht="12.75" customHeight="1">
      <c r="A39" s="33">
        <v>29</v>
      </c>
      <c r="B39" s="53" t="s">
        <v>823</v>
      </c>
      <c r="C39" s="31">
        <v>25.3</v>
      </c>
      <c r="D39" s="36">
        <v>25.24</v>
      </c>
      <c r="E39" s="36">
        <v>24.979999999999997</v>
      </c>
      <c r="F39" s="36">
        <v>24.66</v>
      </c>
      <c r="G39" s="36">
        <v>24.4</v>
      </c>
      <c r="H39" s="36">
        <v>25.559999999999995</v>
      </c>
      <c r="I39" s="36">
        <v>25.819999999999993</v>
      </c>
      <c r="J39" s="36">
        <v>26.139999999999993</v>
      </c>
      <c r="K39" s="31">
        <v>25.5</v>
      </c>
      <c r="L39" s="31">
        <v>24.92</v>
      </c>
      <c r="M39" s="31">
        <v>91.813339999999997</v>
      </c>
      <c r="N39" s="1"/>
      <c r="O39" s="1"/>
    </row>
    <row r="40" spans="1:15" ht="12.75" customHeight="1">
      <c r="A40" s="33">
        <v>30</v>
      </c>
      <c r="B40" s="53" t="s">
        <v>812</v>
      </c>
      <c r="C40" s="31">
        <v>1561</v>
      </c>
      <c r="D40" s="36">
        <v>1561.6333333333332</v>
      </c>
      <c r="E40" s="36">
        <v>1546.8166666666664</v>
      </c>
      <c r="F40" s="36">
        <v>1532.6333333333332</v>
      </c>
      <c r="G40" s="36">
        <v>1517.8166666666664</v>
      </c>
      <c r="H40" s="36">
        <v>1575.8166666666664</v>
      </c>
      <c r="I40" s="36">
        <v>1590.633333333333</v>
      </c>
      <c r="J40" s="36">
        <v>1604.8166666666664</v>
      </c>
      <c r="K40" s="31">
        <v>1576.45</v>
      </c>
      <c r="L40" s="31">
        <v>1547.45</v>
      </c>
      <c r="M40" s="31">
        <v>2.6421299999999999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4143.5</v>
      </c>
      <c r="D41" s="36">
        <v>4116.9833333333336</v>
      </c>
      <c r="E41" s="36">
        <v>4081.5166666666673</v>
      </c>
      <c r="F41" s="36">
        <v>4019.5333333333338</v>
      </c>
      <c r="G41" s="36">
        <v>3984.0666666666675</v>
      </c>
      <c r="H41" s="36">
        <v>4178.9666666666672</v>
      </c>
      <c r="I41" s="36">
        <v>4214.4333333333343</v>
      </c>
      <c r="J41" s="36">
        <v>4276.416666666667</v>
      </c>
      <c r="K41" s="31">
        <v>4152.45</v>
      </c>
      <c r="L41" s="31">
        <v>4055</v>
      </c>
      <c r="M41" s="31">
        <v>1.33792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640.5</v>
      </c>
      <c r="D42" s="36">
        <v>635.30000000000007</v>
      </c>
      <c r="E42" s="36">
        <v>628.65000000000009</v>
      </c>
      <c r="F42" s="36">
        <v>616.80000000000007</v>
      </c>
      <c r="G42" s="36">
        <v>610.15000000000009</v>
      </c>
      <c r="H42" s="36">
        <v>647.15000000000009</v>
      </c>
      <c r="I42" s="36">
        <v>653.79999999999995</v>
      </c>
      <c r="J42" s="36">
        <v>665.65000000000009</v>
      </c>
      <c r="K42" s="31">
        <v>641.95000000000005</v>
      </c>
      <c r="L42" s="31">
        <v>623.45000000000005</v>
      </c>
      <c r="M42" s="31">
        <v>9.5822599999999998</v>
      </c>
      <c r="N42" s="1"/>
      <c r="O42" s="1"/>
    </row>
    <row r="43" spans="1:15" ht="12.75" customHeight="1">
      <c r="A43" s="33">
        <v>33</v>
      </c>
      <c r="B43" s="53" t="s">
        <v>850</v>
      </c>
      <c r="C43" s="31">
        <v>3602.1</v>
      </c>
      <c r="D43" s="36">
        <v>3606.0833333333335</v>
      </c>
      <c r="E43" s="36">
        <v>3576.166666666667</v>
      </c>
      <c r="F43" s="36">
        <v>3550.2333333333336</v>
      </c>
      <c r="G43" s="36">
        <v>3520.3166666666671</v>
      </c>
      <c r="H43" s="36">
        <v>3632.0166666666669</v>
      </c>
      <c r="I43" s="36">
        <v>3661.9333333333338</v>
      </c>
      <c r="J43" s="36">
        <v>3687.8666666666668</v>
      </c>
      <c r="K43" s="31">
        <v>3636</v>
      </c>
      <c r="L43" s="31">
        <v>3580.15</v>
      </c>
      <c r="M43" s="31">
        <v>0.14313999999999999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2160.15</v>
      </c>
      <c r="D44" s="36">
        <v>2146.9</v>
      </c>
      <c r="E44" s="36">
        <v>2123.25</v>
      </c>
      <c r="F44" s="36">
        <v>2086.35</v>
      </c>
      <c r="G44" s="36">
        <v>2062.6999999999998</v>
      </c>
      <c r="H44" s="36">
        <v>2183.8000000000002</v>
      </c>
      <c r="I44" s="36">
        <v>2207.4500000000007</v>
      </c>
      <c r="J44" s="36">
        <v>2244.3500000000004</v>
      </c>
      <c r="K44" s="31">
        <v>2170.5500000000002</v>
      </c>
      <c r="L44" s="31">
        <v>2110</v>
      </c>
      <c r="M44" s="31">
        <v>3.8549099999999998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804.55</v>
      </c>
      <c r="D45" s="36">
        <v>797.56666666666661</v>
      </c>
      <c r="E45" s="36">
        <v>787.13333333333321</v>
      </c>
      <c r="F45" s="36">
        <v>769.71666666666658</v>
      </c>
      <c r="G45" s="36">
        <v>759.28333333333319</v>
      </c>
      <c r="H45" s="36">
        <v>814.98333333333323</v>
      </c>
      <c r="I45" s="36">
        <v>825.41666666666663</v>
      </c>
      <c r="J45" s="36">
        <v>842.83333333333326</v>
      </c>
      <c r="K45" s="31">
        <v>808</v>
      </c>
      <c r="L45" s="31">
        <v>780.15</v>
      </c>
      <c r="M45" s="31">
        <v>1.7854099999999999</v>
      </c>
      <c r="N45" s="1"/>
      <c r="O45" s="1"/>
    </row>
    <row r="46" spans="1:15" ht="12.75" customHeight="1">
      <c r="A46" s="33">
        <v>36</v>
      </c>
      <c r="B46" s="53" t="s">
        <v>790</v>
      </c>
      <c r="C46" s="31">
        <v>8426.1</v>
      </c>
      <c r="D46" s="36">
        <v>8420.75</v>
      </c>
      <c r="E46" s="36">
        <v>8346.1</v>
      </c>
      <c r="F46" s="36">
        <v>8266.1</v>
      </c>
      <c r="G46" s="36">
        <v>8191.4500000000007</v>
      </c>
      <c r="H46" s="36">
        <v>8500.75</v>
      </c>
      <c r="I46" s="36">
        <v>8575.4000000000015</v>
      </c>
      <c r="J46" s="36">
        <v>8655.4</v>
      </c>
      <c r="K46" s="31">
        <v>8495.4</v>
      </c>
      <c r="L46" s="31">
        <v>8340.75</v>
      </c>
      <c r="M46" s="31">
        <v>0.435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6686.9</v>
      </c>
      <c r="D47" s="36">
        <v>6652.5666666666666</v>
      </c>
      <c r="E47" s="36">
        <v>6590.333333333333</v>
      </c>
      <c r="F47" s="36">
        <v>6493.7666666666664</v>
      </c>
      <c r="G47" s="36">
        <v>6431.5333333333328</v>
      </c>
      <c r="H47" s="36">
        <v>6749.1333333333332</v>
      </c>
      <c r="I47" s="36">
        <v>6811.3666666666668</v>
      </c>
      <c r="J47" s="36">
        <v>6907.9333333333334</v>
      </c>
      <c r="K47" s="31">
        <v>6714.8</v>
      </c>
      <c r="L47" s="31">
        <v>6556</v>
      </c>
      <c r="M47" s="31">
        <v>6.1109200000000001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485.15</v>
      </c>
      <c r="D48" s="36">
        <v>485.58333333333331</v>
      </c>
      <c r="E48" s="36">
        <v>479.61666666666662</v>
      </c>
      <c r="F48" s="36">
        <v>474.08333333333331</v>
      </c>
      <c r="G48" s="36">
        <v>468.11666666666662</v>
      </c>
      <c r="H48" s="36">
        <v>491.11666666666662</v>
      </c>
      <c r="I48" s="36">
        <v>497.08333333333331</v>
      </c>
      <c r="J48" s="36">
        <v>502.61666666666662</v>
      </c>
      <c r="K48" s="31">
        <v>491.55</v>
      </c>
      <c r="L48" s="31">
        <v>480.05</v>
      </c>
      <c r="M48" s="31">
        <v>16.825939999999999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302.55</v>
      </c>
      <c r="D49" s="36">
        <v>302.43333333333334</v>
      </c>
      <c r="E49" s="36">
        <v>300.36666666666667</v>
      </c>
      <c r="F49" s="36">
        <v>298.18333333333334</v>
      </c>
      <c r="G49" s="36">
        <v>296.11666666666667</v>
      </c>
      <c r="H49" s="36">
        <v>304.61666666666667</v>
      </c>
      <c r="I49" s="36">
        <v>306.68333333333339</v>
      </c>
      <c r="J49" s="36">
        <v>308.86666666666667</v>
      </c>
      <c r="K49" s="31">
        <v>304.5</v>
      </c>
      <c r="L49" s="31">
        <v>300.25</v>
      </c>
      <c r="M49" s="31">
        <v>2.73977</v>
      </c>
      <c r="N49" s="1"/>
      <c r="O49" s="1"/>
    </row>
    <row r="50" spans="1:15" ht="12.75" customHeight="1">
      <c r="A50" s="33">
        <v>40</v>
      </c>
      <c r="B50" s="53" t="s">
        <v>789</v>
      </c>
      <c r="C50" s="31">
        <v>749.75</v>
      </c>
      <c r="D50" s="36">
        <v>741.58333333333337</v>
      </c>
      <c r="E50" s="36">
        <v>728.16666666666674</v>
      </c>
      <c r="F50" s="36">
        <v>706.58333333333337</v>
      </c>
      <c r="G50" s="36">
        <v>693.16666666666674</v>
      </c>
      <c r="H50" s="36">
        <v>763.16666666666674</v>
      </c>
      <c r="I50" s="36">
        <v>776.58333333333348</v>
      </c>
      <c r="J50" s="36">
        <v>798.16666666666674</v>
      </c>
      <c r="K50" s="31">
        <v>755</v>
      </c>
      <c r="L50" s="31">
        <v>720</v>
      </c>
      <c r="M50" s="31">
        <v>6.8198400000000001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638.45000000000005</v>
      </c>
      <c r="D51" s="36">
        <v>631.9666666666667</v>
      </c>
      <c r="E51" s="36">
        <v>622.98333333333335</v>
      </c>
      <c r="F51" s="36">
        <v>607.51666666666665</v>
      </c>
      <c r="G51" s="36">
        <v>598.5333333333333</v>
      </c>
      <c r="H51" s="36">
        <v>647.43333333333339</v>
      </c>
      <c r="I51" s="36">
        <v>656.41666666666674</v>
      </c>
      <c r="J51" s="36">
        <v>671.88333333333344</v>
      </c>
      <c r="K51" s="31">
        <v>640.95000000000005</v>
      </c>
      <c r="L51" s="31">
        <v>616.5</v>
      </c>
      <c r="M51" s="31">
        <v>0.69899999999999995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255.95</v>
      </c>
      <c r="D52" s="36">
        <v>253.7833333333333</v>
      </c>
      <c r="E52" s="36">
        <v>250.66666666666663</v>
      </c>
      <c r="F52" s="36">
        <v>245.38333333333333</v>
      </c>
      <c r="G52" s="36">
        <v>242.26666666666665</v>
      </c>
      <c r="H52" s="36">
        <v>259.06666666666661</v>
      </c>
      <c r="I52" s="36">
        <v>262.18333333333328</v>
      </c>
      <c r="J52" s="36">
        <v>267.46666666666658</v>
      </c>
      <c r="K52" s="31">
        <v>256.89999999999998</v>
      </c>
      <c r="L52" s="31">
        <v>248.5</v>
      </c>
      <c r="M52" s="31">
        <v>112.52719999999999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3048.15</v>
      </c>
      <c r="D53" s="36">
        <v>3035.0499999999997</v>
      </c>
      <c r="E53" s="36">
        <v>3016.0999999999995</v>
      </c>
      <c r="F53" s="36">
        <v>2984.0499999999997</v>
      </c>
      <c r="G53" s="36">
        <v>2965.0999999999995</v>
      </c>
      <c r="H53" s="36">
        <v>3067.0999999999995</v>
      </c>
      <c r="I53" s="36">
        <v>3086.0499999999993</v>
      </c>
      <c r="J53" s="36">
        <v>3118.0999999999995</v>
      </c>
      <c r="K53" s="31">
        <v>3054</v>
      </c>
      <c r="L53" s="31">
        <v>3003</v>
      </c>
      <c r="M53" s="31">
        <v>5.14229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391.1</v>
      </c>
      <c r="D54" s="36">
        <v>389.3</v>
      </c>
      <c r="E54" s="36">
        <v>386.05</v>
      </c>
      <c r="F54" s="36">
        <v>381</v>
      </c>
      <c r="G54" s="36">
        <v>377.75</v>
      </c>
      <c r="H54" s="36">
        <v>394.35</v>
      </c>
      <c r="I54" s="36">
        <v>397.6</v>
      </c>
      <c r="J54" s="36">
        <v>402.65000000000003</v>
      </c>
      <c r="K54" s="31">
        <v>392.55</v>
      </c>
      <c r="L54" s="31">
        <v>384.25</v>
      </c>
      <c r="M54" s="31">
        <v>5.52637</v>
      </c>
      <c r="N54" s="1"/>
      <c r="O54" s="1"/>
    </row>
    <row r="55" spans="1:15" ht="12.75" customHeight="1">
      <c r="A55" s="33">
        <v>45</v>
      </c>
      <c r="B55" s="53" t="s">
        <v>851</v>
      </c>
      <c r="C55" s="31">
        <v>6637.2</v>
      </c>
      <c r="D55" s="36">
        <v>6608.083333333333</v>
      </c>
      <c r="E55" s="36">
        <v>6560.1666666666661</v>
      </c>
      <c r="F55" s="36">
        <v>6483.1333333333332</v>
      </c>
      <c r="G55" s="36">
        <v>6435.2166666666662</v>
      </c>
      <c r="H55" s="36">
        <v>6685.1166666666659</v>
      </c>
      <c r="I55" s="36">
        <v>6733.0333333333319</v>
      </c>
      <c r="J55" s="36">
        <v>6810.0666666666657</v>
      </c>
      <c r="K55" s="31">
        <v>6656</v>
      </c>
      <c r="L55" s="31">
        <v>6531.05</v>
      </c>
      <c r="M55" s="31">
        <v>6.3719999999999999E-2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1889.5</v>
      </c>
      <c r="D56" s="36">
        <v>1887.4333333333334</v>
      </c>
      <c r="E56" s="36">
        <v>1863.7166666666667</v>
      </c>
      <c r="F56" s="36">
        <v>1837.9333333333334</v>
      </c>
      <c r="G56" s="36">
        <v>1814.2166666666667</v>
      </c>
      <c r="H56" s="36">
        <v>1913.2166666666667</v>
      </c>
      <c r="I56" s="36">
        <v>1936.9333333333334</v>
      </c>
      <c r="J56" s="36">
        <v>1962.7166666666667</v>
      </c>
      <c r="K56" s="31">
        <v>1911.15</v>
      </c>
      <c r="L56" s="31">
        <v>1861.65</v>
      </c>
      <c r="M56" s="31">
        <v>8.1677900000000001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7899.45</v>
      </c>
      <c r="D57" s="36">
        <v>7840.0333333333328</v>
      </c>
      <c r="E57" s="36">
        <v>7760.4166666666661</v>
      </c>
      <c r="F57" s="36">
        <v>7621.3833333333332</v>
      </c>
      <c r="G57" s="36">
        <v>7541.7666666666664</v>
      </c>
      <c r="H57" s="36">
        <v>7979.0666666666657</v>
      </c>
      <c r="I57" s="36">
        <v>8058.6833333333325</v>
      </c>
      <c r="J57" s="36">
        <v>8197.7166666666653</v>
      </c>
      <c r="K57" s="31">
        <v>7919.65</v>
      </c>
      <c r="L57" s="31">
        <v>7701</v>
      </c>
      <c r="M57" s="31">
        <v>0.38005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1502.75</v>
      </c>
      <c r="D58" s="36">
        <v>1483.7333333333333</v>
      </c>
      <c r="E58" s="36">
        <v>1440.4666666666667</v>
      </c>
      <c r="F58" s="36">
        <v>1378.1833333333334</v>
      </c>
      <c r="G58" s="36">
        <v>1334.9166666666667</v>
      </c>
      <c r="H58" s="36">
        <v>1546.0166666666667</v>
      </c>
      <c r="I58" s="36">
        <v>1589.2833333333335</v>
      </c>
      <c r="J58" s="36">
        <v>1651.5666666666666</v>
      </c>
      <c r="K58" s="31">
        <v>1527</v>
      </c>
      <c r="L58" s="31">
        <v>1421.45</v>
      </c>
      <c r="M58" s="31">
        <v>44.580820000000003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694.95</v>
      </c>
      <c r="D59" s="36">
        <v>697.88333333333333</v>
      </c>
      <c r="E59" s="36">
        <v>687.91666666666663</v>
      </c>
      <c r="F59" s="36">
        <v>680.88333333333333</v>
      </c>
      <c r="G59" s="36">
        <v>670.91666666666663</v>
      </c>
      <c r="H59" s="36">
        <v>704.91666666666663</v>
      </c>
      <c r="I59" s="36">
        <v>714.88333333333333</v>
      </c>
      <c r="J59" s="36">
        <v>721.91666666666663</v>
      </c>
      <c r="K59" s="31">
        <v>707.85</v>
      </c>
      <c r="L59" s="31">
        <v>690.85</v>
      </c>
      <c r="M59" s="31">
        <v>9.1800599999999992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5021.3</v>
      </c>
      <c r="D60" s="36">
        <v>4983</v>
      </c>
      <c r="E60" s="36">
        <v>4941</v>
      </c>
      <c r="F60" s="36">
        <v>4860.7</v>
      </c>
      <c r="G60" s="36">
        <v>4818.7</v>
      </c>
      <c r="H60" s="36">
        <v>5063.3</v>
      </c>
      <c r="I60" s="36">
        <v>5105.3</v>
      </c>
      <c r="J60" s="36">
        <v>5185.6000000000004</v>
      </c>
      <c r="K60" s="31">
        <v>5025</v>
      </c>
      <c r="L60" s="31">
        <v>4902.7</v>
      </c>
      <c r="M60" s="31">
        <v>1.9382600000000001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1166.8499999999999</v>
      </c>
      <c r="D61" s="36">
        <v>1162.1499999999999</v>
      </c>
      <c r="E61" s="36">
        <v>1154.2999999999997</v>
      </c>
      <c r="F61" s="36">
        <v>1141.7499999999998</v>
      </c>
      <c r="G61" s="36">
        <v>1133.8999999999996</v>
      </c>
      <c r="H61" s="36">
        <v>1174.6999999999998</v>
      </c>
      <c r="I61" s="36">
        <v>1182.5499999999997</v>
      </c>
      <c r="J61" s="36">
        <v>1195.0999999999999</v>
      </c>
      <c r="K61" s="31">
        <v>1170</v>
      </c>
      <c r="L61" s="31">
        <v>1149.5999999999999</v>
      </c>
      <c r="M61" s="31">
        <v>61.071339999999999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3732.05</v>
      </c>
      <c r="D62" s="36">
        <v>3719.1333333333332</v>
      </c>
      <c r="E62" s="36">
        <v>3668.4166666666665</v>
      </c>
      <c r="F62" s="36">
        <v>3604.7833333333333</v>
      </c>
      <c r="G62" s="36">
        <v>3554.0666666666666</v>
      </c>
      <c r="H62" s="36">
        <v>3782.7666666666664</v>
      </c>
      <c r="I62" s="36">
        <v>3833.4833333333336</v>
      </c>
      <c r="J62" s="36">
        <v>3897.1166666666663</v>
      </c>
      <c r="K62" s="31">
        <v>3769.85</v>
      </c>
      <c r="L62" s="31">
        <v>3655.5</v>
      </c>
      <c r="M62" s="31">
        <v>4.7283499999999998</v>
      </c>
      <c r="N62" s="1"/>
      <c r="O62" s="1"/>
    </row>
    <row r="63" spans="1:15" ht="12.75" customHeight="1">
      <c r="A63" s="33">
        <v>53</v>
      </c>
      <c r="B63" s="53" t="s">
        <v>792</v>
      </c>
      <c r="C63" s="31">
        <v>375.3</v>
      </c>
      <c r="D63" s="36">
        <v>373.11666666666662</v>
      </c>
      <c r="E63" s="36">
        <v>368.28333333333325</v>
      </c>
      <c r="F63" s="36">
        <v>361.26666666666665</v>
      </c>
      <c r="G63" s="36">
        <v>356.43333333333328</v>
      </c>
      <c r="H63" s="36">
        <v>380.13333333333321</v>
      </c>
      <c r="I63" s="36">
        <v>384.96666666666658</v>
      </c>
      <c r="J63" s="36">
        <v>391.98333333333318</v>
      </c>
      <c r="K63" s="31">
        <v>377.95</v>
      </c>
      <c r="L63" s="31">
        <v>366.1</v>
      </c>
      <c r="M63" s="31">
        <v>33.400300000000001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2645.95</v>
      </c>
      <c r="D64" s="36">
        <v>2621.8333333333335</v>
      </c>
      <c r="E64" s="36">
        <v>2566.666666666667</v>
      </c>
      <c r="F64" s="36">
        <v>2487.3833333333337</v>
      </c>
      <c r="G64" s="36">
        <v>2432.2166666666672</v>
      </c>
      <c r="H64" s="36">
        <v>2701.1166666666668</v>
      </c>
      <c r="I64" s="36">
        <v>2756.2833333333338</v>
      </c>
      <c r="J64" s="36">
        <v>2835.5666666666666</v>
      </c>
      <c r="K64" s="31">
        <v>2677</v>
      </c>
      <c r="L64" s="31">
        <v>2542.5500000000002</v>
      </c>
      <c r="M64" s="31">
        <v>12.877090000000001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9888.15</v>
      </c>
      <c r="D65" s="36">
        <v>9835.7000000000007</v>
      </c>
      <c r="E65" s="36">
        <v>9746.4000000000015</v>
      </c>
      <c r="F65" s="36">
        <v>9604.6500000000015</v>
      </c>
      <c r="G65" s="36">
        <v>9515.3500000000022</v>
      </c>
      <c r="H65" s="36">
        <v>9977.4500000000007</v>
      </c>
      <c r="I65" s="36">
        <v>10066.75</v>
      </c>
      <c r="J65" s="36">
        <v>10208.5</v>
      </c>
      <c r="K65" s="31">
        <v>9925</v>
      </c>
      <c r="L65" s="31">
        <v>9693.9500000000007</v>
      </c>
      <c r="M65" s="31">
        <v>2.4018999999999999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6590.9</v>
      </c>
      <c r="D66" s="36">
        <v>6538.6333333333341</v>
      </c>
      <c r="E66" s="36">
        <v>6477.2666666666682</v>
      </c>
      <c r="F66" s="36">
        <v>6363.6333333333341</v>
      </c>
      <c r="G66" s="36">
        <v>6302.2666666666682</v>
      </c>
      <c r="H66" s="36">
        <v>6652.2666666666682</v>
      </c>
      <c r="I66" s="36">
        <v>6713.633333333335</v>
      </c>
      <c r="J66" s="36">
        <v>6827.2666666666682</v>
      </c>
      <c r="K66" s="31">
        <v>6600</v>
      </c>
      <c r="L66" s="31">
        <v>6425</v>
      </c>
      <c r="M66" s="31">
        <v>7.5341899999999997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1549.9</v>
      </c>
      <c r="D67" s="36">
        <v>1541.8666666666668</v>
      </c>
      <c r="E67" s="36">
        <v>1531.2833333333335</v>
      </c>
      <c r="F67" s="36">
        <v>1512.6666666666667</v>
      </c>
      <c r="G67" s="36">
        <v>1502.0833333333335</v>
      </c>
      <c r="H67" s="36">
        <v>1560.4833333333336</v>
      </c>
      <c r="I67" s="36">
        <v>1571.0666666666666</v>
      </c>
      <c r="J67" s="36">
        <v>1589.6833333333336</v>
      </c>
      <c r="K67" s="31">
        <v>1552.45</v>
      </c>
      <c r="L67" s="31">
        <v>1523.25</v>
      </c>
      <c r="M67" s="31">
        <v>18.418869999999998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9585.5</v>
      </c>
      <c r="D68" s="36">
        <v>9525.8333333333339</v>
      </c>
      <c r="E68" s="36">
        <v>9451.6666666666679</v>
      </c>
      <c r="F68" s="36">
        <v>9317.8333333333339</v>
      </c>
      <c r="G68" s="36">
        <v>9243.6666666666679</v>
      </c>
      <c r="H68" s="36">
        <v>9659.6666666666679</v>
      </c>
      <c r="I68" s="36">
        <v>9733.8333333333358</v>
      </c>
      <c r="J68" s="36">
        <v>9867.6666666666679</v>
      </c>
      <c r="K68" s="31">
        <v>9600</v>
      </c>
      <c r="L68" s="31">
        <v>9392</v>
      </c>
      <c r="M68" s="31">
        <v>0.20441000000000001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2174</v>
      </c>
      <c r="D69" s="36">
        <v>2169.25</v>
      </c>
      <c r="E69" s="36">
        <v>2153.75</v>
      </c>
      <c r="F69" s="36">
        <v>2133.5</v>
      </c>
      <c r="G69" s="36">
        <v>2118</v>
      </c>
      <c r="H69" s="36">
        <v>2189.5</v>
      </c>
      <c r="I69" s="36">
        <v>2205</v>
      </c>
      <c r="J69" s="36">
        <v>2225.25</v>
      </c>
      <c r="K69" s="31">
        <v>2184.75</v>
      </c>
      <c r="L69" s="31">
        <v>2149</v>
      </c>
      <c r="M69" s="31">
        <v>0.56611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2832.55</v>
      </c>
      <c r="D70" s="36">
        <v>2818.85</v>
      </c>
      <c r="E70" s="36">
        <v>2800</v>
      </c>
      <c r="F70" s="36">
        <v>2767.4500000000003</v>
      </c>
      <c r="G70" s="36">
        <v>2748.6000000000004</v>
      </c>
      <c r="H70" s="36">
        <v>2851.3999999999996</v>
      </c>
      <c r="I70" s="36">
        <v>2870.2499999999991</v>
      </c>
      <c r="J70" s="36">
        <v>2902.7999999999993</v>
      </c>
      <c r="K70" s="31">
        <v>2837.7</v>
      </c>
      <c r="L70" s="31">
        <v>2786.3</v>
      </c>
      <c r="M70" s="31">
        <v>1.5575699999999999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522.54999999999995</v>
      </c>
      <c r="D71" s="36">
        <v>516.84999999999991</v>
      </c>
      <c r="E71" s="36">
        <v>507.79999999999984</v>
      </c>
      <c r="F71" s="36">
        <v>493.04999999999995</v>
      </c>
      <c r="G71" s="36">
        <v>483.99999999999989</v>
      </c>
      <c r="H71" s="36">
        <v>531.5999999999998</v>
      </c>
      <c r="I71" s="36">
        <v>540.65</v>
      </c>
      <c r="J71" s="36">
        <v>555.39999999999975</v>
      </c>
      <c r="K71" s="31">
        <v>525.9</v>
      </c>
      <c r="L71" s="31">
        <v>502.1</v>
      </c>
      <c r="M71" s="31">
        <v>35.158560000000001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191.59</v>
      </c>
      <c r="D72" s="36">
        <v>191.61333333333334</v>
      </c>
      <c r="E72" s="36">
        <v>189.72666666666669</v>
      </c>
      <c r="F72" s="36">
        <v>187.86333333333334</v>
      </c>
      <c r="G72" s="36">
        <v>185.97666666666669</v>
      </c>
      <c r="H72" s="36">
        <v>193.47666666666669</v>
      </c>
      <c r="I72" s="36">
        <v>195.36333333333334</v>
      </c>
      <c r="J72" s="36">
        <v>197.22666666666669</v>
      </c>
      <c r="K72" s="31">
        <v>193.5</v>
      </c>
      <c r="L72" s="31">
        <v>189.75</v>
      </c>
      <c r="M72" s="31">
        <v>110.31971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243.45</v>
      </c>
      <c r="D73" s="36">
        <v>242.56666666666669</v>
      </c>
      <c r="E73" s="36">
        <v>241.38333333333338</v>
      </c>
      <c r="F73" s="36">
        <v>239.31666666666669</v>
      </c>
      <c r="G73" s="36">
        <v>238.13333333333338</v>
      </c>
      <c r="H73" s="36">
        <v>244.63333333333338</v>
      </c>
      <c r="I73" s="36">
        <v>245.81666666666672</v>
      </c>
      <c r="J73" s="36">
        <v>247.88333333333338</v>
      </c>
      <c r="K73" s="31">
        <v>243.75</v>
      </c>
      <c r="L73" s="31">
        <v>240.5</v>
      </c>
      <c r="M73" s="31">
        <v>80.390460000000004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116.01</v>
      </c>
      <c r="D74" s="36">
        <v>116.09666666666668</v>
      </c>
      <c r="E74" s="36">
        <v>115.45333333333336</v>
      </c>
      <c r="F74" s="36">
        <v>114.89666666666669</v>
      </c>
      <c r="G74" s="36">
        <v>114.25333333333337</v>
      </c>
      <c r="H74" s="36">
        <v>116.65333333333335</v>
      </c>
      <c r="I74" s="36">
        <v>117.29666666666667</v>
      </c>
      <c r="J74" s="36">
        <v>117.85333333333334</v>
      </c>
      <c r="K74" s="31">
        <v>116.74</v>
      </c>
      <c r="L74" s="31">
        <v>115.54</v>
      </c>
      <c r="M74" s="31">
        <v>38.263159999999999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61.17</v>
      </c>
      <c r="D75" s="36">
        <v>61.146666666666668</v>
      </c>
      <c r="E75" s="36">
        <v>60.833333333333336</v>
      </c>
      <c r="F75" s="36">
        <v>60.49666666666667</v>
      </c>
      <c r="G75" s="36">
        <v>60.183333333333337</v>
      </c>
      <c r="H75" s="36">
        <v>61.483333333333334</v>
      </c>
      <c r="I75" s="36">
        <v>61.796666666666667</v>
      </c>
      <c r="J75" s="36">
        <v>62.133333333333333</v>
      </c>
      <c r="K75" s="31">
        <v>61.46</v>
      </c>
      <c r="L75" s="31">
        <v>60.81</v>
      </c>
      <c r="M75" s="31">
        <v>58.209350000000001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1421.15</v>
      </c>
      <c r="D76" s="36">
        <v>1410.1000000000001</v>
      </c>
      <c r="E76" s="36">
        <v>1396.0500000000002</v>
      </c>
      <c r="F76" s="36">
        <v>1370.95</v>
      </c>
      <c r="G76" s="36">
        <v>1356.9</v>
      </c>
      <c r="H76" s="36">
        <v>1435.2000000000003</v>
      </c>
      <c r="I76" s="36">
        <v>1449.25</v>
      </c>
      <c r="J76" s="36">
        <v>1474.3500000000004</v>
      </c>
      <c r="K76" s="31">
        <v>1424.15</v>
      </c>
      <c r="L76" s="31">
        <v>1385</v>
      </c>
      <c r="M76" s="31">
        <v>3.6396199999999999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6158.7</v>
      </c>
      <c r="D77" s="36">
        <v>6178.6500000000005</v>
      </c>
      <c r="E77" s="36">
        <v>6024.0500000000011</v>
      </c>
      <c r="F77" s="36">
        <v>5889.4000000000005</v>
      </c>
      <c r="G77" s="36">
        <v>5734.8000000000011</v>
      </c>
      <c r="H77" s="36">
        <v>6313.3000000000011</v>
      </c>
      <c r="I77" s="36">
        <v>6467.9000000000015</v>
      </c>
      <c r="J77" s="36">
        <v>6602.5500000000011</v>
      </c>
      <c r="K77" s="31">
        <v>6333.25</v>
      </c>
      <c r="L77" s="31">
        <v>6044</v>
      </c>
      <c r="M77" s="31">
        <v>0.49231999999999998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549.9</v>
      </c>
      <c r="D78" s="36">
        <v>546.35</v>
      </c>
      <c r="E78" s="36">
        <v>540.75</v>
      </c>
      <c r="F78" s="36">
        <v>531.6</v>
      </c>
      <c r="G78" s="36">
        <v>526</v>
      </c>
      <c r="H78" s="36">
        <v>555.5</v>
      </c>
      <c r="I78" s="36">
        <v>561.10000000000014</v>
      </c>
      <c r="J78" s="36">
        <v>570.25</v>
      </c>
      <c r="K78" s="31">
        <v>551.95000000000005</v>
      </c>
      <c r="L78" s="31">
        <v>537.20000000000005</v>
      </c>
      <c r="M78" s="31">
        <v>13.373290000000001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1318.8</v>
      </c>
      <c r="D79" s="36">
        <v>1319.6333333333334</v>
      </c>
      <c r="E79" s="36">
        <v>1299.2666666666669</v>
      </c>
      <c r="F79" s="36">
        <v>1279.7333333333333</v>
      </c>
      <c r="G79" s="36">
        <v>1259.3666666666668</v>
      </c>
      <c r="H79" s="36">
        <v>1339.166666666667</v>
      </c>
      <c r="I79" s="36">
        <v>1359.5333333333333</v>
      </c>
      <c r="J79" s="36">
        <v>1379.0666666666671</v>
      </c>
      <c r="K79" s="31">
        <v>1340</v>
      </c>
      <c r="L79" s="31">
        <v>1300.0999999999999</v>
      </c>
      <c r="M79" s="31">
        <v>10.292630000000001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303.3</v>
      </c>
      <c r="D80" s="36">
        <v>301.06666666666666</v>
      </c>
      <c r="E80" s="36">
        <v>298.23333333333335</v>
      </c>
      <c r="F80" s="36">
        <v>293.16666666666669</v>
      </c>
      <c r="G80" s="36">
        <v>290.33333333333337</v>
      </c>
      <c r="H80" s="36">
        <v>306.13333333333333</v>
      </c>
      <c r="I80" s="36">
        <v>308.9666666666667</v>
      </c>
      <c r="J80" s="36">
        <v>314.0333333333333</v>
      </c>
      <c r="K80" s="31">
        <v>303.89999999999998</v>
      </c>
      <c r="L80" s="31">
        <v>296</v>
      </c>
      <c r="M80" s="31">
        <v>213.53407999999999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1584.5</v>
      </c>
      <c r="D81" s="36">
        <v>1587.3666666666668</v>
      </c>
      <c r="E81" s="36">
        <v>1572.9333333333336</v>
      </c>
      <c r="F81" s="36">
        <v>1561.3666666666668</v>
      </c>
      <c r="G81" s="36">
        <v>1546.9333333333336</v>
      </c>
      <c r="H81" s="36">
        <v>1598.9333333333336</v>
      </c>
      <c r="I81" s="36">
        <v>1613.366666666667</v>
      </c>
      <c r="J81" s="36">
        <v>1624.9333333333336</v>
      </c>
      <c r="K81" s="31">
        <v>1601.8</v>
      </c>
      <c r="L81" s="31">
        <v>1575.8</v>
      </c>
      <c r="M81" s="31">
        <v>7.4449100000000001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296.55</v>
      </c>
      <c r="D82" s="36">
        <v>294.5</v>
      </c>
      <c r="E82" s="36">
        <v>291.35000000000002</v>
      </c>
      <c r="F82" s="36">
        <v>286.15000000000003</v>
      </c>
      <c r="G82" s="36">
        <v>283.00000000000006</v>
      </c>
      <c r="H82" s="36">
        <v>299.7</v>
      </c>
      <c r="I82" s="36">
        <v>302.84999999999997</v>
      </c>
      <c r="J82" s="36">
        <v>308.04999999999995</v>
      </c>
      <c r="K82" s="31">
        <v>297.64999999999998</v>
      </c>
      <c r="L82" s="31">
        <v>289.3</v>
      </c>
      <c r="M82" s="31">
        <v>101.18810999999999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332.5</v>
      </c>
      <c r="D83" s="36">
        <v>330.7833333333333</v>
      </c>
      <c r="E83" s="36">
        <v>327.76666666666659</v>
      </c>
      <c r="F83" s="36">
        <v>323.0333333333333</v>
      </c>
      <c r="G83" s="36">
        <v>320.01666666666659</v>
      </c>
      <c r="H83" s="36">
        <v>335.51666666666659</v>
      </c>
      <c r="I83" s="36">
        <v>338.53333333333325</v>
      </c>
      <c r="J83" s="36">
        <v>343.26666666666659</v>
      </c>
      <c r="K83" s="31">
        <v>333.8</v>
      </c>
      <c r="L83" s="31">
        <v>326.05</v>
      </c>
      <c r="M83" s="31">
        <v>82.14443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1483.55</v>
      </c>
      <c r="D84" s="36">
        <v>1480.8833333333332</v>
      </c>
      <c r="E84" s="36">
        <v>1470.7666666666664</v>
      </c>
      <c r="F84" s="36">
        <v>1457.9833333333331</v>
      </c>
      <c r="G84" s="36">
        <v>1447.8666666666663</v>
      </c>
      <c r="H84" s="36">
        <v>1493.6666666666665</v>
      </c>
      <c r="I84" s="36">
        <v>1503.7833333333333</v>
      </c>
      <c r="J84" s="36">
        <v>1516.5666666666666</v>
      </c>
      <c r="K84" s="31">
        <v>1491</v>
      </c>
      <c r="L84" s="31">
        <v>1468.1</v>
      </c>
      <c r="M84" s="31">
        <v>71.764259999999993</v>
      </c>
      <c r="N84" s="1"/>
      <c r="O84" s="1"/>
    </row>
    <row r="85" spans="1:15" ht="12.75" customHeight="1">
      <c r="A85" s="33">
        <v>75</v>
      </c>
      <c r="B85" s="53" t="s">
        <v>791</v>
      </c>
      <c r="C85" s="31">
        <v>848.4</v>
      </c>
      <c r="D85" s="36">
        <v>853.35</v>
      </c>
      <c r="E85" s="36">
        <v>830.7</v>
      </c>
      <c r="F85" s="36">
        <v>813</v>
      </c>
      <c r="G85" s="36">
        <v>790.35</v>
      </c>
      <c r="H85" s="36">
        <v>871.05000000000007</v>
      </c>
      <c r="I85" s="36">
        <v>893.69999999999993</v>
      </c>
      <c r="J85" s="36">
        <v>911.40000000000009</v>
      </c>
      <c r="K85" s="31">
        <v>876</v>
      </c>
      <c r="L85" s="31">
        <v>835.65</v>
      </c>
      <c r="M85" s="31">
        <v>12.555479999999999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340.95</v>
      </c>
      <c r="D86" s="36">
        <v>337.01666666666671</v>
      </c>
      <c r="E86" s="36">
        <v>332.03333333333342</v>
      </c>
      <c r="F86" s="36">
        <v>323.11666666666673</v>
      </c>
      <c r="G86" s="36">
        <v>318.13333333333344</v>
      </c>
      <c r="H86" s="36">
        <v>345.93333333333339</v>
      </c>
      <c r="I86" s="36">
        <v>350.91666666666663</v>
      </c>
      <c r="J86" s="36">
        <v>359.83333333333337</v>
      </c>
      <c r="K86" s="31">
        <v>342</v>
      </c>
      <c r="L86" s="31">
        <v>328.1</v>
      </c>
      <c r="M86" s="31">
        <v>30.403690000000001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1287.0999999999999</v>
      </c>
      <c r="D87" s="36">
        <v>1273.4666666666665</v>
      </c>
      <c r="E87" s="36">
        <v>1254.9333333333329</v>
      </c>
      <c r="F87" s="36">
        <v>1222.7666666666664</v>
      </c>
      <c r="G87" s="36">
        <v>1204.2333333333329</v>
      </c>
      <c r="H87" s="36">
        <v>1305.633333333333</v>
      </c>
      <c r="I87" s="36">
        <v>1324.1666666666663</v>
      </c>
      <c r="J87" s="36">
        <v>1356.333333333333</v>
      </c>
      <c r="K87" s="31">
        <v>1292</v>
      </c>
      <c r="L87" s="31">
        <v>1241.3</v>
      </c>
      <c r="M87" s="31">
        <v>1.6437299999999999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600.65</v>
      </c>
      <c r="D88" s="36">
        <v>593.20000000000005</v>
      </c>
      <c r="E88" s="36">
        <v>579.65000000000009</v>
      </c>
      <c r="F88" s="36">
        <v>558.65000000000009</v>
      </c>
      <c r="G88" s="36">
        <v>545.10000000000014</v>
      </c>
      <c r="H88" s="36">
        <v>614.20000000000005</v>
      </c>
      <c r="I88" s="36">
        <v>627.75</v>
      </c>
      <c r="J88" s="36">
        <v>648.75</v>
      </c>
      <c r="K88" s="31">
        <v>606.75</v>
      </c>
      <c r="L88" s="31">
        <v>572.20000000000005</v>
      </c>
      <c r="M88" s="31">
        <v>95.972239999999999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8051.85</v>
      </c>
      <c r="D89" s="36">
        <v>8024.5999999999995</v>
      </c>
      <c r="E89" s="36">
        <v>7899.2499999999991</v>
      </c>
      <c r="F89" s="36">
        <v>7746.65</v>
      </c>
      <c r="G89" s="36">
        <v>7621.2999999999993</v>
      </c>
      <c r="H89" s="36">
        <v>8177.1999999999989</v>
      </c>
      <c r="I89" s="36">
        <v>8302.5499999999993</v>
      </c>
      <c r="J89" s="36">
        <v>8455.1499999999978</v>
      </c>
      <c r="K89" s="31">
        <v>8149.95</v>
      </c>
      <c r="L89" s="31">
        <v>7872</v>
      </c>
      <c r="M89" s="31">
        <v>9.3909999999999993E-2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1718.65</v>
      </c>
      <c r="D90" s="36">
        <v>1722.5666666666666</v>
      </c>
      <c r="E90" s="36">
        <v>1696.1333333333332</v>
      </c>
      <c r="F90" s="36">
        <v>1673.6166666666666</v>
      </c>
      <c r="G90" s="36">
        <v>1647.1833333333332</v>
      </c>
      <c r="H90" s="36">
        <v>1745.0833333333333</v>
      </c>
      <c r="I90" s="36">
        <v>1771.5166666666667</v>
      </c>
      <c r="J90" s="36">
        <v>1794.0333333333333</v>
      </c>
      <c r="K90" s="31">
        <v>1749</v>
      </c>
      <c r="L90" s="31">
        <v>1700.05</v>
      </c>
      <c r="M90" s="31">
        <v>5.8246099999999998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2283.85</v>
      </c>
      <c r="D91" s="36">
        <v>2274.5166666666664</v>
      </c>
      <c r="E91" s="36">
        <v>2249.333333333333</v>
      </c>
      <c r="F91" s="36">
        <v>2214.8166666666666</v>
      </c>
      <c r="G91" s="36">
        <v>2189.6333333333332</v>
      </c>
      <c r="H91" s="36">
        <v>2309.0333333333328</v>
      </c>
      <c r="I91" s="36">
        <v>2334.2166666666662</v>
      </c>
      <c r="J91" s="36">
        <v>2368.7333333333327</v>
      </c>
      <c r="K91" s="31">
        <v>2299.6999999999998</v>
      </c>
      <c r="L91" s="31">
        <v>2240</v>
      </c>
      <c r="M91" s="31">
        <v>0.77429000000000003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510.4</v>
      </c>
      <c r="D92" s="36">
        <v>508.7</v>
      </c>
      <c r="E92" s="36">
        <v>501.69999999999993</v>
      </c>
      <c r="F92" s="36">
        <v>492.99999999999994</v>
      </c>
      <c r="G92" s="36">
        <v>485.99999999999989</v>
      </c>
      <c r="H92" s="36">
        <v>517.4</v>
      </c>
      <c r="I92" s="36">
        <v>524.40000000000009</v>
      </c>
      <c r="J92" s="36">
        <v>533.1</v>
      </c>
      <c r="K92" s="31">
        <v>515.70000000000005</v>
      </c>
      <c r="L92" s="31">
        <v>500</v>
      </c>
      <c r="M92" s="31">
        <v>8.1095900000000007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31940.6</v>
      </c>
      <c r="D93" s="36">
        <v>31691.333333333332</v>
      </c>
      <c r="E93" s="36">
        <v>31334.266666666663</v>
      </c>
      <c r="F93" s="36">
        <v>30727.933333333331</v>
      </c>
      <c r="G93" s="36">
        <v>30370.866666666661</v>
      </c>
      <c r="H93" s="36">
        <v>32297.666666666664</v>
      </c>
      <c r="I93" s="36">
        <v>32654.733333333337</v>
      </c>
      <c r="J93" s="36">
        <v>33261.066666666666</v>
      </c>
      <c r="K93" s="31">
        <v>32048.400000000001</v>
      </c>
      <c r="L93" s="31">
        <v>31085</v>
      </c>
      <c r="M93" s="31">
        <v>0.25740000000000002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1152.3499999999999</v>
      </c>
      <c r="D94" s="36">
        <v>1143.2666666666667</v>
      </c>
      <c r="E94" s="36">
        <v>1124.0833333333333</v>
      </c>
      <c r="F94" s="36">
        <v>1095.8166666666666</v>
      </c>
      <c r="G94" s="36">
        <v>1076.6333333333332</v>
      </c>
      <c r="H94" s="36">
        <v>1171.5333333333333</v>
      </c>
      <c r="I94" s="36">
        <v>1190.7166666666667</v>
      </c>
      <c r="J94" s="36">
        <v>1218.9833333333333</v>
      </c>
      <c r="K94" s="31">
        <v>1162.45</v>
      </c>
      <c r="L94" s="31">
        <v>1115</v>
      </c>
      <c r="M94" s="31">
        <v>11.30217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5729.65</v>
      </c>
      <c r="D95" s="36">
        <v>5711.5333333333328</v>
      </c>
      <c r="E95" s="36">
        <v>5680.6166666666659</v>
      </c>
      <c r="F95" s="36">
        <v>5631.583333333333</v>
      </c>
      <c r="G95" s="36">
        <v>5600.6666666666661</v>
      </c>
      <c r="H95" s="36">
        <v>5760.5666666666657</v>
      </c>
      <c r="I95" s="36">
        <v>5791.4833333333336</v>
      </c>
      <c r="J95" s="36">
        <v>5840.5166666666655</v>
      </c>
      <c r="K95" s="31">
        <v>5742.45</v>
      </c>
      <c r="L95" s="31">
        <v>5662.5</v>
      </c>
      <c r="M95" s="31">
        <v>1.4496899999999999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2246.5500000000002</v>
      </c>
      <c r="D96" s="36">
        <v>2218.85</v>
      </c>
      <c r="E96" s="36">
        <v>2158.6999999999998</v>
      </c>
      <c r="F96" s="36">
        <v>2070.85</v>
      </c>
      <c r="G96" s="36">
        <v>2010.6999999999998</v>
      </c>
      <c r="H96" s="36">
        <v>2306.6999999999998</v>
      </c>
      <c r="I96" s="36">
        <v>2366.8500000000004</v>
      </c>
      <c r="J96" s="36">
        <v>2454.6999999999998</v>
      </c>
      <c r="K96" s="31">
        <v>2279</v>
      </c>
      <c r="L96" s="31">
        <v>2131</v>
      </c>
      <c r="M96" s="31">
        <v>4.7950499999999998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683.65</v>
      </c>
      <c r="D97" s="36">
        <v>682.55000000000007</v>
      </c>
      <c r="E97" s="36">
        <v>667.10000000000014</v>
      </c>
      <c r="F97" s="36">
        <v>650.55000000000007</v>
      </c>
      <c r="G97" s="36">
        <v>635.10000000000014</v>
      </c>
      <c r="H97" s="36">
        <v>699.10000000000014</v>
      </c>
      <c r="I97" s="36">
        <v>714.55000000000018</v>
      </c>
      <c r="J97" s="36">
        <v>731.10000000000014</v>
      </c>
      <c r="K97" s="31">
        <v>698</v>
      </c>
      <c r="L97" s="31">
        <v>666</v>
      </c>
      <c r="M97" s="31">
        <v>8.1126199999999997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168.87</v>
      </c>
      <c r="D98" s="36">
        <v>170.35999999999999</v>
      </c>
      <c r="E98" s="36">
        <v>166.51999999999998</v>
      </c>
      <c r="F98" s="36">
        <v>164.17</v>
      </c>
      <c r="G98" s="36">
        <v>160.32999999999998</v>
      </c>
      <c r="H98" s="36">
        <v>172.70999999999998</v>
      </c>
      <c r="I98" s="36">
        <v>176.54999999999995</v>
      </c>
      <c r="J98" s="36">
        <v>178.89999999999998</v>
      </c>
      <c r="K98" s="31">
        <v>174.2</v>
      </c>
      <c r="L98" s="31">
        <v>168.01</v>
      </c>
      <c r="M98" s="31">
        <v>26.722270000000002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715.45</v>
      </c>
      <c r="D99" s="36">
        <v>709.36666666666667</v>
      </c>
      <c r="E99" s="36">
        <v>701.23333333333335</v>
      </c>
      <c r="F99" s="36">
        <v>687.01666666666665</v>
      </c>
      <c r="G99" s="36">
        <v>678.88333333333333</v>
      </c>
      <c r="H99" s="36">
        <v>723.58333333333337</v>
      </c>
      <c r="I99" s="36">
        <v>731.71666666666681</v>
      </c>
      <c r="J99" s="36">
        <v>745.93333333333339</v>
      </c>
      <c r="K99" s="31">
        <v>717.5</v>
      </c>
      <c r="L99" s="31">
        <v>695.15</v>
      </c>
      <c r="M99" s="31">
        <v>15.883990000000001</v>
      </c>
      <c r="N99" s="1"/>
      <c r="O99" s="1"/>
    </row>
    <row r="100" spans="1:15" ht="12.75" customHeight="1">
      <c r="A100" s="33">
        <v>90</v>
      </c>
      <c r="B100" s="53" t="s">
        <v>787</v>
      </c>
      <c r="C100" s="31">
        <v>531.29999999999995</v>
      </c>
      <c r="D100" s="36">
        <v>529.69999999999993</v>
      </c>
      <c r="E100" s="36">
        <v>524.44999999999982</v>
      </c>
      <c r="F100" s="36">
        <v>517.59999999999991</v>
      </c>
      <c r="G100" s="36">
        <v>512.3499999999998</v>
      </c>
      <c r="H100" s="36">
        <v>536.54999999999984</v>
      </c>
      <c r="I100" s="36">
        <v>541.80000000000007</v>
      </c>
      <c r="J100" s="36">
        <v>548.64999999999986</v>
      </c>
      <c r="K100" s="31">
        <v>534.95000000000005</v>
      </c>
      <c r="L100" s="31">
        <v>522.85</v>
      </c>
      <c r="M100" s="31">
        <v>1.0045299999999999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4507.05</v>
      </c>
      <c r="D101" s="36">
        <v>4489.6833333333334</v>
      </c>
      <c r="E101" s="36">
        <v>4457.3666666666668</v>
      </c>
      <c r="F101" s="36">
        <v>4407.6833333333334</v>
      </c>
      <c r="G101" s="36">
        <v>4375.3666666666668</v>
      </c>
      <c r="H101" s="36">
        <v>4539.3666666666668</v>
      </c>
      <c r="I101" s="36">
        <v>4571.6833333333343</v>
      </c>
      <c r="J101" s="36">
        <v>4621.3666666666668</v>
      </c>
      <c r="K101" s="31">
        <v>4522</v>
      </c>
      <c r="L101" s="31">
        <v>4440</v>
      </c>
      <c r="M101" s="31">
        <v>0.33076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318.85000000000002</v>
      </c>
      <c r="D102" s="36">
        <v>317.93333333333334</v>
      </c>
      <c r="E102" s="36">
        <v>315.2166666666667</v>
      </c>
      <c r="F102" s="36">
        <v>311.58333333333337</v>
      </c>
      <c r="G102" s="36">
        <v>308.86666666666673</v>
      </c>
      <c r="H102" s="36">
        <v>321.56666666666666</v>
      </c>
      <c r="I102" s="36">
        <v>324.28333333333325</v>
      </c>
      <c r="J102" s="36">
        <v>327.91666666666663</v>
      </c>
      <c r="K102" s="31">
        <v>320.64999999999998</v>
      </c>
      <c r="L102" s="31">
        <v>314.3</v>
      </c>
      <c r="M102" s="31">
        <v>2.1160899999999998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278.55</v>
      </c>
      <c r="D103" s="36">
        <v>280.28333333333336</v>
      </c>
      <c r="E103" s="36">
        <v>273.2166666666667</v>
      </c>
      <c r="F103" s="36">
        <v>267.88333333333333</v>
      </c>
      <c r="G103" s="36">
        <v>260.81666666666666</v>
      </c>
      <c r="H103" s="36">
        <v>285.61666666666673</v>
      </c>
      <c r="I103" s="36">
        <v>292.68333333333345</v>
      </c>
      <c r="J103" s="36">
        <v>298.01666666666677</v>
      </c>
      <c r="K103" s="31">
        <v>287.35000000000002</v>
      </c>
      <c r="L103" s="31">
        <v>274.95</v>
      </c>
      <c r="M103" s="31">
        <v>4.99918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834.55</v>
      </c>
      <c r="D104" s="36">
        <v>826.31666666666661</v>
      </c>
      <c r="E104" s="36">
        <v>813.63333333333321</v>
      </c>
      <c r="F104" s="36">
        <v>792.71666666666658</v>
      </c>
      <c r="G104" s="36">
        <v>780.03333333333319</v>
      </c>
      <c r="H104" s="36">
        <v>847.23333333333323</v>
      </c>
      <c r="I104" s="36">
        <v>859.91666666666663</v>
      </c>
      <c r="J104" s="36">
        <v>880.83333333333326</v>
      </c>
      <c r="K104" s="31">
        <v>839</v>
      </c>
      <c r="L104" s="31">
        <v>805.4</v>
      </c>
      <c r="M104" s="31">
        <v>3.9710299999999998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107.62</v>
      </c>
      <c r="D105" s="36">
        <v>107.51666666666667</v>
      </c>
      <c r="E105" s="36">
        <v>106.62333333333333</v>
      </c>
      <c r="F105" s="36">
        <v>105.62666666666667</v>
      </c>
      <c r="G105" s="36">
        <v>104.73333333333333</v>
      </c>
      <c r="H105" s="36">
        <v>108.51333333333334</v>
      </c>
      <c r="I105" s="36">
        <v>109.40666666666668</v>
      </c>
      <c r="J105" s="36">
        <v>110.40333333333334</v>
      </c>
      <c r="K105" s="31">
        <v>108.41</v>
      </c>
      <c r="L105" s="31">
        <v>106.52</v>
      </c>
      <c r="M105" s="31">
        <v>302.54041999999998</v>
      </c>
      <c r="N105" s="1"/>
      <c r="O105" s="1"/>
    </row>
    <row r="106" spans="1:15" ht="12.75" customHeight="1">
      <c r="A106" s="33">
        <v>96</v>
      </c>
      <c r="B106" s="53" t="s">
        <v>810</v>
      </c>
      <c r="C106" s="31">
        <v>1585.5</v>
      </c>
      <c r="D106" s="36">
        <v>1582.1833333333334</v>
      </c>
      <c r="E106" s="36">
        <v>1566.3666666666668</v>
      </c>
      <c r="F106" s="36">
        <v>1547.2333333333333</v>
      </c>
      <c r="G106" s="36">
        <v>1531.4166666666667</v>
      </c>
      <c r="H106" s="36">
        <v>1601.3166666666668</v>
      </c>
      <c r="I106" s="36">
        <v>1617.1333333333334</v>
      </c>
      <c r="J106" s="36">
        <v>1636.2666666666669</v>
      </c>
      <c r="K106" s="31">
        <v>1598</v>
      </c>
      <c r="L106" s="31">
        <v>1563.05</v>
      </c>
      <c r="M106" s="31">
        <v>0.70155999999999996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203.19</v>
      </c>
      <c r="D107" s="36">
        <v>202.78666666666666</v>
      </c>
      <c r="E107" s="36">
        <v>200.89333333333332</v>
      </c>
      <c r="F107" s="36">
        <v>198.59666666666666</v>
      </c>
      <c r="G107" s="36">
        <v>196.70333333333332</v>
      </c>
      <c r="H107" s="36">
        <v>205.08333333333331</v>
      </c>
      <c r="I107" s="36">
        <v>206.97666666666669</v>
      </c>
      <c r="J107" s="36">
        <v>209.27333333333331</v>
      </c>
      <c r="K107" s="31">
        <v>204.68</v>
      </c>
      <c r="L107" s="31">
        <v>200.49</v>
      </c>
      <c r="M107" s="31">
        <v>0.67096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1577.8</v>
      </c>
      <c r="D108" s="36">
        <v>1583.9166666666667</v>
      </c>
      <c r="E108" s="36">
        <v>1558.9333333333334</v>
      </c>
      <c r="F108" s="36">
        <v>1540.0666666666666</v>
      </c>
      <c r="G108" s="36">
        <v>1515.0833333333333</v>
      </c>
      <c r="H108" s="36">
        <v>1602.7833333333335</v>
      </c>
      <c r="I108" s="36">
        <v>1627.7666666666667</v>
      </c>
      <c r="J108" s="36">
        <v>1646.6333333333337</v>
      </c>
      <c r="K108" s="31">
        <v>1608.9</v>
      </c>
      <c r="L108" s="31">
        <v>1565.05</v>
      </c>
      <c r="M108" s="31">
        <v>1.397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252.3</v>
      </c>
      <c r="D109" s="36">
        <v>251.06666666666669</v>
      </c>
      <c r="E109" s="36">
        <v>248.53333333333339</v>
      </c>
      <c r="F109" s="36">
        <v>244.76666666666671</v>
      </c>
      <c r="G109" s="36">
        <v>242.23333333333341</v>
      </c>
      <c r="H109" s="36">
        <v>254.83333333333337</v>
      </c>
      <c r="I109" s="36">
        <v>257.36666666666667</v>
      </c>
      <c r="J109" s="36">
        <v>261.13333333333333</v>
      </c>
      <c r="K109" s="31">
        <v>253.6</v>
      </c>
      <c r="L109" s="31">
        <v>247.3</v>
      </c>
      <c r="M109" s="31">
        <v>42.763390000000001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2630.15</v>
      </c>
      <c r="D110" s="36">
        <v>2633.65</v>
      </c>
      <c r="E110" s="36">
        <v>2608.5</v>
      </c>
      <c r="F110" s="36">
        <v>2586.85</v>
      </c>
      <c r="G110" s="36">
        <v>2561.6999999999998</v>
      </c>
      <c r="H110" s="36">
        <v>2655.3</v>
      </c>
      <c r="I110" s="36">
        <v>2680.4500000000007</v>
      </c>
      <c r="J110" s="36">
        <v>2702.1000000000004</v>
      </c>
      <c r="K110" s="31">
        <v>2658.8</v>
      </c>
      <c r="L110" s="31">
        <v>2612</v>
      </c>
      <c r="M110" s="31">
        <v>1.6469499999999999</v>
      </c>
      <c r="N110" s="1"/>
      <c r="O110" s="1"/>
    </row>
    <row r="111" spans="1:15" ht="12.75" customHeight="1">
      <c r="A111" s="33">
        <v>101</v>
      </c>
      <c r="B111" s="53" t="s">
        <v>852</v>
      </c>
      <c r="C111" s="31">
        <v>879.5</v>
      </c>
      <c r="D111" s="36">
        <v>884.5</v>
      </c>
      <c r="E111" s="36">
        <v>869</v>
      </c>
      <c r="F111" s="36">
        <v>858.5</v>
      </c>
      <c r="G111" s="36">
        <v>843</v>
      </c>
      <c r="H111" s="36">
        <v>895</v>
      </c>
      <c r="I111" s="36">
        <v>910.5</v>
      </c>
      <c r="J111" s="36">
        <v>921</v>
      </c>
      <c r="K111" s="31">
        <v>900</v>
      </c>
      <c r="L111" s="31">
        <v>874</v>
      </c>
      <c r="M111" s="31">
        <v>1.17133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58.04</v>
      </c>
      <c r="D112" s="36">
        <v>57.883333333333333</v>
      </c>
      <c r="E112" s="36">
        <v>57.566666666666663</v>
      </c>
      <c r="F112" s="36">
        <v>57.093333333333327</v>
      </c>
      <c r="G112" s="36">
        <v>56.776666666666657</v>
      </c>
      <c r="H112" s="36">
        <v>58.356666666666669</v>
      </c>
      <c r="I112" s="36">
        <v>58.673333333333346</v>
      </c>
      <c r="J112" s="36">
        <v>59.146666666666675</v>
      </c>
      <c r="K112" s="31">
        <v>58.2</v>
      </c>
      <c r="L112" s="31">
        <v>57.41</v>
      </c>
      <c r="M112" s="31">
        <v>37.052340000000001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2788.15</v>
      </c>
      <c r="D113" s="36">
        <v>2726.8333333333335</v>
      </c>
      <c r="E113" s="36">
        <v>2641.666666666667</v>
      </c>
      <c r="F113" s="36">
        <v>2495.1833333333334</v>
      </c>
      <c r="G113" s="36">
        <v>2410.0166666666669</v>
      </c>
      <c r="H113" s="36">
        <v>2873.3166666666671</v>
      </c>
      <c r="I113" s="36">
        <v>2958.483333333334</v>
      </c>
      <c r="J113" s="36">
        <v>3104.9666666666672</v>
      </c>
      <c r="K113" s="31">
        <v>2812</v>
      </c>
      <c r="L113" s="31">
        <v>2580.35</v>
      </c>
      <c r="M113" s="31">
        <v>63.761899999999997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719.25</v>
      </c>
      <c r="D114" s="36">
        <v>724.29999999999984</v>
      </c>
      <c r="E114" s="36">
        <v>709.99999999999966</v>
      </c>
      <c r="F114" s="36">
        <v>700.74999999999977</v>
      </c>
      <c r="G114" s="36">
        <v>686.44999999999959</v>
      </c>
      <c r="H114" s="36">
        <v>733.54999999999973</v>
      </c>
      <c r="I114" s="36">
        <v>747.84999999999991</v>
      </c>
      <c r="J114" s="36">
        <v>757.0999999999998</v>
      </c>
      <c r="K114" s="31">
        <v>738.6</v>
      </c>
      <c r="L114" s="31">
        <v>715.05</v>
      </c>
      <c r="M114" s="31">
        <v>1.2514000000000001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2130.6999999999998</v>
      </c>
      <c r="D115" s="36">
        <v>2132.35</v>
      </c>
      <c r="E115" s="36">
        <v>2108.4499999999998</v>
      </c>
      <c r="F115" s="36">
        <v>2086.1999999999998</v>
      </c>
      <c r="G115" s="36">
        <v>2062.2999999999997</v>
      </c>
      <c r="H115" s="36">
        <v>2154.6</v>
      </c>
      <c r="I115" s="36">
        <v>2178.5000000000005</v>
      </c>
      <c r="J115" s="36">
        <v>2200.75</v>
      </c>
      <c r="K115" s="31">
        <v>2156.25</v>
      </c>
      <c r="L115" s="31">
        <v>2110.1</v>
      </c>
      <c r="M115" s="31">
        <v>1.1151599999999999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10101.5</v>
      </c>
      <c r="D116" s="36">
        <v>10072.233333333334</v>
      </c>
      <c r="E116" s="36">
        <v>9944.4666666666672</v>
      </c>
      <c r="F116" s="36">
        <v>9787.4333333333343</v>
      </c>
      <c r="G116" s="36">
        <v>9659.6666666666679</v>
      </c>
      <c r="H116" s="36">
        <v>10229.266666666666</v>
      </c>
      <c r="I116" s="36">
        <v>10357.033333333333</v>
      </c>
      <c r="J116" s="36">
        <v>10514.066666666666</v>
      </c>
      <c r="K116" s="31">
        <v>10200</v>
      </c>
      <c r="L116" s="31">
        <v>9915.2000000000007</v>
      </c>
      <c r="M116" s="31">
        <v>0.18135000000000001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780.35</v>
      </c>
      <c r="D117" s="36">
        <v>779.05000000000007</v>
      </c>
      <c r="E117" s="36">
        <v>764.80000000000018</v>
      </c>
      <c r="F117" s="36">
        <v>749.25000000000011</v>
      </c>
      <c r="G117" s="36">
        <v>735.00000000000023</v>
      </c>
      <c r="H117" s="36">
        <v>794.60000000000014</v>
      </c>
      <c r="I117" s="36">
        <v>808.84999999999991</v>
      </c>
      <c r="J117" s="36">
        <v>824.40000000000009</v>
      </c>
      <c r="K117" s="31">
        <v>793.3</v>
      </c>
      <c r="L117" s="31">
        <v>763.5</v>
      </c>
      <c r="M117" s="31">
        <v>0.79607000000000006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491.05</v>
      </c>
      <c r="D118" s="36">
        <v>492.51666666666665</v>
      </c>
      <c r="E118" s="36">
        <v>486.58333333333331</v>
      </c>
      <c r="F118" s="36">
        <v>482.11666666666667</v>
      </c>
      <c r="G118" s="36">
        <v>476.18333333333334</v>
      </c>
      <c r="H118" s="36">
        <v>496.98333333333329</v>
      </c>
      <c r="I118" s="36">
        <v>502.91666666666669</v>
      </c>
      <c r="J118" s="36">
        <v>507.38333333333327</v>
      </c>
      <c r="K118" s="31">
        <v>498.45</v>
      </c>
      <c r="L118" s="31">
        <v>488.05</v>
      </c>
      <c r="M118" s="31">
        <v>17.802060000000001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493.95</v>
      </c>
      <c r="D119" s="36">
        <v>497.25</v>
      </c>
      <c r="E119" s="36">
        <v>488</v>
      </c>
      <c r="F119" s="36">
        <v>482.05</v>
      </c>
      <c r="G119" s="36">
        <v>472.8</v>
      </c>
      <c r="H119" s="36">
        <v>503.2</v>
      </c>
      <c r="I119" s="36">
        <v>512.45000000000005</v>
      </c>
      <c r="J119" s="36">
        <v>518.4</v>
      </c>
      <c r="K119" s="31">
        <v>506.5</v>
      </c>
      <c r="L119" s="31">
        <v>491.3</v>
      </c>
      <c r="M119" s="31">
        <v>10.558630000000001</v>
      </c>
      <c r="N119" s="1"/>
      <c r="O119" s="1"/>
    </row>
    <row r="120" spans="1:15" ht="12.75" customHeight="1">
      <c r="A120" s="33">
        <v>110</v>
      </c>
      <c r="B120" s="53" t="s">
        <v>853</v>
      </c>
      <c r="C120" s="31">
        <v>981.6</v>
      </c>
      <c r="D120" s="36">
        <v>984.9</v>
      </c>
      <c r="E120" s="36">
        <v>967.3</v>
      </c>
      <c r="F120" s="36">
        <v>953</v>
      </c>
      <c r="G120" s="36">
        <v>935.4</v>
      </c>
      <c r="H120" s="36">
        <v>999.19999999999993</v>
      </c>
      <c r="I120" s="36">
        <v>1016.8000000000001</v>
      </c>
      <c r="J120" s="36">
        <v>1031.0999999999999</v>
      </c>
      <c r="K120" s="31">
        <v>1002.5</v>
      </c>
      <c r="L120" s="31">
        <v>970.6</v>
      </c>
      <c r="M120" s="31">
        <v>13.97969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1591.7</v>
      </c>
      <c r="D121" s="36">
        <v>1594.2833333333335</v>
      </c>
      <c r="E121" s="36">
        <v>1570.2666666666671</v>
      </c>
      <c r="F121" s="36">
        <v>1548.8333333333335</v>
      </c>
      <c r="G121" s="36">
        <v>1524.8166666666671</v>
      </c>
      <c r="H121" s="36">
        <v>1615.7166666666672</v>
      </c>
      <c r="I121" s="36">
        <v>1639.7333333333336</v>
      </c>
      <c r="J121" s="36">
        <v>1661.1666666666672</v>
      </c>
      <c r="K121" s="31">
        <v>1618.3</v>
      </c>
      <c r="L121" s="31">
        <v>1572.85</v>
      </c>
      <c r="M121" s="31">
        <v>3.9140100000000002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1369.15</v>
      </c>
      <c r="D122" s="36">
        <v>1360.9666666666667</v>
      </c>
      <c r="E122" s="36">
        <v>1349.1833333333334</v>
      </c>
      <c r="F122" s="36">
        <v>1329.2166666666667</v>
      </c>
      <c r="G122" s="36">
        <v>1317.4333333333334</v>
      </c>
      <c r="H122" s="36">
        <v>1380.9333333333334</v>
      </c>
      <c r="I122" s="36">
        <v>1392.7166666666667</v>
      </c>
      <c r="J122" s="36">
        <v>1412.6833333333334</v>
      </c>
      <c r="K122" s="31">
        <v>1372.75</v>
      </c>
      <c r="L122" s="31">
        <v>1341</v>
      </c>
      <c r="M122" s="31">
        <v>6.1276599999999997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1576.1</v>
      </c>
      <c r="D123" s="36">
        <v>1572.1833333333334</v>
      </c>
      <c r="E123" s="36">
        <v>1563.9166666666667</v>
      </c>
      <c r="F123" s="36">
        <v>1551.7333333333333</v>
      </c>
      <c r="G123" s="36">
        <v>1543.4666666666667</v>
      </c>
      <c r="H123" s="36">
        <v>1584.3666666666668</v>
      </c>
      <c r="I123" s="36">
        <v>1592.6333333333332</v>
      </c>
      <c r="J123" s="36">
        <v>1604.8166666666668</v>
      </c>
      <c r="K123" s="31">
        <v>1580.45</v>
      </c>
      <c r="L123" s="31">
        <v>1560</v>
      </c>
      <c r="M123" s="31">
        <v>9.0986999999999991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164.56</v>
      </c>
      <c r="D124" s="36">
        <v>163.84</v>
      </c>
      <c r="E124" s="36">
        <v>162.72</v>
      </c>
      <c r="F124" s="36">
        <v>160.88</v>
      </c>
      <c r="G124" s="36">
        <v>159.76</v>
      </c>
      <c r="H124" s="36">
        <v>165.68</v>
      </c>
      <c r="I124" s="36">
        <v>166.8</v>
      </c>
      <c r="J124" s="36">
        <v>168.64000000000001</v>
      </c>
      <c r="K124" s="31">
        <v>164.96</v>
      </c>
      <c r="L124" s="31">
        <v>162</v>
      </c>
      <c r="M124" s="31">
        <v>12.570080000000001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1577.35</v>
      </c>
      <c r="D125" s="36">
        <v>1585.7166666666665</v>
      </c>
      <c r="E125" s="36">
        <v>1564.6833333333329</v>
      </c>
      <c r="F125" s="36">
        <v>1552.0166666666664</v>
      </c>
      <c r="G125" s="36">
        <v>1530.9833333333329</v>
      </c>
      <c r="H125" s="36">
        <v>1598.383333333333</v>
      </c>
      <c r="I125" s="36">
        <v>1619.4166666666663</v>
      </c>
      <c r="J125" s="36">
        <v>1632.083333333333</v>
      </c>
      <c r="K125" s="31">
        <v>1606.75</v>
      </c>
      <c r="L125" s="31">
        <v>1573.05</v>
      </c>
      <c r="M125" s="31">
        <v>1.28393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512.29999999999995</v>
      </c>
      <c r="D126" s="36">
        <v>510.18333333333334</v>
      </c>
      <c r="E126" s="36">
        <v>504.61666666666667</v>
      </c>
      <c r="F126" s="36">
        <v>496.93333333333334</v>
      </c>
      <c r="G126" s="36">
        <v>491.36666666666667</v>
      </c>
      <c r="H126" s="36">
        <v>517.86666666666667</v>
      </c>
      <c r="I126" s="36">
        <v>523.43333333333339</v>
      </c>
      <c r="J126" s="36">
        <v>531.11666666666667</v>
      </c>
      <c r="K126" s="31">
        <v>515.75</v>
      </c>
      <c r="L126" s="31">
        <v>502.5</v>
      </c>
      <c r="M126" s="31">
        <v>73.134289999999993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2198.4499999999998</v>
      </c>
      <c r="D127" s="36">
        <v>2214.65</v>
      </c>
      <c r="E127" s="36">
        <v>2169.3000000000002</v>
      </c>
      <c r="F127" s="36">
        <v>2140.15</v>
      </c>
      <c r="G127" s="36">
        <v>2094.8000000000002</v>
      </c>
      <c r="H127" s="36">
        <v>2243.8000000000002</v>
      </c>
      <c r="I127" s="36">
        <v>2289.1499999999996</v>
      </c>
      <c r="J127" s="36">
        <v>2318.3000000000002</v>
      </c>
      <c r="K127" s="31">
        <v>2260</v>
      </c>
      <c r="L127" s="31">
        <v>2185.5</v>
      </c>
      <c r="M127" s="31">
        <v>11.898809999999999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6077</v>
      </c>
      <c r="D128" s="36">
        <v>6030.666666666667</v>
      </c>
      <c r="E128" s="36">
        <v>5972.3333333333339</v>
      </c>
      <c r="F128" s="36">
        <v>5867.666666666667</v>
      </c>
      <c r="G128" s="36">
        <v>5809.3333333333339</v>
      </c>
      <c r="H128" s="36">
        <v>6135.3333333333339</v>
      </c>
      <c r="I128" s="36">
        <v>6193.6666666666679</v>
      </c>
      <c r="J128" s="36">
        <v>6298.3333333333339</v>
      </c>
      <c r="K128" s="31">
        <v>6089</v>
      </c>
      <c r="L128" s="31">
        <v>5926</v>
      </c>
      <c r="M128" s="31">
        <v>4.0806199999999997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3534.65</v>
      </c>
      <c r="D129" s="36">
        <v>3515.5</v>
      </c>
      <c r="E129" s="36">
        <v>3490.15</v>
      </c>
      <c r="F129" s="36">
        <v>3445.65</v>
      </c>
      <c r="G129" s="36">
        <v>3420.3</v>
      </c>
      <c r="H129" s="36">
        <v>3560</v>
      </c>
      <c r="I129" s="36">
        <v>3585.3500000000004</v>
      </c>
      <c r="J129" s="36">
        <v>3629.85</v>
      </c>
      <c r="K129" s="31">
        <v>3540.85</v>
      </c>
      <c r="L129" s="31">
        <v>3471</v>
      </c>
      <c r="M129" s="31">
        <v>4.1458300000000001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4272.7</v>
      </c>
      <c r="D130" s="36">
        <v>4252.583333333333</v>
      </c>
      <c r="E130" s="36">
        <v>4180.1666666666661</v>
      </c>
      <c r="F130" s="36">
        <v>4087.6333333333332</v>
      </c>
      <c r="G130" s="36">
        <v>4015.2166666666662</v>
      </c>
      <c r="H130" s="36">
        <v>4345.1166666666659</v>
      </c>
      <c r="I130" s="36">
        <v>4417.5333333333319</v>
      </c>
      <c r="J130" s="36">
        <v>4510.0666666666657</v>
      </c>
      <c r="K130" s="31">
        <v>4325</v>
      </c>
      <c r="L130" s="31">
        <v>4160.05</v>
      </c>
      <c r="M130" s="31">
        <v>4.3450800000000003</v>
      </c>
      <c r="N130" s="1"/>
      <c r="O130" s="1"/>
    </row>
    <row r="131" spans="1:15" ht="12.75" customHeight="1">
      <c r="A131" s="33">
        <v>121</v>
      </c>
      <c r="B131" s="53" t="s">
        <v>824</v>
      </c>
      <c r="C131" s="31">
        <v>1634.2</v>
      </c>
      <c r="D131" s="36">
        <v>1621.0833333333333</v>
      </c>
      <c r="E131" s="36">
        <v>1586.4166666666665</v>
      </c>
      <c r="F131" s="36">
        <v>1538.6333333333332</v>
      </c>
      <c r="G131" s="36">
        <v>1503.9666666666665</v>
      </c>
      <c r="H131" s="36">
        <v>1668.8666666666666</v>
      </c>
      <c r="I131" s="36">
        <v>1703.5333333333331</v>
      </c>
      <c r="J131" s="36">
        <v>1751.3166666666666</v>
      </c>
      <c r="K131" s="31">
        <v>1655.75</v>
      </c>
      <c r="L131" s="31">
        <v>1573.3</v>
      </c>
      <c r="M131" s="31">
        <v>1.0053700000000001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978.95</v>
      </c>
      <c r="D132" s="36">
        <v>971.38333333333333</v>
      </c>
      <c r="E132" s="36">
        <v>961.76666666666665</v>
      </c>
      <c r="F132" s="36">
        <v>944.58333333333337</v>
      </c>
      <c r="G132" s="36">
        <v>934.9666666666667</v>
      </c>
      <c r="H132" s="36">
        <v>988.56666666666661</v>
      </c>
      <c r="I132" s="36">
        <v>998.18333333333317</v>
      </c>
      <c r="J132" s="36">
        <v>1015.3666666666666</v>
      </c>
      <c r="K132" s="31">
        <v>981</v>
      </c>
      <c r="L132" s="31">
        <v>954.2</v>
      </c>
      <c r="M132" s="31">
        <v>10.988490000000001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1759.75</v>
      </c>
      <c r="D133" s="36">
        <v>1743.25</v>
      </c>
      <c r="E133" s="36">
        <v>1706.5</v>
      </c>
      <c r="F133" s="36">
        <v>1653.25</v>
      </c>
      <c r="G133" s="36">
        <v>1616.5</v>
      </c>
      <c r="H133" s="36">
        <v>1796.5</v>
      </c>
      <c r="I133" s="36">
        <v>1833.25</v>
      </c>
      <c r="J133" s="36">
        <v>1886.5</v>
      </c>
      <c r="K133" s="31">
        <v>1780</v>
      </c>
      <c r="L133" s="31">
        <v>1690</v>
      </c>
      <c r="M133" s="31">
        <v>6.9377800000000001</v>
      </c>
      <c r="N133" s="1"/>
      <c r="O133" s="1"/>
    </row>
    <row r="134" spans="1:15" ht="12.75" customHeight="1">
      <c r="A134" s="33">
        <v>124</v>
      </c>
      <c r="B134" s="53" t="s">
        <v>793</v>
      </c>
      <c r="C134" s="31">
        <v>5430.65</v>
      </c>
      <c r="D134" s="36">
        <v>5415.5</v>
      </c>
      <c r="E134" s="36">
        <v>5306.6</v>
      </c>
      <c r="F134" s="36">
        <v>5182.55</v>
      </c>
      <c r="G134" s="36">
        <v>5073.6500000000005</v>
      </c>
      <c r="H134" s="36">
        <v>5539.55</v>
      </c>
      <c r="I134" s="36">
        <v>5648.45</v>
      </c>
      <c r="J134" s="36">
        <v>5772.5</v>
      </c>
      <c r="K134" s="31">
        <v>5524.4</v>
      </c>
      <c r="L134" s="31">
        <v>5291.45</v>
      </c>
      <c r="M134" s="31">
        <v>0.75395000000000001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1211.5</v>
      </c>
      <c r="D135" s="36">
        <v>1196.5</v>
      </c>
      <c r="E135" s="36">
        <v>1168</v>
      </c>
      <c r="F135" s="36">
        <v>1124.5</v>
      </c>
      <c r="G135" s="36">
        <v>1096</v>
      </c>
      <c r="H135" s="36">
        <v>1240</v>
      </c>
      <c r="I135" s="36">
        <v>1268.5</v>
      </c>
      <c r="J135" s="36">
        <v>1312</v>
      </c>
      <c r="K135" s="31">
        <v>1225</v>
      </c>
      <c r="L135" s="31">
        <v>1153</v>
      </c>
      <c r="M135" s="31">
        <v>3.18906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440.3</v>
      </c>
      <c r="D136" s="36">
        <v>437.11666666666662</v>
      </c>
      <c r="E136" s="36">
        <v>432.23333333333323</v>
      </c>
      <c r="F136" s="36">
        <v>424.16666666666663</v>
      </c>
      <c r="G136" s="36">
        <v>419.28333333333325</v>
      </c>
      <c r="H136" s="36">
        <v>445.18333333333322</v>
      </c>
      <c r="I136" s="36">
        <v>450.06666666666655</v>
      </c>
      <c r="J136" s="36">
        <v>458.13333333333321</v>
      </c>
      <c r="K136" s="31">
        <v>442</v>
      </c>
      <c r="L136" s="31">
        <v>429.05</v>
      </c>
      <c r="M136" s="31">
        <v>29.567060000000001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3761.4</v>
      </c>
      <c r="D137" s="36">
        <v>3738.4166666666665</v>
      </c>
      <c r="E137" s="36">
        <v>3706.5333333333328</v>
      </c>
      <c r="F137" s="36">
        <v>3651.6666666666665</v>
      </c>
      <c r="G137" s="36">
        <v>3619.7833333333328</v>
      </c>
      <c r="H137" s="36">
        <v>3793.2833333333328</v>
      </c>
      <c r="I137" s="36">
        <v>3825.166666666667</v>
      </c>
      <c r="J137" s="36">
        <v>3880.0333333333328</v>
      </c>
      <c r="K137" s="31">
        <v>3770.3</v>
      </c>
      <c r="L137" s="31">
        <v>3683.55</v>
      </c>
      <c r="M137" s="31">
        <v>4.1970999999999998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1785.25</v>
      </c>
      <c r="D138" s="36">
        <v>1774.6666666666667</v>
      </c>
      <c r="E138" s="36">
        <v>1758.6333333333334</v>
      </c>
      <c r="F138" s="36">
        <v>1732.0166666666667</v>
      </c>
      <c r="G138" s="36">
        <v>1715.9833333333333</v>
      </c>
      <c r="H138" s="36">
        <v>1801.2833333333335</v>
      </c>
      <c r="I138" s="36">
        <v>1817.3166666666668</v>
      </c>
      <c r="J138" s="36">
        <v>1843.9333333333336</v>
      </c>
      <c r="K138" s="31">
        <v>1790.7</v>
      </c>
      <c r="L138" s="31">
        <v>1748.05</v>
      </c>
      <c r="M138" s="31">
        <v>3.8233600000000001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1085.3</v>
      </c>
      <c r="D139" s="36">
        <v>1087</v>
      </c>
      <c r="E139" s="36">
        <v>1072.05</v>
      </c>
      <c r="F139" s="36">
        <v>1058.8</v>
      </c>
      <c r="G139" s="36">
        <v>1043.8499999999999</v>
      </c>
      <c r="H139" s="36">
        <v>1100.25</v>
      </c>
      <c r="I139" s="36">
        <v>1115.1999999999998</v>
      </c>
      <c r="J139" s="36">
        <v>1128.45</v>
      </c>
      <c r="K139" s="31">
        <v>1101.95</v>
      </c>
      <c r="L139" s="31">
        <v>1073.75</v>
      </c>
      <c r="M139" s="31">
        <v>0.97250999999999999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866.9</v>
      </c>
      <c r="D140" s="36">
        <v>857.1</v>
      </c>
      <c r="E140" s="36">
        <v>840.2</v>
      </c>
      <c r="F140" s="36">
        <v>813.5</v>
      </c>
      <c r="G140" s="36">
        <v>796.6</v>
      </c>
      <c r="H140" s="36">
        <v>883.80000000000007</v>
      </c>
      <c r="I140" s="36">
        <v>900.69999999999993</v>
      </c>
      <c r="J140" s="36">
        <v>927.40000000000009</v>
      </c>
      <c r="K140" s="31">
        <v>874</v>
      </c>
      <c r="L140" s="31">
        <v>830.4</v>
      </c>
      <c r="M140" s="31">
        <v>88.264629999999997</v>
      </c>
      <c r="N140" s="1"/>
      <c r="O140" s="1"/>
    </row>
    <row r="141" spans="1:15" ht="12.75" customHeight="1">
      <c r="A141" s="33">
        <v>131</v>
      </c>
      <c r="B141" s="53" t="s">
        <v>854</v>
      </c>
      <c r="C141" s="31">
        <v>2289.75</v>
      </c>
      <c r="D141" s="36">
        <v>2305.2999999999997</v>
      </c>
      <c r="E141" s="36">
        <v>2260.5999999999995</v>
      </c>
      <c r="F141" s="36">
        <v>2231.4499999999998</v>
      </c>
      <c r="G141" s="36">
        <v>2186.7499999999995</v>
      </c>
      <c r="H141" s="36">
        <v>2334.4499999999994</v>
      </c>
      <c r="I141" s="36">
        <v>2379.1499999999992</v>
      </c>
      <c r="J141" s="36">
        <v>2408.2999999999993</v>
      </c>
      <c r="K141" s="31">
        <v>2350</v>
      </c>
      <c r="L141" s="31">
        <v>2276.15</v>
      </c>
      <c r="M141" s="31">
        <v>1.17469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617.6</v>
      </c>
      <c r="D142" s="36">
        <v>613.5</v>
      </c>
      <c r="E142" s="36">
        <v>608.5</v>
      </c>
      <c r="F142" s="36">
        <v>599.4</v>
      </c>
      <c r="G142" s="36">
        <v>594.4</v>
      </c>
      <c r="H142" s="36">
        <v>622.6</v>
      </c>
      <c r="I142" s="36">
        <v>627.6</v>
      </c>
      <c r="J142" s="36">
        <v>636.70000000000005</v>
      </c>
      <c r="K142" s="31">
        <v>618.5</v>
      </c>
      <c r="L142" s="31">
        <v>604.4</v>
      </c>
      <c r="M142" s="31">
        <v>12.59712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1750.8</v>
      </c>
      <c r="D143" s="36">
        <v>1744</v>
      </c>
      <c r="E143" s="36">
        <v>1733.25</v>
      </c>
      <c r="F143" s="36">
        <v>1715.7</v>
      </c>
      <c r="G143" s="36">
        <v>1704.95</v>
      </c>
      <c r="H143" s="36">
        <v>1761.55</v>
      </c>
      <c r="I143" s="36">
        <v>1772.3</v>
      </c>
      <c r="J143" s="36">
        <v>1789.85</v>
      </c>
      <c r="K143" s="31">
        <v>1754.75</v>
      </c>
      <c r="L143" s="31">
        <v>1726.45</v>
      </c>
      <c r="M143" s="31">
        <v>3.2040700000000002</v>
      </c>
      <c r="N143" s="1"/>
      <c r="O143" s="1"/>
    </row>
    <row r="144" spans="1:15" ht="12.75" customHeight="1">
      <c r="A144" s="33">
        <v>134</v>
      </c>
      <c r="B144" s="53" t="s">
        <v>794</v>
      </c>
      <c r="C144" s="31">
        <v>2920.35</v>
      </c>
      <c r="D144" s="36">
        <v>2940.6</v>
      </c>
      <c r="E144" s="36">
        <v>2889.75</v>
      </c>
      <c r="F144" s="36">
        <v>2859.15</v>
      </c>
      <c r="G144" s="36">
        <v>2808.3</v>
      </c>
      <c r="H144" s="36">
        <v>2971.2</v>
      </c>
      <c r="I144" s="36">
        <v>3022.0499999999993</v>
      </c>
      <c r="J144" s="36">
        <v>3052.6499999999996</v>
      </c>
      <c r="K144" s="31">
        <v>2991.45</v>
      </c>
      <c r="L144" s="31">
        <v>2910</v>
      </c>
      <c r="M144" s="31">
        <v>2.17781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950.45</v>
      </c>
      <c r="D145" s="36">
        <v>955.73333333333323</v>
      </c>
      <c r="E145" s="36">
        <v>939.71666666666647</v>
      </c>
      <c r="F145" s="36">
        <v>928.98333333333323</v>
      </c>
      <c r="G145" s="36">
        <v>912.96666666666647</v>
      </c>
      <c r="H145" s="36">
        <v>966.46666666666647</v>
      </c>
      <c r="I145" s="36">
        <v>982.48333333333312</v>
      </c>
      <c r="J145" s="36">
        <v>993.21666666666647</v>
      </c>
      <c r="K145" s="31">
        <v>971.75</v>
      </c>
      <c r="L145" s="31">
        <v>945</v>
      </c>
      <c r="M145" s="31">
        <v>6.3870399999999998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2900.8</v>
      </c>
      <c r="D146" s="36">
        <v>2884.2666666666664</v>
      </c>
      <c r="E146" s="36">
        <v>2861.5333333333328</v>
      </c>
      <c r="F146" s="36">
        <v>2822.2666666666664</v>
      </c>
      <c r="G146" s="36">
        <v>2799.5333333333328</v>
      </c>
      <c r="H146" s="36">
        <v>2923.5333333333328</v>
      </c>
      <c r="I146" s="36">
        <v>2946.2666666666664</v>
      </c>
      <c r="J146" s="36">
        <v>2985.5333333333328</v>
      </c>
      <c r="K146" s="31">
        <v>2907</v>
      </c>
      <c r="L146" s="31">
        <v>2845</v>
      </c>
      <c r="M146" s="31">
        <v>2.4037199999999999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416.55</v>
      </c>
      <c r="D147" s="36">
        <v>416.16666666666669</v>
      </c>
      <c r="E147" s="36">
        <v>410.38333333333338</v>
      </c>
      <c r="F147" s="36">
        <v>404.2166666666667</v>
      </c>
      <c r="G147" s="36">
        <v>398.43333333333339</v>
      </c>
      <c r="H147" s="36">
        <v>422.33333333333337</v>
      </c>
      <c r="I147" s="36">
        <v>428.11666666666667</v>
      </c>
      <c r="J147" s="36">
        <v>434.28333333333336</v>
      </c>
      <c r="K147" s="31">
        <v>421.95</v>
      </c>
      <c r="L147" s="31">
        <v>410</v>
      </c>
      <c r="M147" s="31">
        <v>25.496700000000001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170.31</v>
      </c>
      <c r="D148" s="36">
        <v>170.37666666666667</v>
      </c>
      <c r="E148" s="36">
        <v>167.30333333333334</v>
      </c>
      <c r="F148" s="36">
        <v>164.29666666666668</v>
      </c>
      <c r="G148" s="36">
        <v>161.22333333333336</v>
      </c>
      <c r="H148" s="36">
        <v>173.38333333333333</v>
      </c>
      <c r="I148" s="36">
        <v>176.45666666666665</v>
      </c>
      <c r="J148" s="36">
        <v>179.46333333333331</v>
      </c>
      <c r="K148" s="31">
        <v>173.45</v>
      </c>
      <c r="L148" s="31">
        <v>167.37</v>
      </c>
      <c r="M148" s="31">
        <v>47.608370000000001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4633.8999999999996</v>
      </c>
      <c r="D149" s="36">
        <v>4655.666666666667</v>
      </c>
      <c r="E149" s="36">
        <v>4601.5333333333338</v>
      </c>
      <c r="F149" s="36">
        <v>4569.166666666667</v>
      </c>
      <c r="G149" s="36">
        <v>4515.0333333333338</v>
      </c>
      <c r="H149" s="36">
        <v>4688.0333333333338</v>
      </c>
      <c r="I149" s="36">
        <v>4742.166666666667</v>
      </c>
      <c r="J149" s="36">
        <v>4774.5333333333338</v>
      </c>
      <c r="K149" s="31">
        <v>4709.8</v>
      </c>
      <c r="L149" s="31">
        <v>4623.3</v>
      </c>
      <c r="M149" s="31">
        <v>5.2299100000000003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12374.9</v>
      </c>
      <c r="D150" s="36">
        <v>12274.566666666666</v>
      </c>
      <c r="E150" s="36">
        <v>12125.533333333331</v>
      </c>
      <c r="F150" s="36">
        <v>11876.166666666666</v>
      </c>
      <c r="G150" s="36">
        <v>11727.133333333331</v>
      </c>
      <c r="H150" s="36">
        <v>12523.933333333331</v>
      </c>
      <c r="I150" s="36">
        <v>12672.966666666664</v>
      </c>
      <c r="J150" s="36">
        <v>12922.33333333333</v>
      </c>
      <c r="K150" s="31">
        <v>12423.6</v>
      </c>
      <c r="L150" s="31">
        <v>12025.2</v>
      </c>
      <c r="M150" s="31">
        <v>5.9536199999999999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3300.75</v>
      </c>
      <c r="D151" s="36">
        <v>3276.5499999999997</v>
      </c>
      <c r="E151" s="36">
        <v>3234.3999999999996</v>
      </c>
      <c r="F151" s="36">
        <v>3168.0499999999997</v>
      </c>
      <c r="G151" s="36">
        <v>3125.8999999999996</v>
      </c>
      <c r="H151" s="36">
        <v>3342.8999999999996</v>
      </c>
      <c r="I151" s="36">
        <v>3385.05</v>
      </c>
      <c r="J151" s="36">
        <v>3451.3999999999996</v>
      </c>
      <c r="K151" s="31">
        <v>3318.7</v>
      </c>
      <c r="L151" s="31">
        <v>3210.2</v>
      </c>
      <c r="M151" s="31">
        <v>2.2700999999999998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6793.6</v>
      </c>
      <c r="D152" s="36">
        <v>6800.2333333333327</v>
      </c>
      <c r="E152" s="36">
        <v>6751.5166666666655</v>
      </c>
      <c r="F152" s="36">
        <v>6709.4333333333325</v>
      </c>
      <c r="G152" s="36">
        <v>6660.7166666666653</v>
      </c>
      <c r="H152" s="36">
        <v>6842.3166666666657</v>
      </c>
      <c r="I152" s="36">
        <v>6891.0333333333328</v>
      </c>
      <c r="J152" s="36">
        <v>6933.1166666666659</v>
      </c>
      <c r="K152" s="31">
        <v>6848.95</v>
      </c>
      <c r="L152" s="31">
        <v>6758.15</v>
      </c>
      <c r="M152" s="31">
        <v>5.1313199999999997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761.2</v>
      </c>
      <c r="D153" s="36">
        <v>757.63333333333333</v>
      </c>
      <c r="E153" s="36">
        <v>750.4666666666667</v>
      </c>
      <c r="F153" s="36">
        <v>739.73333333333335</v>
      </c>
      <c r="G153" s="36">
        <v>732.56666666666672</v>
      </c>
      <c r="H153" s="36">
        <v>768.36666666666667</v>
      </c>
      <c r="I153" s="36">
        <v>775.53333333333342</v>
      </c>
      <c r="J153" s="36">
        <v>786.26666666666665</v>
      </c>
      <c r="K153" s="31">
        <v>764.8</v>
      </c>
      <c r="L153" s="31">
        <v>746.9</v>
      </c>
      <c r="M153" s="31">
        <v>3.09015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375.75</v>
      </c>
      <c r="D154" s="36">
        <v>376.7166666666667</v>
      </c>
      <c r="E154" s="36">
        <v>371.03333333333342</v>
      </c>
      <c r="F154" s="36">
        <v>366.31666666666672</v>
      </c>
      <c r="G154" s="36">
        <v>360.63333333333344</v>
      </c>
      <c r="H154" s="36">
        <v>381.43333333333339</v>
      </c>
      <c r="I154" s="36">
        <v>387.11666666666667</v>
      </c>
      <c r="J154" s="36">
        <v>391.83333333333337</v>
      </c>
      <c r="K154" s="31">
        <v>382.4</v>
      </c>
      <c r="L154" s="31">
        <v>372</v>
      </c>
      <c r="M154" s="31">
        <v>4.00448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249.67</v>
      </c>
      <c r="D155" s="36">
        <v>250.72666666666666</v>
      </c>
      <c r="E155" s="36">
        <v>242.45333333333332</v>
      </c>
      <c r="F155" s="36">
        <v>235.23666666666665</v>
      </c>
      <c r="G155" s="36">
        <v>226.96333333333331</v>
      </c>
      <c r="H155" s="36">
        <v>257.94333333333333</v>
      </c>
      <c r="I155" s="36">
        <v>266.2166666666667</v>
      </c>
      <c r="J155" s="36">
        <v>273.43333333333334</v>
      </c>
      <c r="K155" s="31">
        <v>259</v>
      </c>
      <c r="L155" s="31">
        <v>243.51</v>
      </c>
      <c r="M155" s="31">
        <v>113.45353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39.159999999999997</v>
      </c>
      <c r="D156" s="36">
        <v>39.203333333333326</v>
      </c>
      <c r="E156" s="36">
        <v>38.856666666666655</v>
      </c>
      <c r="F156" s="36">
        <v>38.553333333333327</v>
      </c>
      <c r="G156" s="36">
        <v>38.206666666666656</v>
      </c>
      <c r="H156" s="36">
        <v>39.506666666666653</v>
      </c>
      <c r="I156" s="36">
        <v>39.853333333333332</v>
      </c>
      <c r="J156" s="36">
        <v>40.156666666666652</v>
      </c>
      <c r="K156" s="31">
        <v>39.549999999999997</v>
      </c>
      <c r="L156" s="31">
        <v>38.9</v>
      </c>
      <c r="M156" s="31">
        <v>44.249319999999997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4818</v>
      </c>
      <c r="D157" s="36">
        <v>4792.7</v>
      </c>
      <c r="E157" s="36">
        <v>4760.3999999999996</v>
      </c>
      <c r="F157" s="36">
        <v>4702.8</v>
      </c>
      <c r="G157" s="36">
        <v>4670.5</v>
      </c>
      <c r="H157" s="36">
        <v>4850.2999999999993</v>
      </c>
      <c r="I157" s="36">
        <v>4882.6000000000004</v>
      </c>
      <c r="J157" s="36">
        <v>4940.1999999999989</v>
      </c>
      <c r="K157" s="31">
        <v>4825</v>
      </c>
      <c r="L157" s="31">
        <v>4735.1000000000004</v>
      </c>
      <c r="M157" s="31">
        <v>2.5910099999999998</v>
      </c>
      <c r="N157" s="1"/>
      <c r="O157" s="1"/>
    </row>
    <row r="158" spans="1:15" ht="12.75" customHeight="1">
      <c r="A158" s="33">
        <v>148</v>
      </c>
      <c r="B158" s="53" t="s">
        <v>855</v>
      </c>
      <c r="C158" s="31">
        <v>605.54999999999995</v>
      </c>
      <c r="D158" s="36">
        <v>603.38333333333333</v>
      </c>
      <c r="E158" s="36">
        <v>595.61666666666667</v>
      </c>
      <c r="F158" s="36">
        <v>585.68333333333339</v>
      </c>
      <c r="G158" s="36">
        <v>577.91666666666674</v>
      </c>
      <c r="H158" s="36">
        <v>613.31666666666661</v>
      </c>
      <c r="I158" s="36">
        <v>621.08333333333326</v>
      </c>
      <c r="J158" s="36">
        <v>631.01666666666654</v>
      </c>
      <c r="K158" s="31">
        <v>611.15</v>
      </c>
      <c r="L158" s="31">
        <v>593.45000000000005</v>
      </c>
      <c r="M158" s="31">
        <v>2.6652100000000001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600.54999999999995</v>
      </c>
      <c r="D159" s="36">
        <v>601.5333333333333</v>
      </c>
      <c r="E159" s="36">
        <v>592.06666666666661</v>
      </c>
      <c r="F159" s="36">
        <v>583.58333333333326</v>
      </c>
      <c r="G159" s="36">
        <v>574.11666666666656</v>
      </c>
      <c r="H159" s="36">
        <v>610.01666666666665</v>
      </c>
      <c r="I159" s="36">
        <v>619.48333333333335</v>
      </c>
      <c r="J159" s="36">
        <v>627.9666666666667</v>
      </c>
      <c r="K159" s="31">
        <v>611</v>
      </c>
      <c r="L159" s="31">
        <v>593.04999999999995</v>
      </c>
      <c r="M159" s="31">
        <v>2.53396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824.35</v>
      </c>
      <c r="D160" s="36">
        <v>817</v>
      </c>
      <c r="E160" s="36">
        <v>806.6</v>
      </c>
      <c r="F160" s="36">
        <v>788.85</v>
      </c>
      <c r="G160" s="36">
        <v>778.45</v>
      </c>
      <c r="H160" s="36">
        <v>834.75</v>
      </c>
      <c r="I160" s="36">
        <v>845.15000000000009</v>
      </c>
      <c r="J160" s="36">
        <v>862.9</v>
      </c>
      <c r="K160" s="31">
        <v>827.4</v>
      </c>
      <c r="L160" s="31">
        <v>799.25</v>
      </c>
      <c r="M160" s="31">
        <v>2.4125000000000001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2509.65</v>
      </c>
      <c r="D161" s="36">
        <v>2511.3833333333337</v>
      </c>
      <c r="E161" s="36">
        <v>2483.8166666666675</v>
      </c>
      <c r="F161" s="36">
        <v>2457.983333333334</v>
      </c>
      <c r="G161" s="36">
        <v>2430.4166666666679</v>
      </c>
      <c r="H161" s="36">
        <v>2537.2166666666672</v>
      </c>
      <c r="I161" s="36">
        <v>2564.7833333333338</v>
      </c>
      <c r="J161" s="36">
        <v>2590.6166666666668</v>
      </c>
      <c r="K161" s="31">
        <v>2538.9499999999998</v>
      </c>
      <c r="L161" s="31">
        <v>2485.5500000000002</v>
      </c>
      <c r="M161" s="31">
        <v>0.40777000000000002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215.2</v>
      </c>
      <c r="D162" s="36">
        <v>216.06666666666663</v>
      </c>
      <c r="E162" s="36">
        <v>212.03333333333327</v>
      </c>
      <c r="F162" s="36">
        <v>208.86666666666665</v>
      </c>
      <c r="G162" s="36">
        <v>204.83333333333329</v>
      </c>
      <c r="H162" s="36">
        <v>219.23333333333326</v>
      </c>
      <c r="I162" s="36">
        <v>223.26666666666662</v>
      </c>
      <c r="J162" s="36">
        <v>226.43333333333325</v>
      </c>
      <c r="K162" s="31">
        <v>220.1</v>
      </c>
      <c r="L162" s="31">
        <v>212.9</v>
      </c>
      <c r="M162" s="31">
        <v>47.313899999999997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82.5</v>
      </c>
      <c r="D163" s="36">
        <v>81.266666666666666</v>
      </c>
      <c r="E163" s="36">
        <v>79.333333333333329</v>
      </c>
      <c r="F163" s="36">
        <v>76.166666666666657</v>
      </c>
      <c r="G163" s="36">
        <v>74.23333333333332</v>
      </c>
      <c r="H163" s="36">
        <v>84.433333333333337</v>
      </c>
      <c r="I163" s="36">
        <v>86.366666666666674</v>
      </c>
      <c r="J163" s="36">
        <v>89.533333333333346</v>
      </c>
      <c r="K163" s="31">
        <v>83.2</v>
      </c>
      <c r="L163" s="31">
        <v>78.099999999999994</v>
      </c>
      <c r="M163" s="31">
        <v>122.82424</v>
      </c>
      <c r="N163" s="1"/>
      <c r="O163" s="1"/>
    </row>
    <row r="164" spans="1:15" ht="12.75" customHeight="1">
      <c r="A164" s="33">
        <v>154</v>
      </c>
      <c r="B164" s="53" t="s">
        <v>795</v>
      </c>
      <c r="C164" s="31">
        <v>1209.6500000000001</v>
      </c>
      <c r="D164" s="36">
        <v>1199.8833333333334</v>
      </c>
      <c r="E164" s="36">
        <v>1174.7666666666669</v>
      </c>
      <c r="F164" s="36">
        <v>1139.8833333333334</v>
      </c>
      <c r="G164" s="36">
        <v>1114.7666666666669</v>
      </c>
      <c r="H164" s="36">
        <v>1234.7666666666669</v>
      </c>
      <c r="I164" s="36">
        <v>1259.8833333333332</v>
      </c>
      <c r="J164" s="36">
        <v>1294.7666666666669</v>
      </c>
      <c r="K164" s="31">
        <v>1225</v>
      </c>
      <c r="L164" s="31">
        <v>1165</v>
      </c>
      <c r="M164" s="31">
        <v>2.3027899999999999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3732</v>
      </c>
      <c r="D165" s="36">
        <v>3716.3166666666671</v>
      </c>
      <c r="E165" s="36">
        <v>3690.6333333333341</v>
      </c>
      <c r="F165" s="36">
        <v>3649.2666666666669</v>
      </c>
      <c r="G165" s="36">
        <v>3623.5833333333339</v>
      </c>
      <c r="H165" s="36">
        <v>3757.6833333333343</v>
      </c>
      <c r="I165" s="36">
        <v>3783.3666666666677</v>
      </c>
      <c r="J165" s="36">
        <v>3824.7333333333345</v>
      </c>
      <c r="K165" s="31">
        <v>3742</v>
      </c>
      <c r="L165" s="31">
        <v>3674.95</v>
      </c>
      <c r="M165" s="31">
        <v>1.78664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495.7</v>
      </c>
      <c r="D166" s="36">
        <v>494.05</v>
      </c>
      <c r="E166" s="36">
        <v>490.6</v>
      </c>
      <c r="F166" s="36">
        <v>485.5</v>
      </c>
      <c r="G166" s="36">
        <v>482.05</v>
      </c>
      <c r="H166" s="36">
        <v>499.15000000000003</v>
      </c>
      <c r="I166" s="36">
        <v>502.59999999999997</v>
      </c>
      <c r="J166" s="36">
        <v>507.70000000000005</v>
      </c>
      <c r="K166" s="31">
        <v>497.5</v>
      </c>
      <c r="L166" s="31">
        <v>488.95</v>
      </c>
      <c r="M166" s="31">
        <v>24.328430000000001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481.9</v>
      </c>
      <c r="D167" s="36">
        <v>480.73333333333335</v>
      </c>
      <c r="E167" s="36">
        <v>477.4666666666667</v>
      </c>
      <c r="F167" s="36">
        <v>473.03333333333336</v>
      </c>
      <c r="G167" s="36">
        <v>469.76666666666671</v>
      </c>
      <c r="H167" s="36">
        <v>485.16666666666669</v>
      </c>
      <c r="I167" s="36">
        <v>488.43333333333334</v>
      </c>
      <c r="J167" s="36">
        <v>492.86666666666667</v>
      </c>
      <c r="K167" s="31">
        <v>484</v>
      </c>
      <c r="L167" s="31">
        <v>476.3</v>
      </c>
      <c r="M167" s="31">
        <v>1.1903900000000001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193.9</v>
      </c>
      <c r="D168" s="36">
        <v>191.27666666666667</v>
      </c>
      <c r="E168" s="36">
        <v>186.75333333333333</v>
      </c>
      <c r="F168" s="36">
        <v>179.60666666666665</v>
      </c>
      <c r="G168" s="36">
        <v>175.08333333333331</v>
      </c>
      <c r="H168" s="36">
        <v>198.42333333333335</v>
      </c>
      <c r="I168" s="36">
        <v>202.94666666666672</v>
      </c>
      <c r="J168" s="36">
        <v>210.09333333333336</v>
      </c>
      <c r="K168" s="31">
        <v>195.8</v>
      </c>
      <c r="L168" s="31">
        <v>184.13</v>
      </c>
      <c r="M168" s="31">
        <v>133.49141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203.67</v>
      </c>
      <c r="D169" s="36">
        <v>203.42</v>
      </c>
      <c r="E169" s="36">
        <v>201.93999999999997</v>
      </c>
      <c r="F169" s="36">
        <v>200.20999999999998</v>
      </c>
      <c r="G169" s="36">
        <v>198.72999999999996</v>
      </c>
      <c r="H169" s="36">
        <v>205.14999999999998</v>
      </c>
      <c r="I169" s="36">
        <v>206.63</v>
      </c>
      <c r="J169" s="36">
        <v>208.35999999999999</v>
      </c>
      <c r="K169" s="31">
        <v>204.9</v>
      </c>
      <c r="L169" s="31">
        <v>201.69</v>
      </c>
      <c r="M169" s="31">
        <v>57.762039999999999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927</v>
      </c>
      <c r="D170" s="36">
        <v>930.69999999999993</v>
      </c>
      <c r="E170" s="36">
        <v>918.64999999999986</v>
      </c>
      <c r="F170" s="36">
        <v>910.3</v>
      </c>
      <c r="G170" s="36">
        <v>898.24999999999989</v>
      </c>
      <c r="H170" s="36">
        <v>939.04999999999984</v>
      </c>
      <c r="I170" s="36">
        <v>951.0999999999998</v>
      </c>
      <c r="J170" s="36">
        <v>959.44999999999982</v>
      </c>
      <c r="K170" s="31">
        <v>942.75</v>
      </c>
      <c r="L170" s="31">
        <v>922.35</v>
      </c>
      <c r="M170" s="31">
        <v>1.9573700000000001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5269.8</v>
      </c>
      <c r="D171" s="36">
        <v>5271.3833333333332</v>
      </c>
      <c r="E171" s="36">
        <v>5182.7666666666664</v>
      </c>
      <c r="F171" s="36">
        <v>5095.7333333333336</v>
      </c>
      <c r="G171" s="36">
        <v>5007.1166666666668</v>
      </c>
      <c r="H171" s="36">
        <v>5358.4166666666661</v>
      </c>
      <c r="I171" s="36">
        <v>5447.0333333333328</v>
      </c>
      <c r="J171" s="36">
        <v>5534.0666666666657</v>
      </c>
      <c r="K171" s="31">
        <v>5360</v>
      </c>
      <c r="L171" s="31">
        <v>5184.3500000000004</v>
      </c>
      <c r="M171" s="31">
        <v>0.22592000000000001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1465.25</v>
      </c>
      <c r="D172" s="36">
        <v>1475.55</v>
      </c>
      <c r="E172" s="36">
        <v>1442.3</v>
      </c>
      <c r="F172" s="36">
        <v>1419.35</v>
      </c>
      <c r="G172" s="36">
        <v>1386.1</v>
      </c>
      <c r="H172" s="36">
        <v>1498.5</v>
      </c>
      <c r="I172" s="36">
        <v>1531.75</v>
      </c>
      <c r="J172" s="36">
        <v>1554.7</v>
      </c>
      <c r="K172" s="31">
        <v>1508.8</v>
      </c>
      <c r="L172" s="31">
        <v>1452.6</v>
      </c>
      <c r="M172" s="31">
        <v>1.73702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286</v>
      </c>
      <c r="D173" s="36">
        <v>284.91666666666669</v>
      </c>
      <c r="E173" s="36">
        <v>278.28333333333336</v>
      </c>
      <c r="F173" s="36">
        <v>270.56666666666666</v>
      </c>
      <c r="G173" s="36">
        <v>263.93333333333334</v>
      </c>
      <c r="H173" s="36">
        <v>292.63333333333338</v>
      </c>
      <c r="I173" s="36">
        <v>299.26666666666671</v>
      </c>
      <c r="J173" s="36">
        <v>306.98333333333341</v>
      </c>
      <c r="K173" s="31">
        <v>291.55</v>
      </c>
      <c r="L173" s="31">
        <v>277.2</v>
      </c>
      <c r="M173" s="31">
        <v>13.734400000000001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307.7</v>
      </c>
      <c r="D174" s="36">
        <v>309.65000000000003</v>
      </c>
      <c r="E174" s="36">
        <v>294.30000000000007</v>
      </c>
      <c r="F174" s="36">
        <v>280.90000000000003</v>
      </c>
      <c r="G174" s="36">
        <v>265.55000000000007</v>
      </c>
      <c r="H174" s="36">
        <v>323.05000000000007</v>
      </c>
      <c r="I174" s="36">
        <v>338.40000000000009</v>
      </c>
      <c r="J174" s="36">
        <v>351.80000000000007</v>
      </c>
      <c r="K174" s="31">
        <v>325</v>
      </c>
      <c r="L174" s="31">
        <v>296.25</v>
      </c>
      <c r="M174" s="31">
        <v>385.75796000000003</v>
      </c>
      <c r="N174" s="1"/>
      <c r="O174" s="1"/>
    </row>
    <row r="175" spans="1:15" ht="12.75" customHeight="1">
      <c r="A175" s="33">
        <v>165</v>
      </c>
      <c r="B175" s="53" t="s">
        <v>796</v>
      </c>
      <c r="C175" s="31">
        <v>710.75</v>
      </c>
      <c r="D175" s="36">
        <v>707.41666666666663</v>
      </c>
      <c r="E175" s="36">
        <v>701.18333333333328</v>
      </c>
      <c r="F175" s="36">
        <v>691.61666666666667</v>
      </c>
      <c r="G175" s="36">
        <v>685.38333333333333</v>
      </c>
      <c r="H175" s="36">
        <v>716.98333333333323</v>
      </c>
      <c r="I175" s="36">
        <v>723.21666666666658</v>
      </c>
      <c r="J175" s="36">
        <v>732.78333333333319</v>
      </c>
      <c r="K175" s="31">
        <v>713.65</v>
      </c>
      <c r="L175" s="31">
        <v>697.85</v>
      </c>
      <c r="M175" s="31">
        <v>2.3345600000000002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532.79999999999995</v>
      </c>
      <c r="D176" s="36">
        <v>532.11666666666667</v>
      </c>
      <c r="E176" s="36">
        <v>524.68333333333339</v>
      </c>
      <c r="F176" s="36">
        <v>516.56666666666672</v>
      </c>
      <c r="G176" s="36">
        <v>509.13333333333344</v>
      </c>
      <c r="H176" s="36">
        <v>540.23333333333335</v>
      </c>
      <c r="I176" s="36">
        <v>547.66666666666652</v>
      </c>
      <c r="J176" s="36">
        <v>555.7833333333333</v>
      </c>
      <c r="K176" s="31">
        <v>539.54999999999995</v>
      </c>
      <c r="L176" s="31">
        <v>524</v>
      </c>
      <c r="M176" s="31">
        <v>18.80922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232.55</v>
      </c>
      <c r="D177" s="36">
        <v>230.73000000000002</v>
      </c>
      <c r="E177" s="36">
        <v>228.46000000000004</v>
      </c>
      <c r="F177" s="36">
        <v>224.37</v>
      </c>
      <c r="G177" s="36">
        <v>222.10000000000002</v>
      </c>
      <c r="H177" s="36">
        <v>234.82000000000005</v>
      </c>
      <c r="I177" s="36">
        <v>237.09000000000003</v>
      </c>
      <c r="J177" s="36">
        <v>241.18000000000006</v>
      </c>
      <c r="K177" s="31">
        <v>233</v>
      </c>
      <c r="L177" s="31">
        <v>226.64</v>
      </c>
      <c r="M177" s="31">
        <v>103.47738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1286</v>
      </c>
      <c r="D178" s="36">
        <v>1283.45</v>
      </c>
      <c r="E178" s="36">
        <v>1268.1000000000001</v>
      </c>
      <c r="F178" s="36">
        <v>1250.2</v>
      </c>
      <c r="G178" s="36">
        <v>1234.8500000000001</v>
      </c>
      <c r="H178" s="36">
        <v>1301.3500000000001</v>
      </c>
      <c r="I178" s="36">
        <v>1316.7</v>
      </c>
      <c r="J178" s="36">
        <v>1334.6000000000001</v>
      </c>
      <c r="K178" s="31">
        <v>1298.8</v>
      </c>
      <c r="L178" s="31">
        <v>1265.55</v>
      </c>
      <c r="M178" s="31">
        <v>0.62150000000000005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95.87</v>
      </c>
      <c r="D179" s="36">
        <v>95.093333333333348</v>
      </c>
      <c r="E179" s="36">
        <v>93.89666666666669</v>
      </c>
      <c r="F179" s="36">
        <v>91.923333333333346</v>
      </c>
      <c r="G179" s="36">
        <v>90.726666666666688</v>
      </c>
      <c r="H179" s="36">
        <v>97.066666666666691</v>
      </c>
      <c r="I179" s="36">
        <v>98.26333333333335</v>
      </c>
      <c r="J179" s="36">
        <v>100.23666666666669</v>
      </c>
      <c r="K179" s="31">
        <v>96.29</v>
      </c>
      <c r="L179" s="31">
        <v>93.12</v>
      </c>
      <c r="M179" s="31">
        <v>107.05031</v>
      </c>
      <c r="N179" s="1"/>
      <c r="O179" s="1"/>
    </row>
    <row r="180" spans="1:15" ht="12.75" customHeight="1">
      <c r="A180" s="33">
        <v>170</v>
      </c>
      <c r="B180" s="53" t="s">
        <v>783</v>
      </c>
      <c r="C180" s="31">
        <v>1966.65</v>
      </c>
      <c r="D180" s="36">
        <v>1969.1000000000001</v>
      </c>
      <c r="E180" s="36">
        <v>1933.8000000000002</v>
      </c>
      <c r="F180" s="36">
        <v>1900.95</v>
      </c>
      <c r="G180" s="36">
        <v>1865.65</v>
      </c>
      <c r="H180" s="36">
        <v>2001.9500000000003</v>
      </c>
      <c r="I180" s="36">
        <v>2037.25</v>
      </c>
      <c r="J180" s="36">
        <v>2070.1000000000004</v>
      </c>
      <c r="K180" s="31">
        <v>2004.4</v>
      </c>
      <c r="L180" s="31">
        <v>1936.25</v>
      </c>
      <c r="M180" s="31">
        <v>8.0143000000000004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384.3</v>
      </c>
      <c r="D181" s="36">
        <v>384.23333333333329</v>
      </c>
      <c r="E181" s="36">
        <v>381.46666666666658</v>
      </c>
      <c r="F181" s="36">
        <v>378.63333333333327</v>
      </c>
      <c r="G181" s="36">
        <v>375.86666666666656</v>
      </c>
      <c r="H181" s="36">
        <v>387.06666666666661</v>
      </c>
      <c r="I181" s="36">
        <v>389.83333333333337</v>
      </c>
      <c r="J181" s="36">
        <v>392.66666666666663</v>
      </c>
      <c r="K181" s="31">
        <v>387</v>
      </c>
      <c r="L181" s="31">
        <v>381.4</v>
      </c>
      <c r="M181" s="31">
        <v>6.9178600000000001</v>
      </c>
      <c r="N181" s="1"/>
      <c r="O181" s="1"/>
    </row>
    <row r="182" spans="1:15" ht="12.75" customHeight="1">
      <c r="A182" s="33">
        <v>172</v>
      </c>
      <c r="B182" s="53" t="s">
        <v>825</v>
      </c>
      <c r="C182" s="31">
        <v>7856.1</v>
      </c>
      <c r="D182" s="36">
        <v>7854.583333333333</v>
      </c>
      <c r="E182" s="36">
        <v>7729.2166666666662</v>
      </c>
      <c r="F182" s="36">
        <v>7602.333333333333</v>
      </c>
      <c r="G182" s="36">
        <v>7476.9666666666662</v>
      </c>
      <c r="H182" s="36">
        <v>7981.4666666666662</v>
      </c>
      <c r="I182" s="36">
        <v>8106.833333333333</v>
      </c>
      <c r="J182" s="36">
        <v>8233.7166666666672</v>
      </c>
      <c r="K182" s="31">
        <v>7979.95</v>
      </c>
      <c r="L182" s="31">
        <v>7727.7</v>
      </c>
      <c r="M182" s="31">
        <v>0.16014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1945.05</v>
      </c>
      <c r="D183" s="36">
        <v>1942.75</v>
      </c>
      <c r="E183" s="36">
        <v>1911.75</v>
      </c>
      <c r="F183" s="36">
        <v>1878.45</v>
      </c>
      <c r="G183" s="36">
        <v>1847.45</v>
      </c>
      <c r="H183" s="36">
        <v>1976.05</v>
      </c>
      <c r="I183" s="36">
        <v>2007.05</v>
      </c>
      <c r="J183" s="36">
        <v>2040.35</v>
      </c>
      <c r="K183" s="31">
        <v>1973.75</v>
      </c>
      <c r="L183" s="31">
        <v>1909.45</v>
      </c>
      <c r="M183" s="31">
        <v>3.4849000000000001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2905.85</v>
      </c>
      <c r="D184" s="36">
        <v>2900.6166666666663</v>
      </c>
      <c r="E184" s="36">
        <v>2834.2833333333328</v>
      </c>
      <c r="F184" s="36">
        <v>2762.7166666666667</v>
      </c>
      <c r="G184" s="36">
        <v>2696.3833333333332</v>
      </c>
      <c r="H184" s="36">
        <v>2972.1833333333325</v>
      </c>
      <c r="I184" s="36">
        <v>3038.5166666666655</v>
      </c>
      <c r="J184" s="36">
        <v>3110.0833333333321</v>
      </c>
      <c r="K184" s="31">
        <v>2966.95</v>
      </c>
      <c r="L184" s="31">
        <v>2829.05</v>
      </c>
      <c r="M184" s="31">
        <v>1.39605</v>
      </c>
      <c r="N184" s="1"/>
      <c r="O184" s="1"/>
    </row>
    <row r="185" spans="1:15" ht="12.75" customHeight="1">
      <c r="A185" s="33">
        <v>175</v>
      </c>
      <c r="B185" s="53" t="s">
        <v>826</v>
      </c>
      <c r="C185" s="31">
        <v>975.75</v>
      </c>
      <c r="D185" s="36">
        <v>980.69999999999993</v>
      </c>
      <c r="E185" s="36">
        <v>968.39999999999986</v>
      </c>
      <c r="F185" s="36">
        <v>961.05</v>
      </c>
      <c r="G185" s="36">
        <v>948.74999999999989</v>
      </c>
      <c r="H185" s="36">
        <v>988.04999999999984</v>
      </c>
      <c r="I185" s="36">
        <v>1000.3499999999998</v>
      </c>
      <c r="J185" s="36">
        <v>1007.6999999999998</v>
      </c>
      <c r="K185" s="31">
        <v>993</v>
      </c>
      <c r="L185" s="31">
        <v>973.35</v>
      </c>
      <c r="M185" s="31">
        <v>0.87990000000000002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1565.8</v>
      </c>
      <c r="D186" s="36">
        <v>1522.55</v>
      </c>
      <c r="E186" s="36">
        <v>1469.1</v>
      </c>
      <c r="F186" s="36">
        <v>1372.3999999999999</v>
      </c>
      <c r="G186" s="36">
        <v>1318.9499999999998</v>
      </c>
      <c r="H186" s="36">
        <v>1619.25</v>
      </c>
      <c r="I186" s="36">
        <v>1672.7000000000003</v>
      </c>
      <c r="J186" s="36">
        <v>1769.4</v>
      </c>
      <c r="K186" s="31">
        <v>1576</v>
      </c>
      <c r="L186" s="31">
        <v>1425.85</v>
      </c>
      <c r="M186" s="31">
        <v>51.360300000000002</v>
      </c>
      <c r="N186" s="1"/>
      <c r="O186" s="1"/>
    </row>
    <row r="187" spans="1:15" ht="12.75" customHeight="1">
      <c r="A187" s="33">
        <v>177</v>
      </c>
      <c r="B187" s="53" t="s">
        <v>799</v>
      </c>
      <c r="C187" s="31">
        <v>1125.75</v>
      </c>
      <c r="D187" s="36">
        <v>1107.7333333333333</v>
      </c>
      <c r="E187" s="36">
        <v>1081.0166666666667</v>
      </c>
      <c r="F187" s="36">
        <v>1036.2833333333333</v>
      </c>
      <c r="G187" s="36">
        <v>1009.5666666666666</v>
      </c>
      <c r="H187" s="36">
        <v>1152.4666666666667</v>
      </c>
      <c r="I187" s="36">
        <v>1179.1833333333334</v>
      </c>
      <c r="J187" s="36">
        <v>1223.9166666666667</v>
      </c>
      <c r="K187" s="31">
        <v>1134.45</v>
      </c>
      <c r="L187" s="31">
        <v>1063</v>
      </c>
      <c r="M187" s="31">
        <v>4.3081800000000001</v>
      </c>
      <c r="N187" s="1"/>
      <c r="O187" s="1"/>
    </row>
    <row r="188" spans="1:15" ht="12.75" customHeight="1">
      <c r="A188" s="33">
        <v>178</v>
      </c>
      <c r="B188" s="53" t="s">
        <v>827</v>
      </c>
      <c r="C188" s="31">
        <v>988.6</v>
      </c>
      <c r="D188" s="36">
        <v>984.43333333333339</v>
      </c>
      <c r="E188" s="36">
        <v>966.21666666666681</v>
      </c>
      <c r="F188" s="36">
        <v>943.83333333333337</v>
      </c>
      <c r="G188" s="36">
        <v>925.61666666666679</v>
      </c>
      <c r="H188" s="36">
        <v>1006.8166666666668</v>
      </c>
      <c r="I188" s="36">
        <v>1025.0333333333335</v>
      </c>
      <c r="J188" s="36">
        <v>1047.416666666667</v>
      </c>
      <c r="K188" s="31">
        <v>1002.65</v>
      </c>
      <c r="L188" s="31">
        <v>962.05</v>
      </c>
      <c r="M188" s="31">
        <v>4.6624299999999996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4535.5</v>
      </c>
      <c r="D189" s="36">
        <v>4510.166666666667</v>
      </c>
      <c r="E189" s="36">
        <v>4391.3333333333339</v>
      </c>
      <c r="F189" s="36">
        <v>4247.166666666667</v>
      </c>
      <c r="G189" s="36">
        <v>4128.3333333333339</v>
      </c>
      <c r="H189" s="36">
        <v>4654.3333333333339</v>
      </c>
      <c r="I189" s="36">
        <v>4773.1666666666679</v>
      </c>
      <c r="J189" s="36">
        <v>4917.3333333333339</v>
      </c>
      <c r="K189" s="31">
        <v>4629</v>
      </c>
      <c r="L189" s="31">
        <v>4366</v>
      </c>
      <c r="M189" s="31">
        <v>2.3700100000000002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1405.05</v>
      </c>
      <c r="D190" s="36">
        <v>1391.55</v>
      </c>
      <c r="E190" s="36">
        <v>1374.1499999999999</v>
      </c>
      <c r="F190" s="36">
        <v>1343.25</v>
      </c>
      <c r="G190" s="36">
        <v>1325.85</v>
      </c>
      <c r="H190" s="36">
        <v>1422.4499999999998</v>
      </c>
      <c r="I190" s="36">
        <v>1439.85</v>
      </c>
      <c r="J190" s="36">
        <v>1470.7499999999998</v>
      </c>
      <c r="K190" s="31">
        <v>1408.95</v>
      </c>
      <c r="L190" s="31">
        <v>1360.65</v>
      </c>
      <c r="M190" s="31">
        <v>5.3929099999999996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905.65</v>
      </c>
      <c r="D191" s="36">
        <v>904.9</v>
      </c>
      <c r="E191" s="36">
        <v>891.8</v>
      </c>
      <c r="F191" s="36">
        <v>877.94999999999993</v>
      </c>
      <c r="G191" s="36">
        <v>864.84999999999991</v>
      </c>
      <c r="H191" s="36">
        <v>918.75</v>
      </c>
      <c r="I191" s="36">
        <v>931.85000000000014</v>
      </c>
      <c r="J191" s="36">
        <v>945.7</v>
      </c>
      <c r="K191" s="31">
        <v>918</v>
      </c>
      <c r="L191" s="31">
        <v>891.05</v>
      </c>
      <c r="M191" s="31">
        <v>1.44855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2940.25</v>
      </c>
      <c r="D192" s="36">
        <v>2929.6</v>
      </c>
      <c r="E192" s="36">
        <v>2907.75</v>
      </c>
      <c r="F192" s="36">
        <v>2875.25</v>
      </c>
      <c r="G192" s="36">
        <v>2853.4</v>
      </c>
      <c r="H192" s="36">
        <v>2962.1</v>
      </c>
      <c r="I192" s="36">
        <v>2983.9499999999994</v>
      </c>
      <c r="J192" s="36">
        <v>3016.45</v>
      </c>
      <c r="K192" s="31">
        <v>2951.45</v>
      </c>
      <c r="L192" s="31">
        <v>2897.1</v>
      </c>
      <c r="M192" s="31">
        <v>6.5139100000000001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662.35</v>
      </c>
      <c r="D193" s="36">
        <v>666.41666666666663</v>
      </c>
      <c r="E193" s="36">
        <v>655.0333333333333</v>
      </c>
      <c r="F193" s="36">
        <v>647.7166666666667</v>
      </c>
      <c r="G193" s="36">
        <v>636.33333333333337</v>
      </c>
      <c r="H193" s="36">
        <v>673.73333333333323</v>
      </c>
      <c r="I193" s="36">
        <v>685.11666666666667</v>
      </c>
      <c r="J193" s="36">
        <v>692.43333333333317</v>
      </c>
      <c r="K193" s="31">
        <v>677.8</v>
      </c>
      <c r="L193" s="31">
        <v>659.1</v>
      </c>
      <c r="M193" s="31">
        <v>9.6177899999999994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528.85</v>
      </c>
      <c r="D194" s="36">
        <v>529.4</v>
      </c>
      <c r="E194" s="36">
        <v>524.54999999999995</v>
      </c>
      <c r="F194" s="36">
        <v>520.25</v>
      </c>
      <c r="G194" s="36">
        <v>515.4</v>
      </c>
      <c r="H194" s="36">
        <v>533.69999999999993</v>
      </c>
      <c r="I194" s="36">
        <v>538.55000000000007</v>
      </c>
      <c r="J194" s="36">
        <v>542.84999999999991</v>
      </c>
      <c r="K194" s="31">
        <v>534.25</v>
      </c>
      <c r="L194" s="31">
        <v>525.1</v>
      </c>
      <c r="M194" s="31">
        <v>4.9308899999999998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2600.35</v>
      </c>
      <c r="D195" s="36">
        <v>2573.5833333333335</v>
      </c>
      <c r="E195" s="36">
        <v>2539.166666666667</v>
      </c>
      <c r="F195" s="36">
        <v>2477.9833333333336</v>
      </c>
      <c r="G195" s="36">
        <v>2443.5666666666671</v>
      </c>
      <c r="H195" s="36">
        <v>2634.7666666666669</v>
      </c>
      <c r="I195" s="36">
        <v>2669.1833333333338</v>
      </c>
      <c r="J195" s="36">
        <v>2730.3666666666668</v>
      </c>
      <c r="K195" s="31">
        <v>2608</v>
      </c>
      <c r="L195" s="31">
        <v>2512.4</v>
      </c>
      <c r="M195" s="31">
        <v>7.2588699999999999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1380</v>
      </c>
      <c r="D196" s="36">
        <v>1373.3666666666668</v>
      </c>
      <c r="E196" s="36">
        <v>1357.7333333333336</v>
      </c>
      <c r="F196" s="36">
        <v>1335.4666666666667</v>
      </c>
      <c r="G196" s="36">
        <v>1319.8333333333335</v>
      </c>
      <c r="H196" s="36">
        <v>1395.6333333333337</v>
      </c>
      <c r="I196" s="36">
        <v>1411.2666666666669</v>
      </c>
      <c r="J196" s="36">
        <v>1433.5333333333338</v>
      </c>
      <c r="K196" s="31">
        <v>1389</v>
      </c>
      <c r="L196" s="31">
        <v>1351.1</v>
      </c>
      <c r="M196" s="31">
        <v>6.41052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2454.0500000000002</v>
      </c>
      <c r="D197" s="36">
        <v>2441.4166666666665</v>
      </c>
      <c r="E197" s="36">
        <v>2417.833333333333</v>
      </c>
      <c r="F197" s="36">
        <v>2381.6166666666663</v>
      </c>
      <c r="G197" s="36">
        <v>2358.0333333333328</v>
      </c>
      <c r="H197" s="36">
        <v>2477.6333333333332</v>
      </c>
      <c r="I197" s="36">
        <v>2501.2166666666662</v>
      </c>
      <c r="J197" s="36">
        <v>2537.4333333333334</v>
      </c>
      <c r="K197" s="31">
        <v>2465</v>
      </c>
      <c r="L197" s="31">
        <v>2405.1999999999998</v>
      </c>
      <c r="M197" s="31">
        <v>0.17412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129.36000000000001</v>
      </c>
      <c r="D198" s="36">
        <v>128.84666666666666</v>
      </c>
      <c r="E198" s="36">
        <v>127.95333333333332</v>
      </c>
      <c r="F198" s="36">
        <v>126.54666666666665</v>
      </c>
      <c r="G198" s="36">
        <v>125.65333333333331</v>
      </c>
      <c r="H198" s="36">
        <v>130.25333333333333</v>
      </c>
      <c r="I198" s="36">
        <v>131.1466666666667</v>
      </c>
      <c r="J198" s="36">
        <v>132.55333333333334</v>
      </c>
      <c r="K198" s="31">
        <v>129.74</v>
      </c>
      <c r="L198" s="31">
        <v>127.44</v>
      </c>
      <c r="M198" s="31">
        <v>3.14595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3427</v>
      </c>
      <c r="D199" s="36">
        <v>3407.2666666666664</v>
      </c>
      <c r="E199" s="36">
        <v>3369.7333333333327</v>
      </c>
      <c r="F199" s="36">
        <v>3312.4666666666662</v>
      </c>
      <c r="G199" s="36">
        <v>3274.9333333333325</v>
      </c>
      <c r="H199" s="36">
        <v>3464.5333333333328</v>
      </c>
      <c r="I199" s="36">
        <v>3502.0666666666666</v>
      </c>
      <c r="J199" s="36">
        <v>3559.333333333333</v>
      </c>
      <c r="K199" s="31">
        <v>3444.8</v>
      </c>
      <c r="L199" s="31">
        <v>3350</v>
      </c>
      <c r="M199" s="31">
        <v>1.1500900000000001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601.20000000000005</v>
      </c>
      <c r="D200" s="36">
        <v>600.08333333333337</v>
      </c>
      <c r="E200" s="36">
        <v>593.61666666666679</v>
      </c>
      <c r="F200" s="36">
        <v>586.03333333333342</v>
      </c>
      <c r="G200" s="36">
        <v>579.56666666666683</v>
      </c>
      <c r="H200" s="36">
        <v>607.66666666666674</v>
      </c>
      <c r="I200" s="36">
        <v>614.13333333333321</v>
      </c>
      <c r="J200" s="36">
        <v>621.7166666666667</v>
      </c>
      <c r="K200" s="31">
        <v>606.54999999999995</v>
      </c>
      <c r="L200" s="31">
        <v>592.5</v>
      </c>
      <c r="M200" s="31">
        <v>6.5337399999999999</v>
      </c>
      <c r="N200" s="1"/>
      <c r="O200" s="1"/>
    </row>
    <row r="201" spans="1:15" ht="12.75" customHeight="1">
      <c r="A201" s="33">
        <v>191</v>
      </c>
      <c r="B201" s="53" t="s">
        <v>856</v>
      </c>
      <c r="C201" s="31">
        <v>360.05</v>
      </c>
      <c r="D201" s="36">
        <v>359.7</v>
      </c>
      <c r="E201" s="36">
        <v>355.95</v>
      </c>
      <c r="F201" s="36">
        <v>351.85</v>
      </c>
      <c r="G201" s="36">
        <v>348.1</v>
      </c>
      <c r="H201" s="36">
        <v>363.79999999999995</v>
      </c>
      <c r="I201" s="36">
        <v>367.54999999999995</v>
      </c>
      <c r="J201" s="36">
        <v>371.64999999999992</v>
      </c>
      <c r="K201" s="31">
        <v>363.45</v>
      </c>
      <c r="L201" s="31">
        <v>355.6</v>
      </c>
      <c r="M201" s="31">
        <v>7.9096299999999999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650.6</v>
      </c>
      <c r="D202" s="36">
        <v>650.55000000000007</v>
      </c>
      <c r="E202" s="36">
        <v>646.05000000000018</v>
      </c>
      <c r="F202" s="36">
        <v>641.50000000000011</v>
      </c>
      <c r="G202" s="36">
        <v>637.00000000000023</v>
      </c>
      <c r="H202" s="36">
        <v>655.10000000000014</v>
      </c>
      <c r="I202" s="36">
        <v>659.59999999999991</v>
      </c>
      <c r="J202" s="36">
        <v>664.15000000000009</v>
      </c>
      <c r="K202" s="31">
        <v>655.04999999999995</v>
      </c>
      <c r="L202" s="31">
        <v>646</v>
      </c>
      <c r="M202" s="31">
        <v>5.4951800000000004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229.5</v>
      </c>
      <c r="D203" s="36">
        <v>230.70333333333335</v>
      </c>
      <c r="E203" s="36">
        <v>225.8066666666667</v>
      </c>
      <c r="F203" s="36">
        <v>222.11333333333334</v>
      </c>
      <c r="G203" s="36">
        <v>217.2166666666667</v>
      </c>
      <c r="H203" s="36">
        <v>234.3966666666667</v>
      </c>
      <c r="I203" s="36">
        <v>239.29333333333335</v>
      </c>
      <c r="J203" s="36">
        <v>242.98666666666671</v>
      </c>
      <c r="K203" s="31">
        <v>235.6</v>
      </c>
      <c r="L203" s="31">
        <v>227.01</v>
      </c>
      <c r="M203" s="31">
        <v>50.334859999999999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223.22</v>
      </c>
      <c r="D204" s="36">
        <v>223.87</v>
      </c>
      <c r="E204" s="36">
        <v>221.56</v>
      </c>
      <c r="F204" s="36">
        <v>219.9</v>
      </c>
      <c r="G204" s="36">
        <v>217.59</v>
      </c>
      <c r="H204" s="36">
        <v>225.53</v>
      </c>
      <c r="I204" s="36">
        <v>227.84</v>
      </c>
      <c r="J204" s="36">
        <v>229.5</v>
      </c>
      <c r="K204" s="31">
        <v>226.18</v>
      </c>
      <c r="L204" s="31">
        <v>222.21</v>
      </c>
      <c r="M204" s="31">
        <v>7.9762199999999996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318.64999999999998</v>
      </c>
      <c r="D205" s="36">
        <v>319.91666666666669</v>
      </c>
      <c r="E205" s="36">
        <v>316.78333333333336</v>
      </c>
      <c r="F205" s="36">
        <v>314.91666666666669</v>
      </c>
      <c r="G205" s="36">
        <v>311.78333333333336</v>
      </c>
      <c r="H205" s="36">
        <v>321.78333333333336</v>
      </c>
      <c r="I205" s="36">
        <v>324.91666666666669</v>
      </c>
      <c r="J205" s="36">
        <v>326.78333333333336</v>
      </c>
      <c r="K205" s="31">
        <v>323.05</v>
      </c>
      <c r="L205" s="31">
        <v>318.05</v>
      </c>
      <c r="M205" s="31">
        <v>4.24099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1988.3</v>
      </c>
      <c r="D206" s="36">
        <v>1996.6499999999999</v>
      </c>
      <c r="E206" s="36">
        <v>1971.6999999999998</v>
      </c>
      <c r="F206" s="36">
        <v>1955.1</v>
      </c>
      <c r="G206" s="36">
        <v>1930.1499999999999</v>
      </c>
      <c r="H206" s="36">
        <v>2013.2499999999998</v>
      </c>
      <c r="I206" s="36">
        <v>2038.2</v>
      </c>
      <c r="J206" s="36">
        <v>2054.7999999999997</v>
      </c>
      <c r="K206" s="31">
        <v>2021.6</v>
      </c>
      <c r="L206" s="31">
        <v>1980.05</v>
      </c>
      <c r="M206" s="31">
        <v>1.6078300000000001</v>
      </c>
      <c r="N206" s="1"/>
      <c r="O206" s="1"/>
    </row>
    <row r="207" spans="1:15" ht="12.75" customHeight="1">
      <c r="A207" s="33">
        <v>197</v>
      </c>
      <c r="B207" s="53" t="s">
        <v>857</v>
      </c>
      <c r="C207" s="31">
        <v>639</v>
      </c>
      <c r="D207" s="36">
        <v>639</v>
      </c>
      <c r="E207" s="36">
        <v>630</v>
      </c>
      <c r="F207" s="36">
        <v>621</v>
      </c>
      <c r="G207" s="36">
        <v>612</v>
      </c>
      <c r="H207" s="36">
        <v>648</v>
      </c>
      <c r="I207" s="36">
        <v>657</v>
      </c>
      <c r="J207" s="36">
        <v>666</v>
      </c>
      <c r="K207" s="31">
        <v>648</v>
      </c>
      <c r="L207" s="31">
        <v>630</v>
      </c>
      <c r="M207" s="31">
        <v>26.201370000000001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1668.25</v>
      </c>
      <c r="D208" s="36">
        <v>1658.3166666666666</v>
      </c>
      <c r="E208" s="36">
        <v>1642.6333333333332</v>
      </c>
      <c r="F208" s="36">
        <v>1617.0166666666667</v>
      </c>
      <c r="G208" s="36">
        <v>1601.3333333333333</v>
      </c>
      <c r="H208" s="36">
        <v>1683.9333333333332</v>
      </c>
      <c r="I208" s="36">
        <v>1699.6166666666666</v>
      </c>
      <c r="J208" s="36">
        <v>1725.2333333333331</v>
      </c>
      <c r="K208" s="31">
        <v>1674</v>
      </c>
      <c r="L208" s="31">
        <v>1632.7</v>
      </c>
      <c r="M208" s="31">
        <v>31.010560000000002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4216.3</v>
      </c>
      <c r="D209" s="36">
        <v>4207.7333333333336</v>
      </c>
      <c r="E209" s="36">
        <v>4170.6166666666668</v>
      </c>
      <c r="F209" s="36">
        <v>4124.9333333333334</v>
      </c>
      <c r="G209" s="36">
        <v>4087.8166666666666</v>
      </c>
      <c r="H209" s="36">
        <v>4253.416666666667</v>
      </c>
      <c r="I209" s="36">
        <v>4290.5333333333338</v>
      </c>
      <c r="J209" s="36">
        <v>4336.2166666666672</v>
      </c>
      <c r="K209" s="31">
        <v>4244.8500000000004</v>
      </c>
      <c r="L209" s="31">
        <v>4162.05</v>
      </c>
      <c r="M209" s="31">
        <v>4.7008200000000002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1632.1</v>
      </c>
      <c r="D210" s="36">
        <v>1625.75</v>
      </c>
      <c r="E210" s="36">
        <v>1617.35</v>
      </c>
      <c r="F210" s="36">
        <v>1602.6</v>
      </c>
      <c r="G210" s="36">
        <v>1594.1999999999998</v>
      </c>
      <c r="H210" s="36">
        <v>1640.5</v>
      </c>
      <c r="I210" s="36">
        <v>1648.9</v>
      </c>
      <c r="J210" s="36">
        <v>1663.65</v>
      </c>
      <c r="K210" s="31">
        <v>1634.15</v>
      </c>
      <c r="L210" s="31">
        <v>1611</v>
      </c>
      <c r="M210" s="31">
        <v>139.24623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689.4</v>
      </c>
      <c r="D211" s="36">
        <v>681.55000000000007</v>
      </c>
      <c r="E211" s="36">
        <v>672.50000000000011</v>
      </c>
      <c r="F211" s="36">
        <v>655.6</v>
      </c>
      <c r="G211" s="36">
        <v>646.55000000000007</v>
      </c>
      <c r="H211" s="36">
        <v>698.45000000000016</v>
      </c>
      <c r="I211" s="36">
        <v>707.50000000000011</v>
      </c>
      <c r="J211" s="36">
        <v>724.4000000000002</v>
      </c>
      <c r="K211" s="31">
        <v>690.6</v>
      </c>
      <c r="L211" s="31">
        <v>664.65</v>
      </c>
      <c r="M211" s="31">
        <v>45.841810000000002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131.71</v>
      </c>
      <c r="D212" s="36">
        <v>132.25666666666669</v>
      </c>
      <c r="E212" s="36">
        <v>130.26333333333338</v>
      </c>
      <c r="F212" s="36">
        <v>128.81666666666669</v>
      </c>
      <c r="G212" s="36">
        <v>126.82333333333338</v>
      </c>
      <c r="H212" s="36">
        <v>133.70333333333338</v>
      </c>
      <c r="I212" s="36">
        <v>135.69666666666666</v>
      </c>
      <c r="J212" s="36">
        <v>137.14333333333337</v>
      </c>
      <c r="K212" s="31">
        <v>134.25</v>
      </c>
      <c r="L212" s="31">
        <v>130.81</v>
      </c>
      <c r="M212" s="31">
        <v>287.83089999999999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766.1</v>
      </c>
      <c r="D213" s="36">
        <v>767.23333333333323</v>
      </c>
      <c r="E213" s="36">
        <v>759.86666666666645</v>
      </c>
      <c r="F213" s="36">
        <v>753.63333333333321</v>
      </c>
      <c r="G213" s="36">
        <v>746.26666666666642</v>
      </c>
      <c r="H213" s="36">
        <v>773.46666666666647</v>
      </c>
      <c r="I213" s="36">
        <v>780.83333333333326</v>
      </c>
      <c r="J213" s="36">
        <v>787.06666666666649</v>
      </c>
      <c r="K213" s="31">
        <v>774.6</v>
      </c>
      <c r="L213" s="31">
        <v>761</v>
      </c>
      <c r="M213" s="31">
        <v>4.6524099999999997</v>
      </c>
      <c r="N213" s="1"/>
      <c r="O213" s="1"/>
    </row>
    <row r="214" spans="1:15" ht="12.75" customHeight="1">
      <c r="A214" s="33">
        <v>204</v>
      </c>
      <c r="B214" s="53" t="s">
        <v>858</v>
      </c>
      <c r="C214" s="31">
        <v>1207.8499999999999</v>
      </c>
      <c r="D214" s="36">
        <v>1208.9166666666667</v>
      </c>
      <c r="E214" s="36">
        <v>1188.8333333333335</v>
      </c>
      <c r="F214" s="36">
        <v>1169.8166666666668</v>
      </c>
      <c r="G214" s="36">
        <v>1149.7333333333336</v>
      </c>
      <c r="H214" s="36">
        <v>1227.9333333333334</v>
      </c>
      <c r="I214" s="36">
        <v>1248.0166666666669</v>
      </c>
      <c r="J214" s="36">
        <v>1267.0333333333333</v>
      </c>
      <c r="K214" s="31">
        <v>1229</v>
      </c>
      <c r="L214" s="31">
        <v>1189.9000000000001</v>
      </c>
      <c r="M214" s="31">
        <v>0.15454999999999999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1876.45</v>
      </c>
      <c r="D215" s="36">
        <v>1873.2833333333335</v>
      </c>
      <c r="E215" s="36">
        <v>1855.666666666667</v>
      </c>
      <c r="F215" s="36">
        <v>1834.8833333333334</v>
      </c>
      <c r="G215" s="36">
        <v>1817.2666666666669</v>
      </c>
      <c r="H215" s="36">
        <v>1894.0666666666671</v>
      </c>
      <c r="I215" s="36">
        <v>1911.6833333333334</v>
      </c>
      <c r="J215" s="36">
        <v>1932.4666666666672</v>
      </c>
      <c r="K215" s="31">
        <v>1890.9</v>
      </c>
      <c r="L215" s="31">
        <v>1852.5</v>
      </c>
      <c r="M215" s="31">
        <v>16.209980000000002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5128.1000000000004</v>
      </c>
      <c r="D216" s="36">
        <v>5095.7</v>
      </c>
      <c r="E216" s="36">
        <v>5052.45</v>
      </c>
      <c r="F216" s="36">
        <v>4976.8</v>
      </c>
      <c r="G216" s="36">
        <v>4933.55</v>
      </c>
      <c r="H216" s="36">
        <v>5171.3499999999995</v>
      </c>
      <c r="I216" s="36">
        <v>5214.5999999999995</v>
      </c>
      <c r="J216" s="36">
        <v>5290.2499999999991</v>
      </c>
      <c r="K216" s="31">
        <v>5138.95</v>
      </c>
      <c r="L216" s="31">
        <v>5020.05</v>
      </c>
      <c r="M216" s="31">
        <v>6.7949299999999999</v>
      </c>
      <c r="N216" s="1"/>
      <c r="O216" s="1"/>
    </row>
    <row r="217" spans="1:15" ht="12.75" customHeight="1">
      <c r="A217" s="33">
        <v>207</v>
      </c>
      <c r="B217" s="53" t="s">
        <v>859</v>
      </c>
      <c r="C217" s="31">
        <v>464.9</v>
      </c>
      <c r="D217" s="36">
        <v>464.63333333333338</v>
      </c>
      <c r="E217" s="36">
        <v>458.26666666666677</v>
      </c>
      <c r="F217" s="36">
        <v>451.63333333333338</v>
      </c>
      <c r="G217" s="36">
        <v>445.26666666666677</v>
      </c>
      <c r="H217" s="36">
        <v>471.26666666666677</v>
      </c>
      <c r="I217" s="36">
        <v>477.63333333333344</v>
      </c>
      <c r="J217" s="36">
        <v>484.26666666666677</v>
      </c>
      <c r="K217" s="31">
        <v>471</v>
      </c>
      <c r="L217" s="31">
        <v>458</v>
      </c>
      <c r="M217" s="31">
        <v>7.77766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634.15</v>
      </c>
      <c r="D218" s="36">
        <v>635.45000000000005</v>
      </c>
      <c r="E218" s="36">
        <v>628.90000000000009</v>
      </c>
      <c r="F218" s="36">
        <v>623.65000000000009</v>
      </c>
      <c r="G218" s="36">
        <v>617.10000000000014</v>
      </c>
      <c r="H218" s="36">
        <v>640.70000000000005</v>
      </c>
      <c r="I218" s="36">
        <v>647.25</v>
      </c>
      <c r="J218" s="36">
        <v>652.5</v>
      </c>
      <c r="K218" s="31">
        <v>642</v>
      </c>
      <c r="L218" s="31">
        <v>630.20000000000005</v>
      </c>
      <c r="M218" s="31">
        <v>65.66337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4769.8</v>
      </c>
      <c r="D219" s="36">
        <v>4741.4666666666672</v>
      </c>
      <c r="E219" s="36">
        <v>4688.3333333333339</v>
      </c>
      <c r="F219" s="36">
        <v>4606.8666666666668</v>
      </c>
      <c r="G219" s="36">
        <v>4553.7333333333336</v>
      </c>
      <c r="H219" s="36">
        <v>4822.9333333333343</v>
      </c>
      <c r="I219" s="36">
        <v>4876.0666666666675</v>
      </c>
      <c r="J219" s="36">
        <v>4957.5333333333347</v>
      </c>
      <c r="K219" s="31">
        <v>4794.6000000000004</v>
      </c>
      <c r="L219" s="31">
        <v>4660</v>
      </c>
      <c r="M219" s="31">
        <v>28.785489999999999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313.95</v>
      </c>
      <c r="D220" s="36">
        <v>309.31666666666666</v>
      </c>
      <c r="E220" s="36">
        <v>303.13333333333333</v>
      </c>
      <c r="F220" s="36">
        <v>292.31666666666666</v>
      </c>
      <c r="G220" s="36">
        <v>286.13333333333333</v>
      </c>
      <c r="H220" s="36">
        <v>320.13333333333333</v>
      </c>
      <c r="I220" s="36">
        <v>326.31666666666661</v>
      </c>
      <c r="J220" s="36">
        <v>337.13333333333333</v>
      </c>
      <c r="K220" s="31">
        <v>315.5</v>
      </c>
      <c r="L220" s="31">
        <v>298.5</v>
      </c>
      <c r="M220" s="31">
        <v>142.92228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379.85</v>
      </c>
      <c r="D221" s="36">
        <v>378.5</v>
      </c>
      <c r="E221" s="36">
        <v>375</v>
      </c>
      <c r="F221" s="36">
        <v>370.15</v>
      </c>
      <c r="G221" s="36">
        <v>366.65</v>
      </c>
      <c r="H221" s="36">
        <v>383.35</v>
      </c>
      <c r="I221" s="36">
        <v>386.85</v>
      </c>
      <c r="J221" s="36">
        <v>391.70000000000005</v>
      </c>
      <c r="K221" s="31">
        <v>382</v>
      </c>
      <c r="L221" s="31">
        <v>373.65</v>
      </c>
      <c r="M221" s="31">
        <v>72.762929999999997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2748.25</v>
      </c>
      <c r="D222" s="36">
        <v>2737.5166666666664</v>
      </c>
      <c r="E222" s="36">
        <v>2721.4333333333329</v>
      </c>
      <c r="F222" s="36">
        <v>2694.6166666666663</v>
      </c>
      <c r="G222" s="36">
        <v>2678.5333333333328</v>
      </c>
      <c r="H222" s="36">
        <v>2764.333333333333</v>
      </c>
      <c r="I222" s="36">
        <v>2780.416666666667</v>
      </c>
      <c r="J222" s="36">
        <v>2807.2333333333331</v>
      </c>
      <c r="K222" s="31">
        <v>2753.6</v>
      </c>
      <c r="L222" s="31">
        <v>2710.7</v>
      </c>
      <c r="M222" s="31">
        <v>17.279260000000001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519.9</v>
      </c>
      <c r="D223" s="36">
        <v>526.65</v>
      </c>
      <c r="E223" s="36">
        <v>509.29999999999995</v>
      </c>
      <c r="F223" s="36">
        <v>498.69999999999993</v>
      </c>
      <c r="G223" s="36">
        <v>481.34999999999991</v>
      </c>
      <c r="H223" s="36">
        <v>537.25</v>
      </c>
      <c r="I223" s="36">
        <v>554.60000000000014</v>
      </c>
      <c r="J223" s="36">
        <v>565.20000000000005</v>
      </c>
      <c r="K223" s="31">
        <v>544</v>
      </c>
      <c r="L223" s="31">
        <v>516.04999999999995</v>
      </c>
      <c r="M223" s="31">
        <v>113.19240000000001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11828.7</v>
      </c>
      <c r="D224" s="36">
        <v>11611.233333333332</v>
      </c>
      <c r="E224" s="36">
        <v>11362.466666666664</v>
      </c>
      <c r="F224" s="36">
        <v>10896.233333333332</v>
      </c>
      <c r="G224" s="36">
        <v>10647.466666666664</v>
      </c>
      <c r="H224" s="36">
        <v>12077.466666666664</v>
      </c>
      <c r="I224" s="36">
        <v>12326.23333333333</v>
      </c>
      <c r="J224" s="36">
        <v>12792.466666666664</v>
      </c>
      <c r="K224" s="31">
        <v>11860</v>
      </c>
      <c r="L224" s="31">
        <v>11145</v>
      </c>
      <c r="M224" s="31">
        <v>0.35704999999999998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1006.45</v>
      </c>
      <c r="D225" s="36">
        <v>1009.5500000000001</v>
      </c>
      <c r="E225" s="36">
        <v>996.55000000000018</v>
      </c>
      <c r="F225" s="36">
        <v>986.65000000000009</v>
      </c>
      <c r="G225" s="36">
        <v>973.6500000000002</v>
      </c>
      <c r="H225" s="36">
        <v>1019.4500000000002</v>
      </c>
      <c r="I225" s="36">
        <v>1032.4499999999998</v>
      </c>
      <c r="J225" s="36">
        <v>1042.3500000000001</v>
      </c>
      <c r="K225" s="31">
        <v>1022.55</v>
      </c>
      <c r="L225" s="31">
        <v>999.65</v>
      </c>
      <c r="M225" s="31">
        <v>0.57145999999999997</v>
      </c>
      <c r="N225" s="1"/>
      <c r="O225" s="1"/>
    </row>
    <row r="226" spans="1:15" ht="12.75" customHeight="1">
      <c r="A226" s="33">
        <v>216</v>
      </c>
      <c r="B226" s="53" t="s">
        <v>860</v>
      </c>
      <c r="C226" s="31">
        <v>464.45</v>
      </c>
      <c r="D226" s="36">
        <v>466.60000000000008</v>
      </c>
      <c r="E226" s="36">
        <v>456.20000000000016</v>
      </c>
      <c r="F226" s="36">
        <v>447.9500000000001</v>
      </c>
      <c r="G226" s="36">
        <v>437.55000000000018</v>
      </c>
      <c r="H226" s="36">
        <v>474.85000000000014</v>
      </c>
      <c r="I226" s="36">
        <v>485.25000000000011</v>
      </c>
      <c r="J226" s="36">
        <v>493.50000000000011</v>
      </c>
      <c r="K226" s="31">
        <v>477</v>
      </c>
      <c r="L226" s="31">
        <v>458.35</v>
      </c>
      <c r="M226" s="31">
        <v>4.3450699999999998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51384.3</v>
      </c>
      <c r="D227" s="36">
        <v>51677.433333333327</v>
      </c>
      <c r="E227" s="36">
        <v>50754.866666666654</v>
      </c>
      <c r="F227" s="36">
        <v>50125.433333333327</v>
      </c>
      <c r="G227" s="36">
        <v>49202.866666666654</v>
      </c>
      <c r="H227" s="36">
        <v>52306.866666666654</v>
      </c>
      <c r="I227" s="36">
        <v>53229.43333333332</v>
      </c>
      <c r="J227" s="36">
        <v>53858.866666666654</v>
      </c>
      <c r="K227" s="31">
        <v>52600</v>
      </c>
      <c r="L227" s="31">
        <v>51048</v>
      </c>
      <c r="M227" s="31">
        <v>6.3049999999999995E-2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291.8</v>
      </c>
      <c r="D228" s="36">
        <v>290.66666666666669</v>
      </c>
      <c r="E228" s="36">
        <v>287.13333333333338</v>
      </c>
      <c r="F228" s="36">
        <v>282.4666666666667</v>
      </c>
      <c r="G228" s="36">
        <v>278.93333333333339</v>
      </c>
      <c r="H228" s="36">
        <v>295.33333333333337</v>
      </c>
      <c r="I228" s="36">
        <v>298.86666666666667</v>
      </c>
      <c r="J228" s="36">
        <v>303.53333333333336</v>
      </c>
      <c r="K228" s="31">
        <v>294.2</v>
      </c>
      <c r="L228" s="31">
        <v>286</v>
      </c>
      <c r="M228" s="31">
        <v>75.919259999999994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1187.25</v>
      </c>
      <c r="D229" s="36">
        <v>1181.9666666666667</v>
      </c>
      <c r="E229" s="36">
        <v>1170.9333333333334</v>
      </c>
      <c r="F229" s="36">
        <v>1154.6166666666668</v>
      </c>
      <c r="G229" s="36">
        <v>1143.5833333333335</v>
      </c>
      <c r="H229" s="36">
        <v>1198.2833333333333</v>
      </c>
      <c r="I229" s="36">
        <v>1209.3166666666666</v>
      </c>
      <c r="J229" s="36">
        <v>1225.6333333333332</v>
      </c>
      <c r="K229" s="31">
        <v>1193</v>
      </c>
      <c r="L229" s="31">
        <v>1165.6500000000001</v>
      </c>
      <c r="M229" s="31">
        <v>109.61369999999999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2036.7</v>
      </c>
      <c r="D230" s="36">
        <v>2020.1499999999999</v>
      </c>
      <c r="E230" s="36">
        <v>1993.4999999999998</v>
      </c>
      <c r="F230" s="36">
        <v>1950.3</v>
      </c>
      <c r="G230" s="36">
        <v>1923.6499999999999</v>
      </c>
      <c r="H230" s="36">
        <v>2063.3499999999995</v>
      </c>
      <c r="I230" s="36">
        <v>2090</v>
      </c>
      <c r="J230" s="36">
        <v>2133.1999999999998</v>
      </c>
      <c r="K230" s="31">
        <v>2046.8</v>
      </c>
      <c r="L230" s="31">
        <v>1976.95</v>
      </c>
      <c r="M230" s="31">
        <v>11.94117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720.05</v>
      </c>
      <c r="D231" s="36">
        <v>715.06666666666661</v>
      </c>
      <c r="E231" s="36">
        <v>707.63333333333321</v>
      </c>
      <c r="F231" s="36">
        <v>695.21666666666658</v>
      </c>
      <c r="G231" s="36">
        <v>687.78333333333319</v>
      </c>
      <c r="H231" s="36">
        <v>727.48333333333323</v>
      </c>
      <c r="I231" s="36">
        <v>734.91666666666663</v>
      </c>
      <c r="J231" s="36">
        <v>747.33333333333326</v>
      </c>
      <c r="K231" s="31">
        <v>722.5</v>
      </c>
      <c r="L231" s="31">
        <v>702.65</v>
      </c>
      <c r="M231" s="31">
        <v>20.693729999999999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800.05</v>
      </c>
      <c r="D232" s="36">
        <v>807.85</v>
      </c>
      <c r="E232" s="36">
        <v>788.75</v>
      </c>
      <c r="F232" s="36">
        <v>777.44999999999993</v>
      </c>
      <c r="G232" s="36">
        <v>758.34999999999991</v>
      </c>
      <c r="H232" s="36">
        <v>819.15000000000009</v>
      </c>
      <c r="I232" s="36">
        <v>838.25000000000023</v>
      </c>
      <c r="J232" s="36">
        <v>849.55000000000018</v>
      </c>
      <c r="K232" s="31">
        <v>826.95</v>
      </c>
      <c r="L232" s="31">
        <v>796.55</v>
      </c>
      <c r="M232" s="31">
        <v>4.4996200000000002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94.3</v>
      </c>
      <c r="D233" s="36">
        <v>94.106666666666669</v>
      </c>
      <c r="E233" s="36">
        <v>93.563333333333333</v>
      </c>
      <c r="F233" s="36">
        <v>92.826666666666668</v>
      </c>
      <c r="G233" s="36">
        <v>92.283333333333331</v>
      </c>
      <c r="H233" s="36">
        <v>94.843333333333334</v>
      </c>
      <c r="I233" s="36">
        <v>95.386666666666656</v>
      </c>
      <c r="J233" s="36">
        <v>96.123333333333335</v>
      </c>
      <c r="K233" s="31">
        <v>94.65</v>
      </c>
      <c r="L233" s="31">
        <v>93.37</v>
      </c>
      <c r="M233" s="31">
        <v>67.405339999999995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71.959999999999994</v>
      </c>
      <c r="D234" s="36">
        <v>71.653333333333336</v>
      </c>
      <c r="E234" s="36">
        <v>71.206666666666678</v>
      </c>
      <c r="F234" s="36">
        <v>70.453333333333347</v>
      </c>
      <c r="G234" s="36">
        <v>70.006666666666689</v>
      </c>
      <c r="H234" s="36">
        <v>72.406666666666666</v>
      </c>
      <c r="I234" s="36">
        <v>72.853333333333325</v>
      </c>
      <c r="J234" s="36">
        <v>73.606666666666655</v>
      </c>
      <c r="K234" s="31">
        <v>72.099999999999994</v>
      </c>
      <c r="L234" s="31">
        <v>70.900000000000006</v>
      </c>
      <c r="M234" s="31">
        <v>266.80020000000002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107.83</v>
      </c>
      <c r="D235" s="36">
        <v>107.42333333333333</v>
      </c>
      <c r="E235" s="36">
        <v>106.70666666666666</v>
      </c>
      <c r="F235" s="36">
        <v>105.58333333333333</v>
      </c>
      <c r="G235" s="36">
        <v>104.86666666666666</v>
      </c>
      <c r="H235" s="36">
        <v>108.54666666666667</v>
      </c>
      <c r="I235" s="36">
        <v>109.26333333333334</v>
      </c>
      <c r="J235" s="36">
        <v>110.38666666666667</v>
      </c>
      <c r="K235" s="31">
        <v>108.14</v>
      </c>
      <c r="L235" s="31">
        <v>106.3</v>
      </c>
      <c r="M235" s="31">
        <v>28.03398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404.95</v>
      </c>
      <c r="D236" s="36">
        <v>405.43333333333339</v>
      </c>
      <c r="E236" s="36">
        <v>400.86666666666679</v>
      </c>
      <c r="F236" s="36">
        <v>396.78333333333342</v>
      </c>
      <c r="G236" s="36">
        <v>392.21666666666681</v>
      </c>
      <c r="H236" s="36">
        <v>409.51666666666677</v>
      </c>
      <c r="I236" s="36">
        <v>414.08333333333337</v>
      </c>
      <c r="J236" s="36">
        <v>418.16666666666674</v>
      </c>
      <c r="K236" s="31">
        <v>410</v>
      </c>
      <c r="L236" s="31">
        <v>401.35</v>
      </c>
      <c r="M236" s="31">
        <v>5.5483900000000004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62.84</v>
      </c>
      <c r="D237" s="36">
        <v>62.886666666666663</v>
      </c>
      <c r="E237" s="36">
        <v>62.523333333333326</v>
      </c>
      <c r="F237" s="36">
        <v>62.206666666666663</v>
      </c>
      <c r="G237" s="36">
        <v>61.843333333333327</v>
      </c>
      <c r="H237" s="36">
        <v>63.203333333333326</v>
      </c>
      <c r="I237" s="36">
        <v>63.566666666666656</v>
      </c>
      <c r="J237" s="36">
        <v>63.883333333333326</v>
      </c>
      <c r="K237" s="31">
        <v>63.25</v>
      </c>
      <c r="L237" s="31">
        <v>62.57</v>
      </c>
      <c r="M237" s="31">
        <v>122.08369</v>
      </c>
      <c r="N237" s="1"/>
      <c r="O237" s="1"/>
    </row>
    <row r="238" spans="1:15" ht="12.75" customHeight="1">
      <c r="A238" s="33">
        <v>228</v>
      </c>
      <c r="B238" s="53" t="s">
        <v>779</v>
      </c>
      <c r="C238" s="31">
        <v>266.8</v>
      </c>
      <c r="D238" s="36">
        <v>267.26666666666665</v>
      </c>
      <c r="E238" s="36">
        <v>264.2833333333333</v>
      </c>
      <c r="F238" s="36">
        <v>261.76666666666665</v>
      </c>
      <c r="G238" s="36">
        <v>258.7833333333333</v>
      </c>
      <c r="H238" s="36">
        <v>269.7833333333333</v>
      </c>
      <c r="I238" s="36">
        <v>272.76666666666665</v>
      </c>
      <c r="J238" s="36">
        <v>275.2833333333333</v>
      </c>
      <c r="K238" s="31">
        <v>270.25</v>
      </c>
      <c r="L238" s="31">
        <v>264.75</v>
      </c>
      <c r="M238" s="31">
        <v>47.001759999999997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502.65</v>
      </c>
      <c r="D239" s="36">
        <v>499.83333333333331</v>
      </c>
      <c r="E239" s="36">
        <v>495.46666666666664</v>
      </c>
      <c r="F239" s="36">
        <v>488.2833333333333</v>
      </c>
      <c r="G239" s="36">
        <v>483.91666666666663</v>
      </c>
      <c r="H239" s="36">
        <v>507.01666666666665</v>
      </c>
      <c r="I239" s="36">
        <v>511.38333333333333</v>
      </c>
      <c r="J239" s="36">
        <v>518.56666666666661</v>
      </c>
      <c r="K239" s="31">
        <v>504.2</v>
      </c>
      <c r="L239" s="31">
        <v>492.65</v>
      </c>
      <c r="M239" s="31">
        <v>131.37392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281.8</v>
      </c>
      <c r="D240" s="36">
        <v>282.98333333333335</v>
      </c>
      <c r="E240" s="36">
        <v>279.36666666666667</v>
      </c>
      <c r="F240" s="36">
        <v>276.93333333333334</v>
      </c>
      <c r="G240" s="36">
        <v>273.31666666666666</v>
      </c>
      <c r="H240" s="36">
        <v>285.41666666666669</v>
      </c>
      <c r="I240" s="36">
        <v>289.03333333333336</v>
      </c>
      <c r="J240" s="36">
        <v>291.4666666666667</v>
      </c>
      <c r="K240" s="31">
        <v>286.60000000000002</v>
      </c>
      <c r="L240" s="31">
        <v>280.55</v>
      </c>
      <c r="M240" s="31">
        <v>3.8151700000000002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364.95</v>
      </c>
      <c r="D241" s="36">
        <v>365.2</v>
      </c>
      <c r="E241" s="36">
        <v>363.29999999999995</v>
      </c>
      <c r="F241" s="36">
        <v>361.65</v>
      </c>
      <c r="G241" s="36">
        <v>359.74999999999994</v>
      </c>
      <c r="H241" s="36">
        <v>366.84999999999997</v>
      </c>
      <c r="I241" s="36">
        <v>368.74999999999994</v>
      </c>
      <c r="J241" s="36">
        <v>370.4</v>
      </c>
      <c r="K241" s="31">
        <v>367.1</v>
      </c>
      <c r="L241" s="31">
        <v>363.55</v>
      </c>
      <c r="M241" s="31">
        <v>9.9956600000000009</v>
      </c>
      <c r="N241" s="1"/>
      <c r="O241" s="1"/>
    </row>
    <row r="242" spans="1:15" ht="12.75" customHeight="1">
      <c r="A242" s="33">
        <v>232</v>
      </c>
      <c r="B242" s="53" t="s">
        <v>908</v>
      </c>
      <c r="C242" s="31">
        <v>153.34</v>
      </c>
      <c r="D242" s="36">
        <v>154.53</v>
      </c>
      <c r="E242" s="36">
        <v>151.81</v>
      </c>
      <c r="F242" s="36">
        <v>150.28</v>
      </c>
      <c r="G242" s="36">
        <v>147.56</v>
      </c>
      <c r="H242" s="36">
        <v>156.06</v>
      </c>
      <c r="I242" s="36">
        <v>158.77999999999997</v>
      </c>
      <c r="J242" s="36">
        <v>160.31</v>
      </c>
      <c r="K242" s="31">
        <v>157.25</v>
      </c>
      <c r="L242" s="31">
        <v>153</v>
      </c>
      <c r="M242" s="31">
        <v>32.512369999999997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2748.7</v>
      </c>
      <c r="D243" s="36">
        <v>2734.9499999999994</v>
      </c>
      <c r="E243" s="36">
        <v>2690.0499999999988</v>
      </c>
      <c r="F243" s="36">
        <v>2631.3999999999996</v>
      </c>
      <c r="G243" s="36">
        <v>2586.4999999999991</v>
      </c>
      <c r="H243" s="36">
        <v>2793.5999999999985</v>
      </c>
      <c r="I243" s="36">
        <v>2838.4999999999991</v>
      </c>
      <c r="J243" s="36">
        <v>2897.1499999999983</v>
      </c>
      <c r="K243" s="31">
        <v>2779.85</v>
      </c>
      <c r="L243" s="31">
        <v>2676.3</v>
      </c>
      <c r="M243" s="31">
        <v>2.03254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550.15</v>
      </c>
      <c r="D244" s="36">
        <v>552.5333333333333</v>
      </c>
      <c r="E244" s="36">
        <v>542.61666666666656</v>
      </c>
      <c r="F244" s="36">
        <v>535.08333333333326</v>
      </c>
      <c r="G244" s="36">
        <v>525.16666666666652</v>
      </c>
      <c r="H244" s="36">
        <v>560.06666666666661</v>
      </c>
      <c r="I244" s="36">
        <v>569.98333333333335</v>
      </c>
      <c r="J244" s="36">
        <v>577.51666666666665</v>
      </c>
      <c r="K244" s="31">
        <v>562.45000000000005</v>
      </c>
      <c r="L244" s="31">
        <v>545</v>
      </c>
      <c r="M244" s="31">
        <v>7.34213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194.82</v>
      </c>
      <c r="D245" s="36">
        <v>192.43999999999997</v>
      </c>
      <c r="E245" s="36">
        <v>189.37999999999994</v>
      </c>
      <c r="F245" s="36">
        <v>183.93999999999997</v>
      </c>
      <c r="G245" s="36">
        <v>180.87999999999994</v>
      </c>
      <c r="H245" s="36">
        <v>197.87999999999994</v>
      </c>
      <c r="I245" s="36">
        <v>200.93999999999994</v>
      </c>
      <c r="J245" s="36">
        <v>206.37999999999994</v>
      </c>
      <c r="K245" s="31">
        <v>195.5</v>
      </c>
      <c r="L245" s="31">
        <v>187</v>
      </c>
      <c r="M245" s="31">
        <v>146.92697000000001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623.20000000000005</v>
      </c>
      <c r="D246" s="36">
        <v>619.98333333333346</v>
      </c>
      <c r="E246" s="36">
        <v>614.3666666666669</v>
      </c>
      <c r="F246" s="36">
        <v>605.53333333333342</v>
      </c>
      <c r="G246" s="36">
        <v>599.91666666666686</v>
      </c>
      <c r="H246" s="36">
        <v>628.81666666666695</v>
      </c>
      <c r="I246" s="36">
        <v>634.43333333333351</v>
      </c>
      <c r="J246" s="36">
        <v>643.26666666666699</v>
      </c>
      <c r="K246" s="31">
        <v>625.6</v>
      </c>
      <c r="L246" s="31">
        <v>611.15</v>
      </c>
      <c r="M246" s="31">
        <v>12.772790000000001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167.17</v>
      </c>
      <c r="D247" s="36">
        <v>166.49</v>
      </c>
      <c r="E247" s="36">
        <v>165.53000000000003</v>
      </c>
      <c r="F247" s="36">
        <v>163.89000000000001</v>
      </c>
      <c r="G247" s="36">
        <v>162.93000000000004</v>
      </c>
      <c r="H247" s="36">
        <v>168.13000000000002</v>
      </c>
      <c r="I247" s="36">
        <v>169.09</v>
      </c>
      <c r="J247" s="36">
        <v>170.73000000000002</v>
      </c>
      <c r="K247" s="31">
        <v>167.45</v>
      </c>
      <c r="L247" s="31">
        <v>164.85</v>
      </c>
      <c r="M247" s="31">
        <v>106.22879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60.89</v>
      </c>
      <c r="D248" s="36">
        <v>60.796666666666674</v>
      </c>
      <c r="E248" s="36">
        <v>60.243333333333347</v>
      </c>
      <c r="F248" s="36">
        <v>59.596666666666671</v>
      </c>
      <c r="G248" s="36">
        <v>59.043333333333344</v>
      </c>
      <c r="H248" s="36">
        <v>61.443333333333349</v>
      </c>
      <c r="I248" s="36">
        <v>61.996666666666677</v>
      </c>
      <c r="J248" s="36">
        <v>62.643333333333352</v>
      </c>
      <c r="K248" s="31">
        <v>61.35</v>
      </c>
      <c r="L248" s="31">
        <v>60.15</v>
      </c>
      <c r="M248" s="31">
        <v>57.464219999999997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924.75</v>
      </c>
      <c r="D249" s="36">
        <v>920.65</v>
      </c>
      <c r="E249" s="36">
        <v>915.4</v>
      </c>
      <c r="F249" s="36">
        <v>906.05</v>
      </c>
      <c r="G249" s="36">
        <v>900.8</v>
      </c>
      <c r="H249" s="36">
        <v>930</v>
      </c>
      <c r="I249" s="36">
        <v>935.25</v>
      </c>
      <c r="J249" s="36">
        <v>944.6</v>
      </c>
      <c r="K249" s="31">
        <v>925.9</v>
      </c>
      <c r="L249" s="31">
        <v>911.3</v>
      </c>
      <c r="M249" s="31">
        <v>9.0803200000000004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178.77</v>
      </c>
      <c r="D250" s="36">
        <v>179.79</v>
      </c>
      <c r="E250" s="36">
        <v>177.32999999999998</v>
      </c>
      <c r="F250" s="36">
        <v>175.89</v>
      </c>
      <c r="G250" s="36">
        <v>173.42999999999998</v>
      </c>
      <c r="H250" s="36">
        <v>181.23</v>
      </c>
      <c r="I250" s="36">
        <v>183.68999999999997</v>
      </c>
      <c r="J250" s="36">
        <v>185.13</v>
      </c>
      <c r="K250" s="31">
        <v>182.25</v>
      </c>
      <c r="L250" s="31">
        <v>178.35</v>
      </c>
      <c r="M250" s="31">
        <v>199.56147000000001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1435.35</v>
      </c>
      <c r="D251" s="36">
        <v>1439.5333333333335</v>
      </c>
      <c r="E251" s="36">
        <v>1428.0666666666671</v>
      </c>
      <c r="F251" s="36">
        <v>1420.7833333333335</v>
      </c>
      <c r="G251" s="36">
        <v>1409.3166666666671</v>
      </c>
      <c r="H251" s="36">
        <v>1446.8166666666671</v>
      </c>
      <c r="I251" s="36">
        <v>1458.2833333333338</v>
      </c>
      <c r="J251" s="36">
        <v>1465.5666666666671</v>
      </c>
      <c r="K251" s="31">
        <v>1451</v>
      </c>
      <c r="L251" s="31">
        <v>1432.25</v>
      </c>
      <c r="M251" s="31">
        <v>0.21525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545.85</v>
      </c>
      <c r="D252" s="36">
        <v>543.58333333333337</v>
      </c>
      <c r="E252" s="36">
        <v>540.66666666666674</v>
      </c>
      <c r="F252" s="36">
        <v>535.48333333333335</v>
      </c>
      <c r="G252" s="36">
        <v>532.56666666666672</v>
      </c>
      <c r="H252" s="36">
        <v>548.76666666666677</v>
      </c>
      <c r="I252" s="36">
        <v>551.68333333333351</v>
      </c>
      <c r="J252" s="36">
        <v>556.86666666666679</v>
      </c>
      <c r="K252" s="31">
        <v>546.5</v>
      </c>
      <c r="L252" s="31">
        <v>538.4</v>
      </c>
      <c r="M252" s="31">
        <v>7.6405900000000004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411.8</v>
      </c>
      <c r="D253" s="36">
        <v>410.15000000000003</v>
      </c>
      <c r="E253" s="36">
        <v>407.10000000000008</v>
      </c>
      <c r="F253" s="36">
        <v>402.40000000000003</v>
      </c>
      <c r="G253" s="36">
        <v>399.35000000000008</v>
      </c>
      <c r="H253" s="36">
        <v>414.85000000000008</v>
      </c>
      <c r="I253" s="36">
        <v>417.90000000000003</v>
      </c>
      <c r="J253" s="36">
        <v>422.60000000000008</v>
      </c>
      <c r="K253" s="31">
        <v>413.2</v>
      </c>
      <c r="L253" s="31">
        <v>405.45</v>
      </c>
      <c r="M253" s="31">
        <v>40.016480000000001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1364.15</v>
      </c>
      <c r="D254" s="36">
        <v>1356.8666666666668</v>
      </c>
      <c r="E254" s="36">
        <v>1345.8333333333335</v>
      </c>
      <c r="F254" s="36">
        <v>1327.5166666666667</v>
      </c>
      <c r="G254" s="36">
        <v>1316.4833333333333</v>
      </c>
      <c r="H254" s="36">
        <v>1375.1833333333336</v>
      </c>
      <c r="I254" s="36">
        <v>1386.2166666666669</v>
      </c>
      <c r="J254" s="36">
        <v>1404.5333333333338</v>
      </c>
      <c r="K254" s="31">
        <v>1367.9</v>
      </c>
      <c r="L254" s="31">
        <v>1338.55</v>
      </c>
      <c r="M254" s="31">
        <v>54.56176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7417.85</v>
      </c>
      <c r="D255" s="36">
        <v>7360.95</v>
      </c>
      <c r="E255" s="36">
        <v>7281.9</v>
      </c>
      <c r="F255" s="36">
        <v>7145.95</v>
      </c>
      <c r="G255" s="36">
        <v>7066.9</v>
      </c>
      <c r="H255" s="36">
        <v>7496.9</v>
      </c>
      <c r="I255" s="36">
        <v>7575.9500000000007</v>
      </c>
      <c r="J255" s="36">
        <v>7711.9</v>
      </c>
      <c r="K255" s="31">
        <v>7440</v>
      </c>
      <c r="L255" s="31">
        <v>7225</v>
      </c>
      <c r="M255" s="31">
        <v>3.3317000000000001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1858.95</v>
      </c>
      <c r="D256" s="36">
        <v>1850.1000000000001</v>
      </c>
      <c r="E256" s="36">
        <v>1838.3500000000004</v>
      </c>
      <c r="F256" s="36">
        <v>1817.7500000000002</v>
      </c>
      <c r="G256" s="36">
        <v>1806.0000000000005</v>
      </c>
      <c r="H256" s="36">
        <v>1870.7000000000003</v>
      </c>
      <c r="I256" s="36">
        <v>1882.4499999999998</v>
      </c>
      <c r="J256" s="36">
        <v>1903.0500000000002</v>
      </c>
      <c r="K256" s="31">
        <v>1861.85</v>
      </c>
      <c r="L256" s="31">
        <v>1829.5</v>
      </c>
      <c r="M256" s="31">
        <v>73.356570000000005</v>
      </c>
      <c r="N256" s="1"/>
      <c r="O256" s="1"/>
    </row>
    <row r="257" spans="1:15" ht="12.75" customHeight="1">
      <c r="A257" s="33">
        <v>247</v>
      </c>
      <c r="B257" s="53" t="s">
        <v>861</v>
      </c>
      <c r="C257" s="31">
        <v>212.74</v>
      </c>
      <c r="D257" s="36">
        <v>211.61333333333332</v>
      </c>
      <c r="E257" s="36">
        <v>205.32666666666663</v>
      </c>
      <c r="F257" s="36">
        <v>197.9133333333333</v>
      </c>
      <c r="G257" s="36">
        <v>191.62666666666661</v>
      </c>
      <c r="H257" s="36">
        <v>219.02666666666664</v>
      </c>
      <c r="I257" s="36">
        <v>225.31333333333333</v>
      </c>
      <c r="J257" s="36">
        <v>232.72666666666666</v>
      </c>
      <c r="K257" s="31">
        <v>217.9</v>
      </c>
      <c r="L257" s="31">
        <v>204.2</v>
      </c>
      <c r="M257" s="31">
        <v>147.90812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953.8</v>
      </c>
      <c r="D258" s="36">
        <v>957.6</v>
      </c>
      <c r="E258" s="36">
        <v>941.2</v>
      </c>
      <c r="F258" s="36">
        <v>928.6</v>
      </c>
      <c r="G258" s="36">
        <v>912.2</v>
      </c>
      <c r="H258" s="36">
        <v>970.2</v>
      </c>
      <c r="I258" s="36">
        <v>986.59999999999991</v>
      </c>
      <c r="J258" s="36">
        <v>999.2</v>
      </c>
      <c r="K258" s="31">
        <v>974</v>
      </c>
      <c r="L258" s="31">
        <v>945</v>
      </c>
      <c r="M258" s="31">
        <v>1.6973400000000001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4277.7</v>
      </c>
      <c r="D259" s="36">
        <v>4255.8666666666659</v>
      </c>
      <c r="E259" s="36">
        <v>4221.8333333333321</v>
      </c>
      <c r="F259" s="36">
        <v>4165.9666666666662</v>
      </c>
      <c r="G259" s="36">
        <v>4131.9333333333325</v>
      </c>
      <c r="H259" s="36">
        <v>4311.7333333333318</v>
      </c>
      <c r="I259" s="36">
        <v>4345.7666666666664</v>
      </c>
      <c r="J259" s="36">
        <v>4401.6333333333314</v>
      </c>
      <c r="K259" s="31">
        <v>4289.8999999999996</v>
      </c>
      <c r="L259" s="31">
        <v>4200</v>
      </c>
      <c r="M259" s="31">
        <v>7.27461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1337.95</v>
      </c>
      <c r="D260" s="36">
        <v>1340.6166666666666</v>
      </c>
      <c r="E260" s="36">
        <v>1311.4333333333332</v>
      </c>
      <c r="F260" s="36">
        <v>1284.9166666666665</v>
      </c>
      <c r="G260" s="36">
        <v>1255.7333333333331</v>
      </c>
      <c r="H260" s="36">
        <v>1367.1333333333332</v>
      </c>
      <c r="I260" s="36">
        <v>1396.3166666666666</v>
      </c>
      <c r="J260" s="36">
        <v>1422.8333333333333</v>
      </c>
      <c r="K260" s="31">
        <v>1369.8</v>
      </c>
      <c r="L260" s="31">
        <v>1314.1</v>
      </c>
      <c r="M260" s="31">
        <v>4.5212399999999997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1966.5</v>
      </c>
      <c r="D261" s="36">
        <v>1982.6833333333334</v>
      </c>
      <c r="E261" s="36">
        <v>1935.3666666666668</v>
      </c>
      <c r="F261" s="36">
        <v>1904.2333333333333</v>
      </c>
      <c r="G261" s="36">
        <v>1856.9166666666667</v>
      </c>
      <c r="H261" s="36">
        <v>2013.8166666666668</v>
      </c>
      <c r="I261" s="36">
        <v>2061.1333333333332</v>
      </c>
      <c r="J261" s="36">
        <v>2092.2666666666669</v>
      </c>
      <c r="K261" s="31">
        <v>2030</v>
      </c>
      <c r="L261" s="31">
        <v>1951.55</v>
      </c>
      <c r="M261" s="31">
        <v>5.4347300000000001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4239.95</v>
      </c>
      <c r="D262" s="36">
        <v>4197.7</v>
      </c>
      <c r="E262" s="36">
        <v>4145.3999999999996</v>
      </c>
      <c r="F262" s="36">
        <v>4050.8499999999995</v>
      </c>
      <c r="G262" s="36">
        <v>3998.5499999999993</v>
      </c>
      <c r="H262" s="36">
        <v>4292.25</v>
      </c>
      <c r="I262" s="36">
        <v>4344.5500000000011</v>
      </c>
      <c r="J262" s="36">
        <v>4439.1000000000004</v>
      </c>
      <c r="K262" s="31">
        <v>4250</v>
      </c>
      <c r="L262" s="31">
        <v>4103.1499999999996</v>
      </c>
      <c r="M262" s="31">
        <v>0.78661000000000003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1909.35</v>
      </c>
      <c r="D263" s="36">
        <v>1911.8166666666668</v>
      </c>
      <c r="E263" s="36">
        <v>1891.6833333333336</v>
      </c>
      <c r="F263" s="36">
        <v>1874.0166666666669</v>
      </c>
      <c r="G263" s="36">
        <v>1853.8833333333337</v>
      </c>
      <c r="H263" s="36">
        <v>1929.4833333333336</v>
      </c>
      <c r="I263" s="36">
        <v>1949.6166666666668</v>
      </c>
      <c r="J263" s="36">
        <v>1967.2833333333335</v>
      </c>
      <c r="K263" s="31">
        <v>1931.95</v>
      </c>
      <c r="L263" s="31">
        <v>1894.15</v>
      </c>
      <c r="M263" s="31">
        <v>0.80515000000000003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790.2</v>
      </c>
      <c r="D264" s="36">
        <v>794.38333333333333</v>
      </c>
      <c r="E264" s="36">
        <v>783.81666666666661</v>
      </c>
      <c r="F264" s="36">
        <v>777.43333333333328</v>
      </c>
      <c r="G264" s="36">
        <v>766.86666666666656</v>
      </c>
      <c r="H264" s="36">
        <v>800.76666666666665</v>
      </c>
      <c r="I264" s="36">
        <v>811.33333333333348</v>
      </c>
      <c r="J264" s="36">
        <v>817.7166666666667</v>
      </c>
      <c r="K264" s="31">
        <v>804.95</v>
      </c>
      <c r="L264" s="31">
        <v>788</v>
      </c>
      <c r="M264" s="31">
        <v>1.90618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481.8</v>
      </c>
      <c r="D265" s="36">
        <v>484.06666666666666</v>
      </c>
      <c r="E265" s="36">
        <v>475.23333333333335</v>
      </c>
      <c r="F265" s="36">
        <v>468.66666666666669</v>
      </c>
      <c r="G265" s="36">
        <v>459.83333333333337</v>
      </c>
      <c r="H265" s="36">
        <v>490.63333333333333</v>
      </c>
      <c r="I265" s="36">
        <v>499.4666666666667</v>
      </c>
      <c r="J265" s="36">
        <v>506.0333333333333</v>
      </c>
      <c r="K265" s="31">
        <v>492.9</v>
      </c>
      <c r="L265" s="31">
        <v>477.5</v>
      </c>
      <c r="M265" s="31">
        <v>5.8214199999999998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90.78</v>
      </c>
      <c r="D266" s="36">
        <v>90.99666666666667</v>
      </c>
      <c r="E266" s="36">
        <v>89.653333333333336</v>
      </c>
      <c r="F266" s="36">
        <v>88.526666666666671</v>
      </c>
      <c r="G266" s="36">
        <v>87.183333333333337</v>
      </c>
      <c r="H266" s="36">
        <v>92.123333333333335</v>
      </c>
      <c r="I266" s="36">
        <v>93.466666666666669</v>
      </c>
      <c r="J266" s="36">
        <v>94.593333333333334</v>
      </c>
      <c r="K266" s="31">
        <v>92.34</v>
      </c>
      <c r="L266" s="31">
        <v>89.87</v>
      </c>
      <c r="M266" s="31">
        <v>30.920780000000001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665.05</v>
      </c>
      <c r="D267" s="36">
        <v>660.55</v>
      </c>
      <c r="E267" s="36">
        <v>653.79999999999995</v>
      </c>
      <c r="F267" s="36">
        <v>642.54999999999995</v>
      </c>
      <c r="G267" s="36">
        <v>635.79999999999995</v>
      </c>
      <c r="H267" s="36">
        <v>671.8</v>
      </c>
      <c r="I267" s="36">
        <v>678.55</v>
      </c>
      <c r="J267" s="36">
        <v>689.8</v>
      </c>
      <c r="K267" s="31">
        <v>667.3</v>
      </c>
      <c r="L267" s="31">
        <v>649.29999999999995</v>
      </c>
      <c r="M267" s="31">
        <v>12.447050000000001</v>
      </c>
      <c r="N267" s="1"/>
      <c r="O267" s="1"/>
    </row>
    <row r="268" spans="1:15" ht="12.75" customHeight="1">
      <c r="A268" s="33">
        <v>258</v>
      </c>
      <c r="B268" s="53" t="s">
        <v>862</v>
      </c>
      <c r="C268" s="31">
        <v>313.60000000000002</v>
      </c>
      <c r="D268" s="36">
        <v>313.08333333333331</v>
      </c>
      <c r="E268" s="36">
        <v>310.76666666666665</v>
      </c>
      <c r="F268" s="36">
        <v>307.93333333333334</v>
      </c>
      <c r="G268" s="36">
        <v>305.61666666666667</v>
      </c>
      <c r="H268" s="36">
        <v>315.91666666666663</v>
      </c>
      <c r="I268" s="36">
        <v>318.23333333333335</v>
      </c>
      <c r="J268" s="36">
        <v>321.06666666666661</v>
      </c>
      <c r="K268" s="31">
        <v>315.39999999999998</v>
      </c>
      <c r="L268" s="31">
        <v>310.25</v>
      </c>
      <c r="M268" s="31">
        <v>9.5003499999999992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908.45</v>
      </c>
      <c r="D269" s="36">
        <v>900.56666666666661</v>
      </c>
      <c r="E269" s="36">
        <v>890.43333333333317</v>
      </c>
      <c r="F269" s="36">
        <v>872.41666666666652</v>
      </c>
      <c r="G269" s="36">
        <v>862.28333333333308</v>
      </c>
      <c r="H269" s="36">
        <v>918.58333333333326</v>
      </c>
      <c r="I269" s="36">
        <v>928.7166666666667</v>
      </c>
      <c r="J269" s="36">
        <v>946.73333333333335</v>
      </c>
      <c r="K269" s="31">
        <v>910.7</v>
      </c>
      <c r="L269" s="31">
        <v>882.55</v>
      </c>
      <c r="M269" s="31">
        <v>22.088419999999999</v>
      </c>
      <c r="N269" s="1"/>
      <c r="O269" s="1"/>
    </row>
    <row r="270" spans="1:15" ht="12.75" customHeight="1">
      <c r="A270" s="33">
        <v>260</v>
      </c>
      <c r="B270" s="53" t="s">
        <v>863</v>
      </c>
      <c r="C270" s="31">
        <v>916.4</v>
      </c>
      <c r="D270" s="36">
        <v>909.51666666666677</v>
      </c>
      <c r="E270" s="36">
        <v>897.03333333333353</v>
      </c>
      <c r="F270" s="36">
        <v>877.66666666666674</v>
      </c>
      <c r="G270" s="36">
        <v>865.18333333333351</v>
      </c>
      <c r="H270" s="36">
        <v>928.88333333333355</v>
      </c>
      <c r="I270" s="36">
        <v>941.3666666666669</v>
      </c>
      <c r="J270" s="36">
        <v>960.73333333333358</v>
      </c>
      <c r="K270" s="31">
        <v>922</v>
      </c>
      <c r="L270" s="31">
        <v>890.15</v>
      </c>
      <c r="M270" s="31">
        <v>0.38663999999999998</v>
      </c>
      <c r="N270" s="1"/>
      <c r="O270" s="1"/>
    </row>
    <row r="271" spans="1:15" ht="12.75" customHeight="1">
      <c r="A271" s="33">
        <v>261</v>
      </c>
      <c r="B271" s="53" t="s">
        <v>864</v>
      </c>
      <c r="C271" s="31">
        <v>109.38</v>
      </c>
      <c r="D271" s="36">
        <v>109.35333333333334</v>
      </c>
      <c r="E271" s="36">
        <v>108.52666666666667</v>
      </c>
      <c r="F271" s="36">
        <v>107.67333333333333</v>
      </c>
      <c r="G271" s="36">
        <v>106.84666666666666</v>
      </c>
      <c r="H271" s="36">
        <v>110.20666666666668</v>
      </c>
      <c r="I271" s="36">
        <v>111.03333333333336</v>
      </c>
      <c r="J271" s="36">
        <v>111.88666666666668</v>
      </c>
      <c r="K271" s="31">
        <v>110.18</v>
      </c>
      <c r="L271" s="31">
        <v>108.5</v>
      </c>
      <c r="M271" s="31">
        <v>20.952839999999998</v>
      </c>
      <c r="N271" s="1"/>
      <c r="O271" s="1"/>
    </row>
    <row r="272" spans="1:15" ht="12.75" customHeight="1">
      <c r="A272" s="33">
        <v>262</v>
      </c>
      <c r="B272" s="53" t="s">
        <v>828</v>
      </c>
      <c r="C272" s="31">
        <v>628.85</v>
      </c>
      <c r="D272" s="36">
        <v>625.94999999999993</v>
      </c>
      <c r="E272" s="36">
        <v>621.39999999999986</v>
      </c>
      <c r="F272" s="36">
        <v>613.94999999999993</v>
      </c>
      <c r="G272" s="36">
        <v>609.39999999999986</v>
      </c>
      <c r="H272" s="36">
        <v>633.39999999999986</v>
      </c>
      <c r="I272" s="36">
        <v>637.94999999999982</v>
      </c>
      <c r="J272" s="36">
        <v>645.39999999999986</v>
      </c>
      <c r="K272" s="31">
        <v>630.5</v>
      </c>
      <c r="L272" s="31">
        <v>618.5</v>
      </c>
      <c r="M272" s="31">
        <v>6.0722300000000002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701.35</v>
      </c>
      <c r="D273" s="36">
        <v>697.2166666666667</v>
      </c>
      <c r="E273" s="36">
        <v>687.48333333333335</v>
      </c>
      <c r="F273" s="36">
        <v>673.61666666666667</v>
      </c>
      <c r="G273" s="36">
        <v>663.88333333333333</v>
      </c>
      <c r="H273" s="36">
        <v>711.08333333333337</v>
      </c>
      <c r="I273" s="36">
        <v>720.81666666666672</v>
      </c>
      <c r="J273" s="36">
        <v>734.68333333333339</v>
      </c>
      <c r="K273" s="31">
        <v>706.95</v>
      </c>
      <c r="L273" s="31">
        <v>683.35</v>
      </c>
      <c r="M273" s="31">
        <v>20.865590000000001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934.5</v>
      </c>
      <c r="D274" s="36">
        <v>933.93333333333339</v>
      </c>
      <c r="E274" s="36">
        <v>926.61666666666679</v>
      </c>
      <c r="F274" s="36">
        <v>918.73333333333335</v>
      </c>
      <c r="G274" s="36">
        <v>911.41666666666674</v>
      </c>
      <c r="H274" s="36">
        <v>941.81666666666683</v>
      </c>
      <c r="I274" s="36">
        <v>949.13333333333344</v>
      </c>
      <c r="J274" s="36">
        <v>957.01666666666688</v>
      </c>
      <c r="K274" s="31">
        <v>941.25</v>
      </c>
      <c r="L274" s="31">
        <v>926.05</v>
      </c>
      <c r="M274" s="31">
        <v>10.744859999999999</v>
      </c>
      <c r="N274" s="1"/>
      <c r="O274" s="1"/>
    </row>
    <row r="275" spans="1:15" ht="12.75" customHeight="1">
      <c r="A275" s="33">
        <v>265</v>
      </c>
      <c r="B275" s="53" t="s">
        <v>865</v>
      </c>
      <c r="C275" s="31">
        <v>328.15</v>
      </c>
      <c r="D275" s="36">
        <v>325.75</v>
      </c>
      <c r="E275" s="36">
        <v>321.95</v>
      </c>
      <c r="F275" s="36">
        <v>315.75</v>
      </c>
      <c r="G275" s="36">
        <v>311.95</v>
      </c>
      <c r="H275" s="36">
        <v>331.95</v>
      </c>
      <c r="I275" s="36">
        <v>335.74999999999994</v>
      </c>
      <c r="J275" s="36">
        <v>341.95</v>
      </c>
      <c r="K275" s="31">
        <v>329.55</v>
      </c>
      <c r="L275" s="31">
        <v>319.55</v>
      </c>
      <c r="M275" s="31">
        <v>164.46600000000001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645</v>
      </c>
      <c r="D276" s="36">
        <v>644.18333333333328</v>
      </c>
      <c r="E276" s="36">
        <v>636.86666666666656</v>
      </c>
      <c r="F276" s="36">
        <v>628.73333333333323</v>
      </c>
      <c r="G276" s="36">
        <v>621.41666666666652</v>
      </c>
      <c r="H276" s="36">
        <v>652.31666666666661</v>
      </c>
      <c r="I276" s="36">
        <v>659.63333333333344</v>
      </c>
      <c r="J276" s="36">
        <v>667.76666666666665</v>
      </c>
      <c r="K276" s="31">
        <v>651.5</v>
      </c>
      <c r="L276" s="31">
        <v>636.04999999999995</v>
      </c>
      <c r="M276" s="31">
        <v>11.27258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643.35</v>
      </c>
      <c r="D277" s="36">
        <v>647.26666666666665</v>
      </c>
      <c r="E277" s="36">
        <v>635.13333333333333</v>
      </c>
      <c r="F277" s="36">
        <v>626.91666666666663</v>
      </c>
      <c r="G277" s="36">
        <v>614.7833333333333</v>
      </c>
      <c r="H277" s="36">
        <v>655.48333333333335</v>
      </c>
      <c r="I277" s="36">
        <v>667.61666666666656</v>
      </c>
      <c r="J277" s="36">
        <v>675.83333333333337</v>
      </c>
      <c r="K277" s="31">
        <v>659.4</v>
      </c>
      <c r="L277" s="31">
        <v>639.04999999999995</v>
      </c>
      <c r="M277" s="31">
        <v>3.66309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853.9</v>
      </c>
      <c r="D278" s="36">
        <v>861.33333333333337</v>
      </c>
      <c r="E278" s="36">
        <v>836.66666666666674</v>
      </c>
      <c r="F278" s="36">
        <v>819.43333333333339</v>
      </c>
      <c r="G278" s="36">
        <v>794.76666666666677</v>
      </c>
      <c r="H278" s="36">
        <v>878.56666666666672</v>
      </c>
      <c r="I278" s="36">
        <v>903.23333333333346</v>
      </c>
      <c r="J278" s="36">
        <v>920.4666666666667</v>
      </c>
      <c r="K278" s="31">
        <v>886</v>
      </c>
      <c r="L278" s="31">
        <v>844.1</v>
      </c>
      <c r="M278" s="31">
        <v>4.5001300000000004</v>
      </c>
      <c r="N278" s="1"/>
      <c r="O278" s="1"/>
    </row>
    <row r="279" spans="1:15" ht="12.75" customHeight="1">
      <c r="A279" s="33">
        <v>269</v>
      </c>
      <c r="B279" s="53" t="s">
        <v>866</v>
      </c>
      <c r="C279" s="31">
        <v>549.1</v>
      </c>
      <c r="D279" s="36">
        <v>552.76666666666665</v>
      </c>
      <c r="E279" s="36">
        <v>543.5333333333333</v>
      </c>
      <c r="F279" s="36">
        <v>537.9666666666667</v>
      </c>
      <c r="G279" s="36">
        <v>528.73333333333335</v>
      </c>
      <c r="H279" s="36">
        <v>558.33333333333326</v>
      </c>
      <c r="I279" s="36">
        <v>567.56666666666661</v>
      </c>
      <c r="J279" s="36">
        <v>573.13333333333321</v>
      </c>
      <c r="K279" s="31">
        <v>562</v>
      </c>
      <c r="L279" s="31">
        <v>547.20000000000005</v>
      </c>
      <c r="M279" s="31">
        <v>6.1555600000000004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1275.95</v>
      </c>
      <c r="D280" s="36">
        <v>1260.5333333333333</v>
      </c>
      <c r="E280" s="36">
        <v>1232.0666666666666</v>
      </c>
      <c r="F280" s="36">
        <v>1188.1833333333334</v>
      </c>
      <c r="G280" s="36">
        <v>1159.7166666666667</v>
      </c>
      <c r="H280" s="36">
        <v>1304.4166666666665</v>
      </c>
      <c r="I280" s="36">
        <v>1332.8833333333332</v>
      </c>
      <c r="J280" s="36">
        <v>1376.7666666666664</v>
      </c>
      <c r="K280" s="31">
        <v>1289</v>
      </c>
      <c r="L280" s="31">
        <v>1216.6500000000001</v>
      </c>
      <c r="M280" s="31">
        <v>5.0456300000000001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555.95000000000005</v>
      </c>
      <c r="D281" s="36">
        <v>553.35</v>
      </c>
      <c r="E281" s="36">
        <v>540.6</v>
      </c>
      <c r="F281" s="36">
        <v>525.25</v>
      </c>
      <c r="G281" s="36">
        <v>512.5</v>
      </c>
      <c r="H281" s="36">
        <v>568.70000000000005</v>
      </c>
      <c r="I281" s="36">
        <v>581.45000000000005</v>
      </c>
      <c r="J281" s="36">
        <v>596.80000000000007</v>
      </c>
      <c r="K281" s="31">
        <v>566.1</v>
      </c>
      <c r="L281" s="31">
        <v>538</v>
      </c>
      <c r="M281" s="31">
        <v>6.0542999999999996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857.7</v>
      </c>
      <c r="D282" s="36">
        <v>866.56666666666661</v>
      </c>
      <c r="E282" s="36">
        <v>845.13333333333321</v>
      </c>
      <c r="F282" s="36">
        <v>832.56666666666661</v>
      </c>
      <c r="G282" s="36">
        <v>811.13333333333321</v>
      </c>
      <c r="H282" s="36">
        <v>879.13333333333321</v>
      </c>
      <c r="I282" s="36">
        <v>900.56666666666661</v>
      </c>
      <c r="J282" s="36">
        <v>913.13333333333321</v>
      </c>
      <c r="K282" s="31">
        <v>888</v>
      </c>
      <c r="L282" s="31">
        <v>854</v>
      </c>
      <c r="M282" s="31">
        <v>1.5001100000000001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4298.2</v>
      </c>
      <c r="D283" s="36">
        <v>4318.583333333333</v>
      </c>
      <c r="E283" s="36">
        <v>4252.1666666666661</v>
      </c>
      <c r="F283" s="36">
        <v>4206.1333333333332</v>
      </c>
      <c r="G283" s="36">
        <v>4139.7166666666662</v>
      </c>
      <c r="H283" s="36">
        <v>4364.6166666666659</v>
      </c>
      <c r="I283" s="36">
        <v>4431.0333333333319</v>
      </c>
      <c r="J283" s="36">
        <v>4477.0666666666657</v>
      </c>
      <c r="K283" s="31">
        <v>4385</v>
      </c>
      <c r="L283" s="31">
        <v>4272.55</v>
      </c>
      <c r="M283" s="31">
        <v>1.2019899999999999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340.2</v>
      </c>
      <c r="D284" s="36">
        <v>344.93333333333334</v>
      </c>
      <c r="E284" s="36">
        <v>333.4666666666667</v>
      </c>
      <c r="F284" s="36">
        <v>326.73333333333335</v>
      </c>
      <c r="G284" s="36">
        <v>315.26666666666671</v>
      </c>
      <c r="H284" s="36">
        <v>351.66666666666669</v>
      </c>
      <c r="I284" s="36">
        <v>363.13333333333327</v>
      </c>
      <c r="J284" s="36">
        <v>369.86666666666667</v>
      </c>
      <c r="K284" s="31">
        <v>356.4</v>
      </c>
      <c r="L284" s="31">
        <v>338.2</v>
      </c>
      <c r="M284" s="31">
        <v>27.664539999999999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1815.4</v>
      </c>
      <c r="D285" s="36">
        <v>1821.6833333333334</v>
      </c>
      <c r="E285" s="36">
        <v>1787.4166666666667</v>
      </c>
      <c r="F285" s="36">
        <v>1759.4333333333334</v>
      </c>
      <c r="G285" s="36">
        <v>1725.1666666666667</v>
      </c>
      <c r="H285" s="36">
        <v>1849.6666666666667</v>
      </c>
      <c r="I285" s="36">
        <v>1883.9333333333332</v>
      </c>
      <c r="J285" s="36">
        <v>1911.9166666666667</v>
      </c>
      <c r="K285" s="31">
        <v>1855.95</v>
      </c>
      <c r="L285" s="31">
        <v>1793.7</v>
      </c>
      <c r="M285" s="31">
        <v>10.30355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293.5</v>
      </c>
      <c r="D286" s="36">
        <v>291.63333333333338</v>
      </c>
      <c r="E286" s="36">
        <v>287.16666666666674</v>
      </c>
      <c r="F286" s="36">
        <v>280.83333333333337</v>
      </c>
      <c r="G286" s="36">
        <v>276.36666666666673</v>
      </c>
      <c r="H286" s="36">
        <v>297.96666666666675</v>
      </c>
      <c r="I286" s="36">
        <v>302.43333333333334</v>
      </c>
      <c r="J286" s="36">
        <v>308.76666666666677</v>
      </c>
      <c r="K286" s="31">
        <v>296.10000000000002</v>
      </c>
      <c r="L286" s="31">
        <v>285.3</v>
      </c>
      <c r="M286" s="31">
        <v>10.54444</v>
      </c>
      <c r="N286" s="1"/>
      <c r="O286" s="1"/>
    </row>
    <row r="287" spans="1:15" ht="12.75" customHeight="1">
      <c r="A287" s="33">
        <v>277</v>
      </c>
      <c r="B287" s="53" t="s">
        <v>798</v>
      </c>
      <c r="C287" s="31">
        <v>915.75</v>
      </c>
      <c r="D287" s="36">
        <v>918.58333333333337</v>
      </c>
      <c r="E287" s="36">
        <v>907.16666666666674</v>
      </c>
      <c r="F287" s="36">
        <v>898.58333333333337</v>
      </c>
      <c r="G287" s="36">
        <v>887.16666666666674</v>
      </c>
      <c r="H287" s="36">
        <v>927.16666666666674</v>
      </c>
      <c r="I287" s="36">
        <v>938.58333333333348</v>
      </c>
      <c r="J287" s="36">
        <v>947.16666666666674</v>
      </c>
      <c r="K287" s="31">
        <v>930</v>
      </c>
      <c r="L287" s="31">
        <v>910</v>
      </c>
      <c r="M287" s="31">
        <v>0.62721000000000005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1380.3</v>
      </c>
      <c r="D288" s="36">
        <v>1382.6333333333332</v>
      </c>
      <c r="E288" s="36">
        <v>1372.7166666666665</v>
      </c>
      <c r="F288" s="36">
        <v>1365.1333333333332</v>
      </c>
      <c r="G288" s="36">
        <v>1355.2166666666665</v>
      </c>
      <c r="H288" s="36">
        <v>1390.2166666666665</v>
      </c>
      <c r="I288" s="36">
        <v>1400.1333333333334</v>
      </c>
      <c r="J288" s="36">
        <v>1407.7166666666665</v>
      </c>
      <c r="K288" s="31">
        <v>1392.55</v>
      </c>
      <c r="L288" s="31">
        <v>1375.05</v>
      </c>
      <c r="M288" s="31">
        <v>1.05582</v>
      </c>
      <c r="N288" s="1"/>
      <c r="O288" s="1"/>
    </row>
    <row r="289" spans="1:15" ht="12.75" customHeight="1">
      <c r="A289" s="33">
        <v>279</v>
      </c>
      <c r="B289" s="53" t="s">
        <v>786</v>
      </c>
      <c r="C289" s="31">
        <v>1221.1500000000001</v>
      </c>
      <c r="D289" s="36">
        <v>1223.6333333333334</v>
      </c>
      <c r="E289" s="36">
        <v>1208.2666666666669</v>
      </c>
      <c r="F289" s="36">
        <v>1195.3833333333334</v>
      </c>
      <c r="G289" s="36">
        <v>1180.0166666666669</v>
      </c>
      <c r="H289" s="36">
        <v>1236.5166666666669</v>
      </c>
      <c r="I289" s="36">
        <v>1251.8833333333332</v>
      </c>
      <c r="J289" s="36">
        <v>1264.7666666666669</v>
      </c>
      <c r="K289" s="31">
        <v>1239</v>
      </c>
      <c r="L289" s="31">
        <v>1210.75</v>
      </c>
      <c r="M289" s="31">
        <v>1.6201099999999999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572.95000000000005</v>
      </c>
      <c r="D290" s="36">
        <v>570.98333333333335</v>
      </c>
      <c r="E290" s="36">
        <v>563.9666666666667</v>
      </c>
      <c r="F290" s="36">
        <v>554.98333333333335</v>
      </c>
      <c r="G290" s="36">
        <v>547.9666666666667</v>
      </c>
      <c r="H290" s="36">
        <v>579.9666666666667</v>
      </c>
      <c r="I290" s="36">
        <v>586.98333333333335</v>
      </c>
      <c r="J290" s="36">
        <v>595.9666666666667</v>
      </c>
      <c r="K290" s="31">
        <v>578</v>
      </c>
      <c r="L290" s="31">
        <v>562</v>
      </c>
      <c r="M290" s="31">
        <v>11.006640000000001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290.10000000000002</v>
      </c>
      <c r="D291" s="36">
        <v>291</v>
      </c>
      <c r="E291" s="36">
        <v>287.64999999999998</v>
      </c>
      <c r="F291" s="36">
        <v>285.2</v>
      </c>
      <c r="G291" s="36">
        <v>281.84999999999997</v>
      </c>
      <c r="H291" s="36">
        <v>293.45</v>
      </c>
      <c r="I291" s="36">
        <v>296.8</v>
      </c>
      <c r="J291" s="36">
        <v>299.25</v>
      </c>
      <c r="K291" s="31">
        <v>294.35000000000002</v>
      </c>
      <c r="L291" s="31">
        <v>288.55</v>
      </c>
      <c r="M291" s="31">
        <v>3.4613900000000002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216.99</v>
      </c>
      <c r="D292" s="36">
        <v>215.96</v>
      </c>
      <c r="E292" s="36">
        <v>214.13000000000002</v>
      </c>
      <c r="F292" s="36">
        <v>211.27</v>
      </c>
      <c r="G292" s="36">
        <v>209.44000000000003</v>
      </c>
      <c r="H292" s="36">
        <v>218.82000000000002</v>
      </c>
      <c r="I292" s="36">
        <v>220.65</v>
      </c>
      <c r="J292" s="36">
        <v>223.51000000000002</v>
      </c>
      <c r="K292" s="31">
        <v>217.79</v>
      </c>
      <c r="L292" s="31">
        <v>213.1</v>
      </c>
      <c r="M292" s="31">
        <v>10.636520000000001</v>
      </c>
      <c r="N292" s="1"/>
      <c r="O292" s="1"/>
    </row>
    <row r="293" spans="1:15" ht="12.75" customHeight="1">
      <c r="A293" s="33">
        <v>283</v>
      </c>
      <c r="B293" s="53" t="s">
        <v>829</v>
      </c>
      <c r="C293" s="31">
        <v>5082.2</v>
      </c>
      <c r="D293" s="36">
        <v>5008.7333333333336</v>
      </c>
      <c r="E293" s="36">
        <v>4807.4666666666672</v>
      </c>
      <c r="F293" s="36">
        <v>4532.7333333333336</v>
      </c>
      <c r="G293" s="36">
        <v>4331.4666666666672</v>
      </c>
      <c r="H293" s="36">
        <v>5283.4666666666672</v>
      </c>
      <c r="I293" s="36">
        <v>5484.7333333333336</v>
      </c>
      <c r="J293" s="36">
        <v>5759.4666666666672</v>
      </c>
      <c r="K293" s="31">
        <v>5210</v>
      </c>
      <c r="L293" s="31">
        <v>4734</v>
      </c>
      <c r="M293" s="31">
        <v>9.4260699999999993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817.1</v>
      </c>
      <c r="D294" s="36">
        <v>816.98333333333323</v>
      </c>
      <c r="E294" s="36">
        <v>810.61666666666645</v>
      </c>
      <c r="F294" s="36">
        <v>804.13333333333321</v>
      </c>
      <c r="G294" s="36">
        <v>797.76666666666642</v>
      </c>
      <c r="H294" s="36">
        <v>823.46666666666647</v>
      </c>
      <c r="I294" s="36">
        <v>829.83333333333326</v>
      </c>
      <c r="J294" s="36">
        <v>836.31666666666649</v>
      </c>
      <c r="K294" s="31">
        <v>823.35</v>
      </c>
      <c r="L294" s="31">
        <v>810.5</v>
      </c>
      <c r="M294" s="31">
        <v>2.9822500000000001</v>
      </c>
      <c r="N294" s="1"/>
      <c r="O294" s="1"/>
    </row>
    <row r="295" spans="1:15" ht="12.75" customHeight="1">
      <c r="A295" s="33">
        <v>285</v>
      </c>
      <c r="B295" s="53" t="s">
        <v>797</v>
      </c>
      <c r="C295" s="31">
        <v>1005.45</v>
      </c>
      <c r="D295" s="36">
        <v>1013.1</v>
      </c>
      <c r="E295" s="36">
        <v>987.40000000000009</v>
      </c>
      <c r="F295" s="36">
        <v>969.35</v>
      </c>
      <c r="G295" s="36">
        <v>943.65000000000009</v>
      </c>
      <c r="H295" s="36">
        <v>1031.1500000000001</v>
      </c>
      <c r="I295" s="36">
        <v>1056.8500000000001</v>
      </c>
      <c r="J295" s="36">
        <v>1074.9000000000001</v>
      </c>
      <c r="K295" s="31">
        <v>1038.8</v>
      </c>
      <c r="L295" s="31">
        <v>995.05</v>
      </c>
      <c r="M295" s="31">
        <v>8.0106900000000003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1777.3</v>
      </c>
      <c r="D296" s="36">
        <v>1769.6833333333334</v>
      </c>
      <c r="E296" s="36">
        <v>1753.6166666666668</v>
      </c>
      <c r="F296" s="36">
        <v>1729.9333333333334</v>
      </c>
      <c r="G296" s="36">
        <v>1713.8666666666668</v>
      </c>
      <c r="H296" s="36">
        <v>1793.3666666666668</v>
      </c>
      <c r="I296" s="36">
        <v>1809.4333333333334</v>
      </c>
      <c r="J296" s="36">
        <v>1833.1166666666668</v>
      </c>
      <c r="K296" s="31">
        <v>1785.75</v>
      </c>
      <c r="L296" s="31">
        <v>1746</v>
      </c>
      <c r="M296" s="31">
        <v>29.61871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2312.4499999999998</v>
      </c>
      <c r="D297" s="36">
        <v>2298.2166666666667</v>
      </c>
      <c r="E297" s="36">
        <v>2260.4333333333334</v>
      </c>
      <c r="F297" s="36">
        <v>2208.4166666666665</v>
      </c>
      <c r="G297" s="36">
        <v>2170.6333333333332</v>
      </c>
      <c r="H297" s="36">
        <v>2350.2333333333336</v>
      </c>
      <c r="I297" s="36">
        <v>2388.0166666666673</v>
      </c>
      <c r="J297" s="36">
        <v>2440.0333333333338</v>
      </c>
      <c r="K297" s="31">
        <v>2336</v>
      </c>
      <c r="L297" s="31">
        <v>2246.1999999999998</v>
      </c>
      <c r="M297" s="31">
        <v>1.0883700000000001</v>
      </c>
      <c r="N297" s="1"/>
      <c r="O297" s="1"/>
    </row>
    <row r="298" spans="1:15" ht="12.75" customHeight="1">
      <c r="A298" s="33">
        <v>288</v>
      </c>
      <c r="B298" s="53" t="s">
        <v>840</v>
      </c>
      <c r="C298" s="31">
        <v>164.29</v>
      </c>
      <c r="D298" s="36">
        <v>162.88</v>
      </c>
      <c r="E298" s="36">
        <v>160.91</v>
      </c>
      <c r="F298" s="36">
        <v>157.53</v>
      </c>
      <c r="G298" s="36">
        <v>155.56</v>
      </c>
      <c r="H298" s="36">
        <v>166.26</v>
      </c>
      <c r="I298" s="36">
        <v>168.23000000000002</v>
      </c>
      <c r="J298" s="36">
        <v>171.60999999999999</v>
      </c>
      <c r="K298" s="31">
        <v>164.85</v>
      </c>
      <c r="L298" s="31">
        <v>159.5</v>
      </c>
      <c r="M298" s="31">
        <v>43.38449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5207.55</v>
      </c>
      <c r="D299" s="36">
        <v>5137.4666666666662</v>
      </c>
      <c r="E299" s="36">
        <v>5050.4333333333325</v>
      </c>
      <c r="F299" s="36">
        <v>4893.3166666666666</v>
      </c>
      <c r="G299" s="36">
        <v>4806.2833333333328</v>
      </c>
      <c r="H299" s="36">
        <v>5294.5833333333321</v>
      </c>
      <c r="I299" s="36">
        <v>5381.6166666666668</v>
      </c>
      <c r="J299" s="36">
        <v>5538.7333333333318</v>
      </c>
      <c r="K299" s="31">
        <v>5224.5</v>
      </c>
      <c r="L299" s="31">
        <v>4980.3500000000004</v>
      </c>
      <c r="M299" s="31">
        <v>5.2974699999999997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658.25</v>
      </c>
      <c r="D300" s="36">
        <v>654.91666666666663</v>
      </c>
      <c r="E300" s="36">
        <v>649.5333333333333</v>
      </c>
      <c r="F300" s="36">
        <v>640.81666666666672</v>
      </c>
      <c r="G300" s="36">
        <v>635.43333333333339</v>
      </c>
      <c r="H300" s="36">
        <v>663.63333333333321</v>
      </c>
      <c r="I300" s="36">
        <v>669.01666666666665</v>
      </c>
      <c r="J300" s="36">
        <v>677.73333333333312</v>
      </c>
      <c r="K300" s="31">
        <v>660.3</v>
      </c>
      <c r="L300" s="31">
        <v>646.20000000000005</v>
      </c>
      <c r="M300" s="31">
        <v>24.372479999999999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5563.75</v>
      </c>
      <c r="D301" s="36">
        <v>5550.2333333333336</v>
      </c>
      <c r="E301" s="36">
        <v>5500.4666666666672</v>
      </c>
      <c r="F301" s="36">
        <v>5437.1833333333334</v>
      </c>
      <c r="G301" s="36">
        <v>5387.416666666667</v>
      </c>
      <c r="H301" s="36">
        <v>5613.5166666666673</v>
      </c>
      <c r="I301" s="36">
        <v>5663.2833333333338</v>
      </c>
      <c r="J301" s="36">
        <v>5726.5666666666675</v>
      </c>
      <c r="K301" s="31">
        <v>5600</v>
      </c>
      <c r="L301" s="31">
        <v>5486.95</v>
      </c>
      <c r="M301" s="31">
        <v>4.4547699999999999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3568.35</v>
      </c>
      <c r="D302" s="36">
        <v>3560.75</v>
      </c>
      <c r="E302" s="36">
        <v>3540.6</v>
      </c>
      <c r="F302" s="36">
        <v>3512.85</v>
      </c>
      <c r="G302" s="36">
        <v>3492.7</v>
      </c>
      <c r="H302" s="36">
        <v>3588.5</v>
      </c>
      <c r="I302" s="36">
        <v>3608.6499999999996</v>
      </c>
      <c r="J302" s="36">
        <v>3636.4</v>
      </c>
      <c r="K302" s="31">
        <v>3580.9</v>
      </c>
      <c r="L302" s="31">
        <v>3533</v>
      </c>
      <c r="M302" s="31">
        <v>28.088650000000001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495</v>
      </c>
      <c r="D303" s="36">
        <v>495.90000000000003</v>
      </c>
      <c r="E303" s="36">
        <v>487.10000000000008</v>
      </c>
      <c r="F303" s="36">
        <v>479.20000000000005</v>
      </c>
      <c r="G303" s="36">
        <v>470.40000000000009</v>
      </c>
      <c r="H303" s="36">
        <v>503.80000000000007</v>
      </c>
      <c r="I303" s="36">
        <v>512.6</v>
      </c>
      <c r="J303" s="36">
        <v>520.5</v>
      </c>
      <c r="K303" s="31">
        <v>504.7</v>
      </c>
      <c r="L303" s="31">
        <v>488</v>
      </c>
      <c r="M303" s="31">
        <v>3.7049400000000001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429.5</v>
      </c>
      <c r="D304" s="36">
        <v>429.90000000000003</v>
      </c>
      <c r="E304" s="36">
        <v>426.55000000000007</v>
      </c>
      <c r="F304" s="36">
        <v>423.6</v>
      </c>
      <c r="G304" s="36">
        <v>420.25000000000006</v>
      </c>
      <c r="H304" s="36">
        <v>432.85000000000008</v>
      </c>
      <c r="I304" s="36">
        <v>436.2000000000001</v>
      </c>
      <c r="J304" s="36">
        <v>439.15000000000009</v>
      </c>
      <c r="K304" s="31">
        <v>433.25</v>
      </c>
      <c r="L304" s="31">
        <v>426.95</v>
      </c>
      <c r="M304" s="31">
        <v>31.566559999999999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271.25</v>
      </c>
      <c r="D305" s="36">
        <v>270.7</v>
      </c>
      <c r="E305" s="36">
        <v>266.7</v>
      </c>
      <c r="F305" s="36">
        <v>262.14999999999998</v>
      </c>
      <c r="G305" s="36">
        <v>258.14999999999998</v>
      </c>
      <c r="H305" s="36">
        <v>275.25</v>
      </c>
      <c r="I305" s="36">
        <v>279.25</v>
      </c>
      <c r="J305" s="36">
        <v>283.8</v>
      </c>
      <c r="K305" s="31">
        <v>274.7</v>
      </c>
      <c r="L305" s="31">
        <v>266.14999999999998</v>
      </c>
      <c r="M305" s="31">
        <v>27.813790000000001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118.96</v>
      </c>
      <c r="D306" s="36">
        <v>117.88666666666666</v>
      </c>
      <c r="E306" s="36">
        <v>116.38333333333331</v>
      </c>
      <c r="F306" s="36">
        <v>113.80666666666666</v>
      </c>
      <c r="G306" s="36">
        <v>112.30333333333331</v>
      </c>
      <c r="H306" s="36">
        <v>120.46333333333331</v>
      </c>
      <c r="I306" s="36">
        <v>121.96666666666664</v>
      </c>
      <c r="J306" s="36">
        <v>124.54333333333331</v>
      </c>
      <c r="K306" s="31">
        <v>119.39</v>
      </c>
      <c r="L306" s="31">
        <v>115.31</v>
      </c>
      <c r="M306" s="31">
        <v>70.62482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1057.3</v>
      </c>
      <c r="D307" s="36">
        <v>1053.2</v>
      </c>
      <c r="E307" s="36">
        <v>1041.4000000000001</v>
      </c>
      <c r="F307" s="36">
        <v>1025.5</v>
      </c>
      <c r="G307" s="36">
        <v>1013.7</v>
      </c>
      <c r="H307" s="36">
        <v>1069.1000000000001</v>
      </c>
      <c r="I307" s="36">
        <v>1080.8999999999999</v>
      </c>
      <c r="J307" s="36">
        <v>1096.8000000000002</v>
      </c>
      <c r="K307" s="31">
        <v>1065</v>
      </c>
      <c r="L307" s="31">
        <v>1037.3</v>
      </c>
      <c r="M307" s="31">
        <v>26.111280000000001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7207.3</v>
      </c>
      <c r="D308" s="36">
        <v>7178.7666666666664</v>
      </c>
      <c r="E308" s="36">
        <v>7058.5333333333328</v>
      </c>
      <c r="F308" s="36">
        <v>6909.7666666666664</v>
      </c>
      <c r="G308" s="36">
        <v>6789.5333333333328</v>
      </c>
      <c r="H308" s="36">
        <v>7327.5333333333328</v>
      </c>
      <c r="I308" s="36">
        <v>7447.7666666666664</v>
      </c>
      <c r="J308" s="36">
        <v>7596.5333333333328</v>
      </c>
      <c r="K308" s="31">
        <v>7299</v>
      </c>
      <c r="L308" s="31">
        <v>7030</v>
      </c>
      <c r="M308" s="31">
        <v>1.3515600000000001</v>
      </c>
      <c r="N308" s="1"/>
      <c r="O308" s="1"/>
    </row>
    <row r="309" spans="1:15" ht="12.75" customHeight="1">
      <c r="A309" s="33">
        <v>299</v>
      </c>
      <c r="B309" s="53" t="s">
        <v>867</v>
      </c>
      <c r="C309" s="31">
        <v>740</v>
      </c>
      <c r="D309" s="36">
        <v>737.80000000000007</v>
      </c>
      <c r="E309" s="36">
        <v>730.70000000000016</v>
      </c>
      <c r="F309" s="36">
        <v>721.40000000000009</v>
      </c>
      <c r="G309" s="36">
        <v>714.30000000000018</v>
      </c>
      <c r="H309" s="36">
        <v>747.10000000000014</v>
      </c>
      <c r="I309" s="36">
        <v>754.2</v>
      </c>
      <c r="J309" s="36">
        <v>763.50000000000011</v>
      </c>
      <c r="K309" s="31">
        <v>744.9</v>
      </c>
      <c r="L309" s="31">
        <v>728.5</v>
      </c>
      <c r="M309" s="31">
        <v>9.1393199999999997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2086.0500000000002</v>
      </c>
      <c r="D310" s="36">
        <v>2092.5166666666669</v>
      </c>
      <c r="E310" s="36">
        <v>2072.5333333333338</v>
      </c>
      <c r="F310" s="36">
        <v>2059.0166666666669</v>
      </c>
      <c r="G310" s="36">
        <v>2039.0333333333338</v>
      </c>
      <c r="H310" s="36">
        <v>2106.0333333333338</v>
      </c>
      <c r="I310" s="36">
        <v>2126.0166666666664</v>
      </c>
      <c r="J310" s="36">
        <v>2139.5333333333338</v>
      </c>
      <c r="K310" s="31">
        <v>2112.5</v>
      </c>
      <c r="L310" s="31">
        <v>2079</v>
      </c>
      <c r="M310" s="31">
        <v>13.467750000000001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99.8</v>
      </c>
      <c r="D311" s="36">
        <v>100.37333333333333</v>
      </c>
      <c r="E311" s="36">
        <v>98.836666666666673</v>
      </c>
      <c r="F311" s="36">
        <v>97.873333333333335</v>
      </c>
      <c r="G311" s="36">
        <v>96.336666666666673</v>
      </c>
      <c r="H311" s="36">
        <v>101.33666666666667</v>
      </c>
      <c r="I311" s="36">
        <v>102.87333333333333</v>
      </c>
      <c r="J311" s="36">
        <v>103.83666666666667</v>
      </c>
      <c r="K311" s="31">
        <v>101.91</v>
      </c>
      <c r="L311" s="31">
        <v>99.41</v>
      </c>
      <c r="M311" s="31">
        <v>50.921480000000003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136087.20000000001</v>
      </c>
      <c r="D312" s="36">
        <v>136129.18333333332</v>
      </c>
      <c r="E312" s="36">
        <v>134580.06666666665</v>
      </c>
      <c r="F312" s="36">
        <v>133072.93333333332</v>
      </c>
      <c r="G312" s="36">
        <v>131523.81666666665</v>
      </c>
      <c r="H312" s="36">
        <v>137636.31666666665</v>
      </c>
      <c r="I312" s="36">
        <v>139185.43333333329</v>
      </c>
      <c r="J312" s="36">
        <v>140692.56666666665</v>
      </c>
      <c r="K312" s="31">
        <v>137678.29999999999</v>
      </c>
      <c r="L312" s="31">
        <v>134622.04999999999</v>
      </c>
      <c r="M312" s="31">
        <v>9.9430000000000004E-2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1713.75</v>
      </c>
      <c r="D313" s="36">
        <v>1721.3166666666666</v>
      </c>
      <c r="E313" s="36">
        <v>1697.6833333333332</v>
      </c>
      <c r="F313" s="36">
        <v>1681.6166666666666</v>
      </c>
      <c r="G313" s="36">
        <v>1657.9833333333331</v>
      </c>
      <c r="H313" s="36">
        <v>1737.3833333333332</v>
      </c>
      <c r="I313" s="36">
        <v>1761.0166666666664</v>
      </c>
      <c r="J313" s="36">
        <v>1777.0833333333333</v>
      </c>
      <c r="K313" s="31">
        <v>1744.95</v>
      </c>
      <c r="L313" s="31">
        <v>1705.25</v>
      </c>
      <c r="M313" s="31">
        <v>1.87608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1296.2</v>
      </c>
      <c r="D314" s="36">
        <v>1295.6333333333334</v>
      </c>
      <c r="E314" s="36">
        <v>1268.9666666666669</v>
      </c>
      <c r="F314" s="36">
        <v>1241.7333333333336</v>
      </c>
      <c r="G314" s="36">
        <v>1215.0666666666671</v>
      </c>
      <c r="H314" s="36">
        <v>1322.8666666666668</v>
      </c>
      <c r="I314" s="36">
        <v>1349.5333333333333</v>
      </c>
      <c r="J314" s="36">
        <v>1376.7666666666667</v>
      </c>
      <c r="K314" s="31">
        <v>1322.3</v>
      </c>
      <c r="L314" s="31">
        <v>1268.4000000000001</v>
      </c>
      <c r="M314" s="31">
        <v>6.9210700000000003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1817.9</v>
      </c>
      <c r="D315" s="36">
        <v>1795.0833333333333</v>
      </c>
      <c r="E315" s="36">
        <v>1767.1666666666665</v>
      </c>
      <c r="F315" s="36">
        <v>1716.4333333333332</v>
      </c>
      <c r="G315" s="36">
        <v>1688.5166666666664</v>
      </c>
      <c r="H315" s="36">
        <v>1845.8166666666666</v>
      </c>
      <c r="I315" s="36">
        <v>1873.7333333333331</v>
      </c>
      <c r="J315" s="36">
        <v>1924.4666666666667</v>
      </c>
      <c r="K315" s="31">
        <v>1823</v>
      </c>
      <c r="L315" s="31">
        <v>1744.35</v>
      </c>
      <c r="M315" s="31">
        <v>6.0744100000000003</v>
      </c>
      <c r="N315" s="1"/>
      <c r="O315" s="1"/>
    </row>
    <row r="316" spans="1:15" ht="12.75" customHeight="1">
      <c r="A316" s="33">
        <v>306</v>
      </c>
      <c r="B316" s="53" t="s">
        <v>868</v>
      </c>
      <c r="C316" s="31">
        <v>597.4</v>
      </c>
      <c r="D316" s="36">
        <v>590.83333333333326</v>
      </c>
      <c r="E316" s="36">
        <v>580.61666666666656</v>
      </c>
      <c r="F316" s="36">
        <v>563.83333333333326</v>
      </c>
      <c r="G316" s="36">
        <v>553.61666666666656</v>
      </c>
      <c r="H316" s="36">
        <v>607.61666666666656</v>
      </c>
      <c r="I316" s="36">
        <v>617.83333333333326</v>
      </c>
      <c r="J316" s="36">
        <v>634.61666666666656</v>
      </c>
      <c r="K316" s="31">
        <v>601.04999999999995</v>
      </c>
      <c r="L316" s="31">
        <v>574.04999999999995</v>
      </c>
      <c r="M316" s="31">
        <v>3.6624099999999999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295.85000000000002</v>
      </c>
      <c r="D317" s="36">
        <v>293.48333333333335</v>
      </c>
      <c r="E317" s="36">
        <v>290.4666666666667</v>
      </c>
      <c r="F317" s="36">
        <v>285.08333333333337</v>
      </c>
      <c r="G317" s="36">
        <v>282.06666666666672</v>
      </c>
      <c r="H317" s="36">
        <v>298.86666666666667</v>
      </c>
      <c r="I317" s="36">
        <v>301.88333333333333</v>
      </c>
      <c r="J317" s="36">
        <v>307.26666666666665</v>
      </c>
      <c r="K317" s="31">
        <v>296.5</v>
      </c>
      <c r="L317" s="31">
        <v>288.10000000000002</v>
      </c>
      <c r="M317" s="31">
        <v>8.5973400000000009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2840.45</v>
      </c>
      <c r="D318" s="36">
        <v>2820.5499999999997</v>
      </c>
      <c r="E318" s="36">
        <v>2796.0499999999993</v>
      </c>
      <c r="F318" s="36">
        <v>2751.6499999999996</v>
      </c>
      <c r="G318" s="36">
        <v>2727.1499999999992</v>
      </c>
      <c r="H318" s="36">
        <v>2864.9499999999994</v>
      </c>
      <c r="I318" s="36">
        <v>2889.4500000000003</v>
      </c>
      <c r="J318" s="36">
        <v>2933.8499999999995</v>
      </c>
      <c r="K318" s="31">
        <v>2845.05</v>
      </c>
      <c r="L318" s="31">
        <v>2776.15</v>
      </c>
      <c r="M318" s="31">
        <v>43.760919999999999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398.3</v>
      </c>
      <c r="D319" s="36">
        <v>404.41666666666669</v>
      </c>
      <c r="E319" s="36">
        <v>388.88333333333338</v>
      </c>
      <c r="F319" s="36">
        <v>379.4666666666667</v>
      </c>
      <c r="G319" s="36">
        <v>363.93333333333339</v>
      </c>
      <c r="H319" s="36">
        <v>413.83333333333337</v>
      </c>
      <c r="I319" s="36">
        <v>429.36666666666667</v>
      </c>
      <c r="J319" s="36">
        <v>438.78333333333336</v>
      </c>
      <c r="K319" s="31">
        <v>419.95</v>
      </c>
      <c r="L319" s="31">
        <v>395</v>
      </c>
      <c r="M319" s="31">
        <v>4.8908399999999999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588.20000000000005</v>
      </c>
      <c r="D320" s="36">
        <v>589.7833333333333</v>
      </c>
      <c r="E320" s="36">
        <v>581.81666666666661</v>
      </c>
      <c r="F320" s="36">
        <v>575.43333333333328</v>
      </c>
      <c r="G320" s="36">
        <v>567.46666666666658</v>
      </c>
      <c r="H320" s="36">
        <v>596.16666666666663</v>
      </c>
      <c r="I320" s="36">
        <v>604.13333333333333</v>
      </c>
      <c r="J320" s="36">
        <v>610.51666666666665</v>
      </c>
      <c r="K320" s="31">
        <v>597.75</v>
      </c>
      <c r="L320" s="31">
        <v>583.4</v>
      </c>
      <c r="M320" s="31">
        <v>2.45194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201.78</v>
      </c>
      <c r="D321" s="36">
        <v>201.39333333333332</v>
      </c>
      <c r="E321" s="36">
        <v>197.89666666666665</v>
      </c>
      <c r="F321" s="36">
        <v>194.01333333333332</v>
      </c>
      <c r="G321" s="36">
        <v>190.51666666666665</v>
      </c>
      <c r="H321" s="36">
        <v>205.27666666666664</v>
      </c>
      <c r="I321" s="36">
        <v>208.77333333333331</v>
      </c>
      <c r="J321" s="36">
        <v>212.65666666666664</v>
      </c>
      <c r="K321" s="31">
        <v>204.89</v>
      </c>
      <c r="L321" s="31">
        <v>197.51</v>
      </c>
      <c r="M321" s="31">
        <v>80.246960000000001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203.67</v>
      </c>
      <c r="D322" s="36">
        <v>204.55333333333331</v>
      </c>
      <c r="E322" s="36">
        <v>201.26666666666662</v>
      </c>
      <c r="F322" s="36">
        <v>198.86333333333332</v>
      </c>
      <c r="G322" s="36">
        <v>195.57666666666663</v>
      </c>
      <c r="H322" s="36">
        <v>206.95666666666662</v>
      </c>
      <c r="I322" s="36">
        <v>210.24333333333331</v>
      </c>
      <c r="J322" s="36">
        <v>212.64666666666662</v>
      </c>
      <c r="K322" s="31">
        <v>207.84</v>
      </c>
      <c r="L322" s="31">
        <v>202.15</v>
      </c>
      <c r="M322" s="31">
        <v>13.795629999999999</v>
      </c>
      <c r="N322" s="1"/>
      <c r="O322" s="1"/>
    </row>
    <row r="323" spans="1:15" ht="12.75" customHeight="1">
      <c r="A323" s="33">
        <v>313</v>
      </c>
      <c r="B323" s="53" t="s">
        <v>803</v>
      </c>
      <c r="C323" s="31">
        <v>2300.9</v>
      </c>
      <c r="D323" s="36">
        <v>2274.0499999999997</v>
      </c>
      <c r="E323" s="36">
        <v>2243.0999999999995</v>
      </c>
      <c r="F323" s="36">
        <v>2185.2999999999997</v>
      </c>
      <c r="G323" s="36">
        <v>2154.3499999999995</v>
      </c>
      <c r="H323" s="36">
        <v>2331.8499999999995</v>
      </c>
      <c r="I323" s="36">
        <v>2362.7999999999993</v>
      </c>
      <c r="J323" s="36">
        <v>2420.5999999999995</v>
      </c>
      <c r="K323" s="31">
        <v>2305</v>
      </c>
      <c r="L323" s="31">
        <v>2216.25</v>
      </c>
      <c r="M323" s="31">
        <v>11.94894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661.05</v>
      </c>
      <c r="D324" s="36">
        <v>658.30000000000007</v>
      </c>
      <c r="E324" s="36">
        <v>653.35000000000014</v>
      </c>
      <c r="F324" s="36">
        <v>645.65000000000009</v>
      </c>
      <c r="G324" s="36">
        <v>640.70000000000016</v>
      </c>
      <c r="H324" s="36">
        <v>666.00000000000011</v>
      </c>
      <c r="I324" s="36">
        <v>670.95000000000016</v>
      </c>
      <c r="J324" s="36">
        <v>678.65000000000009</v>
      </c>
      <c r="K324" s="31">
        <v>663.25</v>
      </c>
      <c r="L324" s="31">
        <v>650.6</v>
      </c>
      <c r="M324" s="31">
        <v>12.905530000000001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12213.3</v>
      </c>
      <c r="D325" s="36">
        <v>12222.75</v>
      </c>
      <c r="E325" s="36">
        <v>12101.55</v>
      </c>
      <c r="F325" s="36">
        <v>11989.8</v>
      </c>
      <c r="G325" s="36">
        <v>11868.599999999999</v>
      </c>
      <c r="H325" s="36">
        <v>12334.5</v>
      </c>
      <c r="I325" s="36">
        <v>12455.7</v>
      </c>
      <c r="J325" s="36">
        <v>12567.45</v>
      </c>
      <c r="K325" s="31">
        <v>12343.95</v>
      </c>
      <c r="L325" s="31">
        <v>12111</v>
      </c>
      <c r="M325" s="31">
        <v>5.5273199999999996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2749.6</v>
      </c>
      <c r="D326" s="36">
        <v>2756.0166666666664</v>
      </c>
      <c r="E326" s="36">
        <v>2697.6333333333328</v>
      </c>
      <c r="F326" s="36">
        <v>2645.6666666666665</v>
      </c>
      <c r="G326" s="36">
        <v>2587.2833333333328</v>
      </c>
      <c r="H326" s="36">
        <v>2807.9833333333327</v>
      </c>
      <c r="I326" s="36">
        <v>2866.3666666666659</v>
      </c>
      <c r="J326" s="36">
        <v>2918.3333333333326</v>
      </c>
      <c r="K326" s="31">
        <v>2814.4</v>
      </c>
      <c r="L326" s="31">
        <v>2704.05</v>
      </c>
      <c r="M326" s="31">
        <v>0.82106999999999997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1017.25</v>
      </c>
      <c r="D327" s="36">
        <v>1021.9333333333334</v>
      </c>
      <c r="E327" s="36">
        <v>983.86666666666679</v>
      </c>
      <c r="F327" s="36">
        <v>950.48333333333335</v>
      </c>
      <c r="G327" s="36">
        <v>912.41666666666674</v>
      </c>
      <c r="H327" s="36">
        <v>1055.3166666666668</v>
      </c>
      <c r="I327" s="36">
        <v>1093.3833333333334</v>
      </c>
      <c r="J327" s="36">
        <v>1126.7666666666669</v>
      </c>
      <c r="K327" s="31">
        <v>1060</v>
      </c>
      <c r="L327" s="31">
        <v>988.55</v>
      </c>
      <c r="M327" s="31">
        <v>25.201319999999999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885.15</v>
      </c>
      <c r="D328" s="36">
        <v>882.36666666666679</v>
      </c>
      <c r="E328" s="36">
        <v>872.73333333333358</v>
      </c>
      <c r="F328" s="36">
        <v>860.31666666666683</v>
      </c>
      <c r="G328" s="36">
        <v>850.68333333333362</v>
      </c>
      <c r="H328" s="36">
        <v>894.78333333333353</v>
      </c>
      <c r="I328" s="36">
        <v>904.41666666666674</v>
      </c>
      <c r="J328" s="36">
        <v>916.83333333333348</v>
      </c>
      <c r="K328" s="31">
        <v>892</v>
      </c>
      <c r="L328" s="31">
        <v>869.95</v>
      </c>
      <c r="M328" s="31">
        <v>7.8585500000000001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4974.95</v>
      </c>
      <c r="D329" s="36">
        <v>5020.6000000000004</v>
      </c>
      <c r="E329" s="36">
        <v>4901.2000000000007</v>
      </c>
      <c r="F329" s="36">
        <v>4827.4500000000007</v>
      </c>
      <c r="G329" s="36">
        <v>4708.0500000000011</v>
      </c>
      <c r="H329" s="36">
        <v>5094.3500000000004</v>
      </c>
      <c r="I329" s="36">
        <v>5213.75</v>
      </c>
      <c r="J329" s="36">
        <v>5287.5</v>
      </c>
      <c r="K329" s="31">
        <v>5140</v>
      </c>
      <c r="L329" s="31">
        <v>4946.8500000000004</v>
      </c>
      <c r="M329" s="31">
        <v>20.74024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642.20000000000005</v>
      </c>
      <c r="D330" s="36">
        <v>642.41666666666663</v>
      </c>
      <c r="E330" s="36">
        <v>639.83333333333326</v>
      </c>
      <c r="F330" s="36">
        <v>637.46666666666658</v>
      </c>
      <c r="G330" s="36">
        <v>634.88333333333321</v>
      </c>
      <c r="H330" s="36">
        <v>644.7833333333333</v>
      </c>
      <c r="I330" s="36">
        <v>647.36666666666656</v>
      </c>
      <c r="J330" s="36">
        <v>649.73333333333335</v>
      </c>
      <c r="K330" s="31">
        <v>645</v>
      </c>
      <c r="L330" s="31">
        <v>640.04999999999995</v>
      </c>
      <c r="M330" s="31">
        <v>0.54574999999999996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1328.6</v>
      </c>
      <c r="D331" s="36">
        <v>1332.7166666666665</v>
      </c>
      <c r="E331" s="36">
        <v>1308.833333333333</v>
      </c>
      <c r="F331" s="36">
        <v>1289.0666666666666</v>
      </c>
      <c r="G331" s="36">
        <v>1265.1833333333332</v>
      </c>
      <c r="H331" s="36">
        <v>1352.4833333333329</v>
      </c>
      <c r="I331" s="36">
        <v>1376.3666666666666</v>
      </c>
      <c r="J331" s="36">
        <v>1396.1333333333328</v>
      </c>
      <c r="K331" s="31">
        <v>1356.6</v>
      </c>
      <c r="L331" s="31">
        <v>1312.95</v>
      </c>
      <c r="M331" s="31">
        <v>1.0323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2071.9</v>
      </c>
      <c r="D332" s="36">
        <v>2044.6833333333334</v>
      </c>
      <c r="E332" s="36">
        <v>2011.416666666667</v>
      </c>
      <c r="F332" s="36">
        <v>1950.9333333333336</v>
      </c>
      <c r="G332" s="36">
        <v>1917.6666666666672</v>
      </c>
      <c r="H332" s="36">
        <v>2105.166666666667</v>
      </c>
      <c r="I332" s="36">
        <v>2138.4333333333334</v>
      </c>
      <c r="J332" s="36">
        <v>2198.9166666666665</v>
      </c>
      <c r="K332" s="31">
        <v>2077.9499999999998</v>
      </c>
      <c r="L332" s="31">
        <v>1984.2</v>
      </c>
      <c r="M332" s="31">
        <v>2.2780800000000001</v>
      </c>
      <c r="N332" s="1"/>
      <c r="O332" s="1"/>
    </row>
    <row r="333" spans="1:15" ht="12.75" customHeight="1">
      <c r="A333" s="33">
        <v>323</v>
      </c>
      <c r="B333" s="53" t="s">
        <v>802</v>
      </c>
      <c r="C333" s="31">
        <v>517.45000000000005</v>
      </c>
      <c r="D333" s="36">
        <v>519.19999999999993</v>
      </c>
      <c r="E333" s="36">
        <v>511.39999999999986</v>
      </c>
      <c r="F333" s="36">
        <v>505.34999999999991</v>
      </c>
      <c r="G333" s="36">
        <v>497.54999999999984</v>
      </c>
      <c r="H333" s="36">
        <v>525.24999999999989</v>
      </c>
      <c r="I333" s="36">
        <v>533.04999999999984</v>
      </c>
      <c r="J333" s="36">
        <v>539.09999999999991</v>
      </c>
      <c r="K333" s="31">
        <v>527</v>
      </c>
      <c r="L333" s="31">
        <v>513.15</v>
      </c>
      <c r="M333" s="31">
        <v>9.5020600000000002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70.48</v>
      </c>
      <c r="D334" s="36">
        <v>70.156666666666652</v>
      </c>
      <c r="E334" s="36">
        <v>69.033333333333303</v>
      </c>
      <c r="F334" s="36">
        <v>67.586666666666645</v>
      </c>
      <c r="G334" s="36">
        <v>66.463333333333296</v>
      </c>
      <c r="H334" s="36">
        <v>71.60333333333331</v>
      </c>
      <c r="I334" s="36">
        <v>72.726666666666674</v>
      </c>
      <c r="J334" s="36">
        <v>74.173333333333318</v>
      </c>
      <c r="K334" s="31">
        <v>71.28</v>
      </c>
      <c r="L334" s="31">
        <v>68.709999999999994</v>
      </c>
      <c r="M334" s="31">
        <v>96.292400000000001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623.15</v>
      </c>
      <c r="D335" s="36">
        <v>618.2833333333333</v>
      </c>
      <c r="E335" s="36">
        <v>607.86666666666656</v>
      </c>
      <c r="F335" s="36">
        <v>592.58333333333326</v>
      </c>
      <c r="G335" s="36">
        <v>582.16666666666652</v>
      </c>
      <c r="H335" s="36">
        <v>633.56666666666661</v>
      </c>
      <c r="I335" s="36">
        <v>643.98333333333335</v>
      </c>
      <c r="J335" s="36">
        <v>659.26666666666665</v>
      </c>
      <c r="K335" s="31">
        <v>628.70000000000005</v>
      </c>
      <c r="L335" s="31">
        <v>603</v>
      </c>
      <c r="M335" s="31">
        <v>14.768470000000001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2910.95</v>
      </c>
      <c r="D336" s="36">
        <v>2851.8333333333335</v>
      </c>
      <c r="E336" s="36">
        <v>2785.166666666667</v>
      </c>
      <c r="F336" s="36">
        <v>2659.3833333333337</v>
      </c>
      <c r="G336" s="36">
        <v>2592.7166666666672</v>
      </c>
      <c r="H336" s="36">
        <v>2977.6166666666668</v>
      </c>
      <c r="I336" s="36">
        <v>3044.2833333333338</v>
      </c>
      <c r="J336" s="36">
        <v>3170.0666666666666</v>
      </c>
      <c r="K336" s="31">
        <v>2918.5</v>
      </c>
      <c r="L336" s="31">
        <v>2726.05</v>
      </c>
      <c r="M336" s="31">
        <v>17.867529999999999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4636.3500000000004</v>
      </c>
      <c r="D337" s="36">
        <v>4561.4666666666672</v>
      </c>
      <c r="E337" s="36">
        <v>4453.9333333333343</v>
      </c>
      <c r="F337" s="36">
        <v>4271.5166666666673</v>
      </c>
      <c r="G337" s="36">
        <v>4163.9833333333345</v>
      </c>
      <c r="H337" s="36">
        <v>4743.8833333333341</v>
      </c>
      <c r="I337" s="36">
        <v>4851.416666666667</v>
      </c>
      <c r="J337" s="36">
        <v>5033.8333333333339</v>
      </c>
      <c r="K337" s="31">
        <v>4669</v>
      </c>
      <c r="L337" s="31">
        <v>4379.05</v>
      </c>
      <c r="M337" s="31">
        <v>11.83924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1833.95</v>
      </c>
      <c r="D338" s="36">
        <v>1836.3166666666666</v>
      </c>
      <c r="E338" s="36">
        <v>1792.6333333333332</v>
      </c>
      <c r="F338" s="36">
        <v>1751.3166666666666</v>
      </c>
      <c r="G338" s="36">
        <v>1707.6333333333332</v>
      </c>
      <c r="H338" s="36">
        <v>1877.6333333333332</v>
      </c>
      <c r="I338" s="36">
        <v>1921.3166666666666</v>
      </c>
      <c r="J338" s="36">
        <v>1962.6333333333332</v>
      </c>
      <c r="K338" s="31">
        <v>1880</v>
      </c>
      <c r="L338" s="31">
        <v>1795</v>
      </c>
      <c r="M338" s="31">
        <v>3.5086900000000001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1461.95</v>
      </c>
      <c r="D339" s="36">
        <v>1471.4000000000003</v>
      </c>
      <c r="E339" s="36">
        <v>1447.4000000000005</v>
      </c>
      <c r="F339" s="36">
        <v>1432.8500000000001</v>
      </c>
      <c r="G339" s="36">
        <v>1408.8500000000004</v>
      </c>
      <c r="H339" s="36">
        <v>1485.9500000000007</v>
      </c>
      <c r="I339" s="36">
        <v>1509.9500000000003</v>
      </c>
      <c r="J339" s="36">
        <v>1524.5000000000009</v>
      </c>
      <c r="K339" s="31">
        <v>1495.4</v>
      </c>
      <c r="L339" s="31">
        <v>1456.85</v>
      </c>
      <c r="M339" s="31">
        <v>7.4578499999999996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182.79</v>
      </c>
      <c r="D340" s="36">
        <v>180.48</v>
      </c>
      <c r="E340" s="36">
        <v>175.73</v>
      </c>
      <c r="F340" s="36">
        <v>168.67</v>
      </c>
      <c r="G340" s="36">
        <v>163.92</v>
      </c>
      <c r="H340" s="36">
        <v>187.54</v>
      </c>
      <c r="I340" s="36">
        <v>192.29</v>
      </c>
      <c r="J340" s="36">
        <v>199.35</v>
      </c>
      <c r="K340" s="31">
        <v>185.23</v>
      </c>
      <c r="L340" s="31">
        <v>173.42</v>
      </c>
      <c r="M340" s="31">
        <v>238.43575999999999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309.85000000000002</v>
      </c>
      <c r="D341" s="36">
        <v>311.88333333333338</v>
      </c>
      <c r="E341" s="36">
        <v>306.46666666666675</v>
      </c>
      <c r="F341" s="36">
        <v>303.08333333333337</v>
      </c>
      <c r="G341" s="36">
        <v>297.66666666666674</v>
      </c>
      <c r="H341" s="36">
        <v>315.26666666666677</v>
      </c>
      <c r="I341" s="36">
        <v>320.68333333333339</v>
      </c>
      <c r="J341" s="36">
        <v>324.06666666666678</v>
      </c>
      <c r="K341" s="31">
        <v>317.3</v>
      </c>
      <c r="L341" s="31">
        <v>308.5</v>
      </c>
      <c r="M341" s="31">
        <v>54.616370000000003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94.13</v>
      </c>
      <c r="D342" s="36">
        <v>93.839999999999989</v>
      </c>
      <c r="E342" s="36">
        <v>92.789999999999978</v>
      </c>
      <c r="F342" s="36">
        <v>91.449999999999989</v>
      </c>
      <c r="G342" s="36">
        <v>90.399999999999977</v>
      </c>
      <c r="H342" s="36">
        <v>95.179999999999978</v>
      </c>
      <c r="I342" s="36">
        <v>96.22999999999999</v>
      </c>
      <c r="J342" s="36">
        <v>97.569999999999979</v>
      </c>
      <c r="K342" s="31">
        <v>94.89</v>
      </c>
      <c r="L342" s="31">
        <v>92.5</v>
      </c>
      <c r="M342" s="31">
        <v>347.56900000000002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261.7</v>
      </c>
      <c r="D343" s="36">
        <v>261.8</v>
      </c>
      <c r="E343" s="36">
        <v>258.85000000000002</v>
      </c>
      <c r="F343" s="36">
        <v>256</v>
      </c>
      <c r="G343" s="36">
        <v>253.05</v>
      </c>
      <c r="H343" s="36">
        <v>264.65000000000003</v>
      </c>
      <c r="I343" s="36">
        <v>267.59999999999997</v>
      </c>
      <c r="J343" s="36">
        <v>270.45000000000005</v>
      </c>
      <c r="K343" s="31">
        <v>264.75</v>
      </c>
      <c r="L343" s="31">
        <v>258.95</v>
      </c>
      <c r="M343" s="31">
        <v>19.2681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217.45</v>
      </c>
      <c r="D344" s="36">
        <v>215.20000000000002</v>
      </c>
      <c r="E344" s="36">
        <v>212.40000000000003</v>
      </c>
      <c r="F344" s="36">
        <v>207.35000000000002</v>
      </c>
      <c r="G344" s="36">
        <v>204.55000000000004</v>
      </c>
      <c r="H344" s="36">
        <v>220.25000000000003</v>
      </c>
      <c r="I344" s="36">
        <v>223.05000000000004</v>
      </c>
      <c r="J344" s="36">
        <v>228.10000000000002</v>
      </c>
      <c r="K344" s="31">
        <v>218</v>
      </c>
      <c r="L344" s="31">
        <v>210.15</v>
      </c>
      <c r="M344" s="31">
        <v>152.02847</v>
      </c>
      <c r="N344" s="1"/>
      <c r="O344" s="1"/>
    </row>
    <row r="345" spans="1:15" ht="12.75" customHeight="1">
      <c r="A345" s="33">
        <v>335</v>
      </c>
      <c r="B345" s="53" t="s">
        <v>800</v>
      </c>
      <c r="C345" s="31">
        <v>53.8</v>
      </c>
      <c r="D345" s="36">
        <v>53.759999999999991</v>
      </c>
      <c r="E345" s="36">
        <v>53.339999999999982</v>
      </c>
      <c r="F345" s="36">
        <v>52.879999999999988</v>
      </c>
      <c r="G345" s="36">
        <v>52.45999999999998</v>
      </c>
      <c r="H345" s="36">
        <v>54.219999999999985</v>
      </c>
      <c r="I345" s="36">
        <v>54.64</v>
      </c>
      <c r="J345" s="36">
        <v>55.099999999999987</v>
      </c>
      <c r="K345" s="31">
        <v>54.18</v>
      </c>
      <c r="L345" s="31">
        <v>53.3</v>
      </c>
      <c r="M345" s="31">
        <v>41.735379999999999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398.05</v>
      </c>
      <c r="D346" s="36">
        <v>397.43333333333334</v>
      </c>
      <c r="E346" s="36">
        <v>393.91666666666669</v>
      </c>
      <c r="F346" s="36">
        <v>389.78333333333336</v>
      </c>
      <c r="G346" s="36">
        <v>386.26666666666671</v>
      </c>
      <c r="H346" s="36">
        <v>401.56666666666666</v>
      </c>
      <c r="I346" s="36">
        <v>405.08333333333331</v>
      </c>
      <c r="J346" s="36">
        <v>409.21666666666664</v>
      </c>
      <c r="K346" s="31">
        <v>400.95</v>
      </c>
      <c r="L346" s="31">
        <v>393.3</v>
      </c>
      <c r="M346" s="31">
        <v>138.44121999999999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1183.4000000000001</v>
      </c>
      <c r="D347" s="36">
        <v>1185.8333333333333</v>
      </c>
      <c r="E347" s="36">
        <v>1174.6666666666665</v>
      </c>
      <c r="F347" s="36">
        <v>1165.9333333333332</v>
      </c>
      <c r="G347" s="36">
        <v>1154.7666666666664</v>
      </c>
      <c r="H347" s="36">
        <v>1194.5666666666666</v>
      </c>
      <c r="I347" s="36">
        <v>1205.7333333333331</v>
      </c>
      <c r="J347" s="36">
        <v>1214.4666666666667</v>
      </c>
      <c r="K347" s="31">
        <v>1197</v>
      </c>
      <c r="L347" s="31">
        <v>1177.0999999999999</v>
      </c>
      <c r="M347" s="31">
        <v>1.9433499999999999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165.13</v>
      </c>
      <c r="D348" s="36">
        <v>166.88666666666666</v>
      </c>
      <c r="E348" s="36">
        <v>162.58333333333331</v>
      </c>
      <c r="F348" s="36">
        <v>160.03666666666666</v>
      </c>
      <c r="G348" s="36">
        <v>155.73333333333332</v>
      </c>
      <c r="H348" s="36">
        <v>169.43333333333331</v>
      </c>
      <c r="I348" s="36">
        <v>173.73666666666665</v>
      </c>
      <c r="J348" s="36">
        <v>176.2833333333333</v>
      </c>
      <c r="K348" s="31">
        <v>171.19</v>
      </c>
      <c r="L348" s="31">
        <v>164.34</v>
      </c>
      <c r="M348" s="31">
        <v>236.14094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3324.9</v>
      </c>
      <c r="D349" s="36">
        <v>3301.5333333333333</v>
      </c>
      <c r="E349" s="36">
        <v>3270.2166666666667</v>
      </c>
      <c r="F349" s="36">
        <v>3215.5333333333333</v>
      </c>
      <c r="G349" s="36">
        <v>3184.2166666666667</v>
      </c>
      <c r="H349" s="36">
        <v>3356.2166666666667</v>
      </c>
      <c r="I349" s="36">
        <v>3387.5333333333333</v>
      </c>
      <c r="J349" s="36">
        <v>3442.2166666666667</v>
      </c>
      <c r="K349" s="31">
        <v>3332.85</v>
      </c>
      <c r="L349" s="31">
        <v>3246.85</v>
      </c>
      <c r="M349" s="31">
        <v>1.56142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2525.4499999999998</v>
      </c>
      <c r="D350" s="36">
        <v>2510.0833333333335</v>
      </c>
      <c r="E350" s="36">
        <v>2486.7166666666672</v>
      </c>
      <c r="F350" s="36">
        <v>2447.9833333333336</v>
      </c>
      <c r="G350" s="36">
        <v>2424.6166666666672</v>
      </c>
      <c r="H350" s="36">
        <v>2548.8166666666671</v>
      </c>
      <c r="I350" s="36">
        <v>2572.1833333333329</v>
      </c>
      <c r="J350" s="36">
        <v>2610.916666666667</v>
      </c>
      <c r="K350" s="31">
        <v>2533.4499999999998</v>
      </c>
      <c r="L350" s="31">
        <v>2471.35</v>
      </c>
      <c r="M350" s="31">
        <v>8.5983400000000003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95.01</v>
      </c>
      <c r="D351" s="36">
        <v>95.27</v>
      </c>
      <c r="E351" s="36">
        <v>93.539999999999992</v>
      </c>
      <c r="F351" s="36">
        <v>92.07</v>
      </c>
      <c r="G351" s="36">
        <v>90.339999999999989</v>
      </c>
      <c r="H351" s="36">
        <v>96.74</v>
      </c>
      <c r="I351" s="36">
        <v>98.469999999999985</v>
      </c>
      <c r="J351" s="36">
        <v>99.94</v>
      </c>
      <c r="K351" s="31">
        <v>97</v>
      </c>
      <c r="L351" s="31">
        <v>93.8</v>
      </c>
      <c r="M351" s="31">
        <v>38.72195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686.85</v>
      </c>
      <c r="D352" s="36">
        <v>674.65000000000009</v>
      </c>
      <c r="E352" s="36">
        <v>658.10000000000014</v>
      </c>
      <c r="F352" s="36">
        <v>629.35</v>
      </c>
      <c r="G352" s="36">
        <v>612.80000000000007</v>
      </c>
      <c r="H352" s="36">
        <v>703.4000000000002</v>
      </c>
      <c r="I352" s="36">
        <v>719.95000000000016</v>
      </c>
      <c r="J352" s="36">
        <v>748.70000000000027</v>
      </c>
      <c r="K352" s="31">
        <v>691.2</v>
      </c>
      <c r="L352" s="31">
        <v>645.9</v>
      </c>
      <c r="M352" s="31">
        <v>35.709290000000003</v>
      </c>
      <c r="N352" s="1"/>
      <c r="O352" s="1"/>
    </row>
    <row r="353" spans="1:15" ht="12.75" customHeight="1">
      <c r="A353" s="33">
        <v>343</v>
      </c>
      <c r="B353" s="53" t="s">
        <v>869</v>
      </c>
      <c r="C353" s="31">
        <v>6148.5</v>
      </c>
      <c r="D353" s="36">
        <v>6133.55</v>
      </c>
      <c r="E353" s="36">
        <v>6065.1</v>
      </c>
      <c r="F353" s="36">
        <v>5981.7</v>
      </c>
      <c r="G353" s="36">
        <v>5913.25</v>
      </c>
      <c r="H353" s="36">
        <v>6216.9500000000007</v>
      </c>
      <c r="I353" s="36">
        <v>6285.4</v>
      </c>
      <c r="J353" s="36">
        <v>6368.8000000000011</v>
      </c>
      <c r="K353" s="31">
        <v>6202</v>
      </c>
      <c r="L353" s="31">
        <v>6050.15</v>
      </c>
      <c r="M353" s="31">
        <v>0.56521999999999994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332.25</v>
      </c>
      <c r="D354" s="36">
        <v>332.41666666666669</v>
      </c>
      <c r="E354" s="36">
        <v>329.83333333333337</v>
      </c>
      <c r="F354" s="36">
        <v>327.41666666666669</v>
      </c>
      <c r="G354" s="36">
        <v>324.83333333333337</v>
      </c>
      <c r="H354" s="36">
        <v>334.83333333333337</v>
      </c>
      <c r="I354" s="36">
        <v>337.41666666666674</v>
      </c>
      <c r="J354" s="36">
        <v>339.83333333333337</v>
      </c>
      <c r="K354" s="31">
        <v>335</v>
      </c>
      <c r="L354" s="31">
        <v>330</v>
      </c>
      <c r="M354" s="31">
        <v>1.0061500000000001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1766.15</v>
      </c>
      <c r="D355" s="36">
        <v>1753.5333333333335</v>
      </c>
      <c r="E355" s="36">
        <v>1736.616666666667</v>
      </c>
      <c r="F355" s="36">
        <v>1707.0833333333335</v>
      </c>
      <c r="G355" s="36">
        <v>1690.166666666667</v>
      </c>
      <c r="H355" s="36">
        <v>1783.0666666666671</v>
      </c>
      <c r="I355" s="36">
        <v>1799.9833333333336</v>
      </c>
      <c r="J355" s="36">
        <v>1829.5166666666671</v>
      </c>
      <c r="K355" s="31">
        <v>1770.45</v>
      </c>
      <c r="L355" s="31">
        <v>1724</v>
      </c>
      <c r="M355" s="31">
        <v>7.1839199999999996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329.6</v>
      </c>
      <c r="D356" s="36">
        <v>331.33333333333331</v>
      </c>
      <c r="E356" s="36">
        <v>326.91666666666663</v>
      </c>
      <c r="F356" s="36">
        <v>324.23333333333329</v>
      </c>
      <c r="G356" s="36">
        <v>319.81666666666661</v>
      </c>
      <c r="H356" s="36">
        <v>334.01666666666665</v>
      </c>
      <c r="I356" s="36">
        <v>338.43333333333328</v>
      </c>
      <c r="J356" s="36">
        <v>341.11666666666667</v>
      </c>
      <c r="K356" s="31">
        <v>335.75</v>
      </c>
      <c r="L356" s="31">
        <v>328.65</v>
      </c>
      <c r="M356" s="31">
        <v>165.84396000000001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677.7</v>
      </c>
      <c r="D357" s="36">
        <v>674.94999999999993</v>
      </c>
      <c r="E357" s="36">
        <v>663.34999999999991</v>
      </c>
      <c r="F357" s="36">
        <v>649</v>
      </c>
      <c r="G357" s="36">
        <v>637.4</v>
      </c>
      <c r="H357" s="36">
        <v>689.29999999999984</v>
      </c>
      <c r="I357" s="36">
        <v>700.9</v>
      </c>
      <c r="J357" s="36">
        <v>715.24999999999977</v>
      </c>
      <c r="K357" s="31">
        <v>686.55</v>
      </c>
      <c r="L357" s="31">
        <v>660.6</v>
      </c>
      <c r="M357" s="31">
        <v>74.690280000000001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1608.4</v>
      </c>
      <c r="D358" s="36">
        <v>1624.0333333333335</v>
      </c>
      <c r="E358" s="36">
        <v>1584.366666666667</v>
      </c>
      <c r="F358" s="36">
        <v>1560.3333333333335</v>
      </c>
      <c r="G358" s="36">
        <v>1520.666666666667</v>
      </c>
      <c r="H358" s="36">
        <v>1648.0666666666671</v>
      </c>
      <c r="I358" s="36">
        <v>1687.7333333333336</v>
      </c>
      <c r="J358" s="36">
        <v>1711.7666666666671</v>
      </c>
      <c r="K358" s="31">
        <v>1663.7</v>
      </c>
      <c r="L358" s="31">
        <v>1600</v>
      </c>
      <c r="M358" s="31">
        <v>7.0021000000000004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564.25</v>
      </c>
      <c r="D359" s="36">
        <v>556.86666666666667</v>
      </c>
      <c r="E359" s="36">
        <v>543.83333333333337</v>
      </c>
      <c r="F359" s="36">
        <v>523.41666666666674</v>
      </c>
      <c r="G359" s="36">
        <v>510.38333333333344</v>
      </c>
      <c r="H359" s="36">
        <v>577.2833333333333</v>
      </c>
      <c r="I359" s="36">
        <v>590.31666666666661</v>
      </c>
      <c r="J359" s="36">
        <v>610.73333333333323</v>
      </c>
      <c r="K359" s="31">
        <v>569.9</v>
      </c>
      <c r="L359" s="31">
        <v>536.45000000000005</v>
      </c>
      <c r="M359" s="31">
        <v>131.34779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10898.45</v>
      </c>
      <c r="D360" s="36">
        <v>10888.516666666668</v>
      </c>
      <c r="E360" s="36">
        <v>10770.033333333336</v>
      </c>
      <c r="F360" s="36">
        <v>10641.616666666669</v>
      </c>
      <c r="G360" s="36">
        <v>10523.133333333337</v>
      </c>
      <c r="H360" s="36">
        <v>11016.933333333336</v>
      </c>
      <c r="I360" s="36">
        <v>11135.41666666667</v>
      </c>
      <c r="J360" s="36">
        <v>11263.833333333336</v>
      </c>
      <c r="K360" s="31">
        <v>11007</v>
      </c>
      <c r="L360" s="31">
        <v>10760.1</v>
      </c>
      <c r="M360" s="31">
        <v>4.3558300000000001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1691.95</v>
      </c>
      <c r="D361" s="36">
        <v>1651.3333333333333</v>
      </c>
      <c r="E361" s="36">
        <v>1602.6666666666665</v>
      </c>
      <c r="F361" s="36">
        <v>1513.3833333333332</v>
      </c>
      <c r="G361" s="36">
        <v>1464.7166666666665</v>
      </c>
      <c r="H361" s="36">
        <v>1740.6166666666666</v>
      </c>
      <c r="I361" s="36">
        <v>1789.2833333333331</v>
      </c>
      <c r="J361" s="36">
        <v>1878.5666666666666</v>
      </c>
      <c r="K361" s="31">
        <v>1700</v>
      </c>
      <c r="L361" s="31">
        <v>1562.05</v>
      </c>
      <c r="M361" s="31">
        <v>30.540929999999999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404.6</v>
      </c>
      <c r="D362" s="36">
        <v>401.53333333333336</v>
      </c>
      <c r="E362" s="36">
        <v>394.26666666666671</v>
      </c>
      <c r="F362" s="36">
        <v>383.93333333333334</v>
      </c>
      <c r="G362" s="36">
        <v>376.66666666666669</v>
      </c>
      <c r="H362" s="36">
        <v>411.86666666666673</v>
      </c>
      <c r="I362" s="36">
        <v>419.13333333333338</v>
      </c>
      <c r="J362" s="36">
        <v>429.46666666666675</v>
      </c>
      <c r="K362" s="31">
        <v>408.8</v>
      </c>
      <c r="L362" s="31">
        <v>391.2</v>
      </c>
      <c r="M362" s="31">
        <v>76.378839999999997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4436.5</v>
      </c>
      <c r="D363" s="36">
        <v>4393.166666666667</v>
      </c>
      <c r="E363" s="36">
        <v>4346.3333333333339</v>
      </c>
      <c r="F363" s="36">
        <v>4256.166666666667</v>
      </c>
      <c r="G363" s="36">
        <v>4209.3333333333339</v>
      </c>
      <c r="H363" s="36">
        <v>4483.3333333333339</v>
      </c>
      <c r="I363" s="36">
        <v>4530.1666666666679</v>
      </c>
      <c r="J363" s="36">
        <v>4620.3333333333339</v>
      </c>
      <c r="K363" s="31">
        <v>4440</v>
      </c>
      <c r="L363" s="31">
        <v>4303</v>
      </c>
      <c r="M363" s="31">
        <v>2.16065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824.6</v>
      </c>
      <c r="D364" s="36">
        <v>828.4</v>
      </c>
      <c r="E364" s="36">
        <v>817.9</v>
      </c>
      <c r="F364" s="36">
        <v>811.2</v>
      </c>
      <c r="G364" s="36">
        <v>800.7</v>
      </c>
      <c r="H364" s="36">
        <v>835.09999999999991</v>
      </c>
      <c r="I364" s="36">
        <v>845.59999999999991</v>
      </c>
      <c r="J364" s="36">
        <v>852.29999999999984</v>
      </c>
      <c r="K364" s="31">
        <v>838.9</v>
      </c>
      <c r="L364" s="31">
        <v>821.7</v>
      </c>
      <c r="M364" s="31">
        <v>7.21549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459.8</v>
      </c>
      <c r="D365" s="36">
        <v>465.16666666666669</v>
      </c>
      <c r="E365" s="36">
        <v>451.63333333333338</v>
      </c>
      <c r="F365" s="36">
        <v>443.4666666666667</v>
      </c>
      <c r="G365" s="36">
        <v>429.93333333333339</v>
      </c>
      <c r="H365" s="36">
        <v>473.33333333333337</v>
      </c>
      <c r="I365" s="36">
        <v>486.86666666666667</v>
      </c>
      <c r="J365" s="36">
        <v>495.03333333333336</v>
      </c>
      <c r="K365" s="31">
        <v>478.7</v>
      </c>
      <c r="L365" s="31">
        <v>457</v>
      </c>
      <c r="M365" s="31">
        <v>9.0828799999999994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1500.05</v>
      </c>
      <c r="D366" s="36">
        <v>1486.75</v>
      </c>
      <c r="E366" s="36">
        <v>1470.3</v>
      </c>
      <c r="F366" s="36">
        <v>1440.55</v>
      </c>
      <c r="G366" s="36">
        <v>1424.1</v>
      </c>
      <c r="H366" s="36">
        <v>1516.5</v>
      </c>
      <c r="I366" s="36">
        <v>1532.9499999999998</v>
      </c>
      <c r="J366" s="36">
        <v>1562.7</v>
      </c>
      <c r="K366" s="31">
        <v>1503.2</v>
      </c>
      <c r="L366" s="31">
        <v>1457</v>
      </c>
      <c r="M366" s="31">
        <v>10.477959999999999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40947.5</v>
      </c>
      <c r="D367" s="36">
        <v>40850.25</v>
      </c>
      <c r="E367" s="36">
        <v>40547.75</v>
      </c>
      <c r="F367" s="36">
        <v>40148</v>
      </c>
      <c r="G367" s="36">
        <v>39845.5</v>
      </c>
      <c r="H367" s="36">
        <v>41250</v>
      </c>
      <c r="I367" s="36">
        <v>41552.5</v>
      </c>
      <c r="J367" s="36">
        <v>41952.25</v>
      </c>
      <c r="K367" s="31">
        <v>41152.75</v>
      </c>
      <c r="L367" s="31">
        <v>40450.5</v>
      </c>
      <c r="M367" s="31">
        <v>5.2299999999999999E-2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1825.15</v>
      </c>
      <c r="D368" s="36">
        <v>1811.1833333333334</v>
      </c>
      <c r="E368" s="36">
        <v>1778.3666666666668</v>
      </c>
      <c r="F368" s="36">
        <v>1731.5833333333335</v>
      </c>
      <c r="G368" s="36">
        <v>1698.7666666666669</v>
      </c>
      <c r="H368" s="36">
        <v>1857.9666666666667</v>
      </c>
      <c r="I368" s="36">
        <v>1890.7833333333333</v>
      </c>
      <c r="J368" s="36">
        <v>1937.5666666666666</v>
      </c>
      <c r="K368" s="31">
        <v>1844</v>
      </c>
      <c r="L368" s="31">
        <v>1764.4</v>
      </c>
      <c r="M368" s="31">
        <v>10.20964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4857.1499999999996</v>
      </c>
      <c r="D369" s="36">
        <v>4873.666666666667</v>
      </c>
      <c r="E369" s="36">
        <v>4808.5333333333338</v>
      </c>
      <c r="F369" s="36">
        <v>4759.916666666667</v>
      </c>
      <c r="G369" s="36">
        <v>4694.7833333333338</v>
      </c>
      <c r="H369" s="36">
        <v>4922.2833333333338</v>
      </c>
      <c r="I369" s="36">
        <v>4987.416666666667</v>
      </c>
      <c r="J369" s="36">
        <v>5036.0333333333338</v>
      </c>
      <c r="K369" s="31">
        <v>4938.8</v>
      </c>
      <c r="L369" s="31">
        <v>4825.05</v>
      </c>
      <c r="M369" s="31">
        <v>4.9071400000000001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370.9</v>
      </c>
      <c r="D370" s="36">
        <v>370</v>
      </c>
      <c r="E370" s="36">
        <v>367</v>
      </c>
      <c r="F370" s="36">
        <v>363.1</v>
      </c>
      <c r="G370" s="36">
        <v>360.1</v>
      </c>
      <c r="H370" s="36">
        <v>373.9</v>
      </c>
      <c r="I370" s="36">
        <v>376.9</v>
      </c>
      <c r="J370" s="36">
        <v>380.79999999999995</v>
      </c>
      <c r="K370" s="31">
        <v>373</v>
      </c>
      <c r="L370" s="31">
        <v>366.1</v>
      </c>
      <c r="M370" s="31">
        <v>20.907360000000001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3374.7</v>
      </c>
      <c r="D371" s="36">
        <v>3377.5499999999997</v>
      </c>
      <c r="E371" s="36">
        <v>3344.4999999999995</v>
      </c>
      <c r="F371" s="36">
        <v>3314.2999999999997</v>
      </c>
      <c r="G371" s="36">
        <v>3281.2499999999995</v>
      </c>
      <c r="H371" s="36">
        <v>3407.7499999999995</v>
      </c>
      <c r="I371" s="36">
        <v>3440.7999999999997</v>
      </c>
      <c r="J371" s="36">
        <v>3470.9999999999995</v>
      </c>
      <c r="K371" s="31">
        <v>3410.6</v>
      </c>
      <c r="L371" s="31">
        <v>3347.35</v>
      </c>
      <c r="M371" s="31">
        <v>1.6350899999999999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3057.35</v>
      </c>
      <c r="D372" s="36">
        <v>3048.15</v>
      </c>
      <c r="E372" s="36">
        <v>3034.3</v>
      </c>
      <c r="F372" s="36">
        <v>3011.25</v>
      </c>
      <c r="G372" s="36">
        <v>2997.4</v>
      </c>
      <c r="H372" s="36">
        <v>3071.2000000000003</v>
      </c>
      <c r="I372" s="36">
        <v>3085.0499999999997</v>
      </c>
      <c r="J372" s="36">
        <v>3108.1000000000004</v>
      </c>
      <c r="K372" s="31">
        <v>3062</v>
      </c>
      <c r="L372" s="31">
        <v>3025.1</v>
      </c>
      <c r="M372" s="31">
        <v>2.3864000000000001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947.35</v>
      </c>
      <c r="D373" s="36">
        <v>926.65</v>
      </c>
      <c r="E373" s="36">
        <v>901.55</v>
      </c>
      <c r="F373" s="36">
        <v>855.75</v>
      </c>
      <c r="G373" s="36">
        <v>830.65</v>
      </c>
      <c r="H373" s="36">
        <v>972.44999999999993</v>
      </c>
      <c r="I373" s="36">
        <v>997.55000000000007</v>
      </c>
      <c r="J373" s="36">
        <v>1043.3499999999999</v>
      </c>
      <c r="K373" s="31">
        <v>951.75</v>
      </c>
      <c r="L373" s="31">
        <v>880.85</v>
      </c>
      <c r="M373" s="31">
        <v>41.373860000000001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182.08</v>
      </c>
      <c r="D374" s="36">
        <v>183.34333333333333</v>
      </c>
      <c r="E374" s="36">
        <v>180.23666666666668</v>
      </c>
      <c r="F374" s="36">
        <v>178.39333333333335</v>
      </c>
      <c r="G374" s="36">
        <v>175.28666666666669</v>
      </c>
      <c r="H374" s="36">
        <v>185.18666666666667</v>
      </c>
      <c r="I374" s="36">
        <v>188.29333333333329</v>
      </c>
      <c r="J374" s="36">
        <v>190.13666666666666</v>
      </c>
      <c r="K374" s="31">
        <v>186.45</v>
      </c>
      <c r="L374" s="31">
        <v>181.5</v>
      </c>
      <c r="M374" s="31">
        <v>24.939769999999999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1951.95</v>
      </c>
      <c r="D375" s="36">
        <v>1930.1833333333334</v>
      </c>
      <c r="E375" s="36">
        <v>1899.3166666666668</v>
      </c>
      <c r="F375" s="36">
        <v>1846.6833333333334</v>
      </c>
      <c r="G375" s="36">
        <v>1815.8166666666668</v>
      </c>
      <c r="H375" s="36">
        <v>1982.8166666666668</v>
      </c>
      <c r="I375" s="36">
        <v>2013.6833333333336</v>
      </c>
      <c r="J375" s="36">
        <v>2066.3166666666666</v>
      </c>
      <c r="K375" s="31">
        <v>1961.05</v>
      </c>
      <c r="L375" s="31">
        <v>1877.55</v>
      </c>
      <c r="M375" s="31">
        <v>0.59233999999999998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6674.35</v>
      </c>
      <c r="D376" s="36">
        <v>6599.4666666666672</v>
      </c>
      <c r="E376" s="36">
        <v>6489.9333333333343</v>
      </c>
      <c r="F376" s="36">
        <v>6305.5166666666673</v>
      </c>
      <c r="G376" s="36">
        <v>6195.9833333333345</v>
      </c>
      <c r="H376" s="36">
        <v>6783.8833333333341</v>
      </c>
      <c r="I376" s="36">
        <v>6893.416666666667</v>
      </c>
      <c r="J376" s="36">
        <v>7077.8333333333339</v>
      </c>
      <c r="K376" s="31">
        <v>6709</v>
      </c>
      <c r="L376" s="31">
        <v>6415.05</v>
      </c>
      <c r="M376" s="31">
        <v>4.79575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362.35</v>
      </c>
      <c r="D377" s="36">
        <v>362.63333333333338</v>
      </c>
      <c r="E377" s="36">
        <v>356.31666666666678</v>
      </c>
      <c r="F377" s="36">
        <v>350.28333333333342</v>
      </c>
      <c r="G377" s="36">
        <v>343.96666666666681</v>
      </c>
      <c r="H377" s="36">
        <v>368.66666666666674</v>
      </c>
      <c r="I377" s="36">
        <v>374.98333333333335</v>
      </c>
      <c r="J377" s="36">
        <v>381.01666666666671</v>
      </c>
      <c r="K377" s="31">
        <v>368.95</v>
      </c>
      <c r="L377" s="31">
        <v>356.6</v>
      </c>
      <c r="M377" s="31">
        <v>15.13508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504.25</v>
      </c>
      <c r="D378" s="36">
        <v>499.48333333333335</v>
      </c>
      <c r="E378" s="36">
        <v>493.81666666666672</v>
      </c>
      <c r="F378" s="36">
        <v>483.38333333333338</v>
      </c>
      <c r="G378" s="36">
        <v>477.71666666666675</v>
      </c>
      <c r="H378" s="36">
        <v>509.91666666666669</v>
      </c>
      <c r="I378" s="36">
        <v>515.58333333333326</v>
      </c>
      <c r="J378" s="36">
        <v>526.01666666666665</v>
      </c>
      <c r="K378" s="31">
        <v>505.15</v>
      </c>
      <c r="L378" s="31">
        <v>489.05</v>
      </c>
      <c r="M378" s="31">
        <v>103.78455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338.6</v>
      </c>
      <c r="D379" s="36">
        <v>336.25000000000006</v>
      </c>
      <c r="E379" s="36">
        <v>332.9500000000001</v>
      </c>
      <c r="F379" s="36">
        <v>327.30000000000007</v>
      </c>
      <c r="G379" s="36">
        <v>324.00000000000011</v>
      </c>
      <c r="H379" s="36">
        <v>341.90000000000009</v>
      </c>
      <c r="I379" s="36">
        <v>345.20000000000005</v>
      </c>
      <c r="J379" s="36">
        <v>350.85000000000008</v>
      </c>
      <c r="K379" s="31">
        <v>339.55</v>
      </c>
      <c r="L379" s="31">
        <v>330.6</v>
      </c>
      <c r="M379" s="31">
        <v>130.13828000000001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711.85</v>
      </c>
      <c r="D380" s="36">
        <v>711.23333333333346</v>
      </c>
      <c r="E380" s="36">
        <v>697.51666666666688</v>
      </c>
      <c r="F380" s="36">
        <v>683.18333333333339</v>
      </c>
      <c r="G380" s="36">
        <v>669.46666666666681</v>
      </c>
      <c r="H380" s="36">
        <v>725.56666666666695</v>
      </c>
      <c r="I380" s="36">
        <v>739.28333333333342</v>
      </c>
      <c r="J380" s="36">
        <v>753.61666666666702</v>
      </c>
      <c r="K380" s="31">
        <v>724.95</v>
      </c>
      <c r="L380" s="31">
        <v>696.9</v>
      </c>
      <c r="M380" s="31">
        <v>6.0021399999999998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1817.25</v>
      </c>
      <c r="D381" s="36">
        <v>1817.55</v>
      </c>
      <c r="E381" s="36">
        <v>1790.1999999999998</v>
      </c>
      <c r="F381" s="36">
        <v>1763.1499999999999</v>
      </c>
      <c r="G381" s="36">
        <v>1735.7999999999997</v>
      </c>
      <c r="H381" s="36">
        <v>1844.6</v>
      </c>
      <c r="I381" s="36">
        <v>1871.9499999999998</v>
      </c>
      <c r="J381" s="36">
        <v>1899</v>
      </c>
      <c r="K381" s="31">
        <v>1844.9</v>
      </c>
      <c r="L381" s="31">
        <v>1790.5</v>
      </c>
      <c r="M381" s="31">
        <v>9.8132000000000001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599.15</v>
      </c>
      <c r="D382" s="36">
        <v>594.86666666666667</v>
      </c>
      <c r="E382" s="36">
        <v>588.2833333333333</v>
      </c>
      <c r="F382" s="36">
        <v>577.41666666666663</v>
      </c>
      <c r="G382" s="36">
        <v>570.83333333333326</v>
      </c>
      <c r="H382" s="36">
        <v>605.73333333333335</v>
      </c>
      <c r="I382" s="36">
        <v>612.31666666666661</v>
      </c>
      <c r="J382" s="36">
        <v>623.18333333333339</v>
      </c>
      <c r="K382" s="31">
        <v>601.45000000000005</v>
      </c>
      <c r="L382" s="31">
        <v>584</v>
      </c>
      <c r="M382" s="31">
        <v>1.29511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155.91999999999999</v>
      </c>
      <c r="D383" s="36">
        <v>156.63999999999999</v>
      </c>
      <c r="E383" s="36">
        <v>154.27999999999997</v>
      </c>
      <c r="F383" s="36">
        <v>152.63999999999999</v>
      </c>
      <c r="G383" s="36">
        <v>150.27999999999997</v>
      </c>
      <c r="H383" s="36">
        <v>158.27999999999997</v>
      </c>
      <c r="I383" s="36">
        <v>160.63999999999999</v>
      </c>
      <c r="J383" s="36">
        <v>162.27999999999997</v>
      </c>
      <c r="K383" s="31">
        <v>159</v>
      </c>
      <c r="L383" s="31">
        <v>155</v>
      </c>
      <c r="M383" s="31">
        <v>12.02745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16984.150000000001</v>
      </c>
      <c r="D384" s="36">
        <v>16896.7</v>
      </c>
      <c r="E384" s="36">
        <v>16741</v>
      </c>
      <c r="F384" s="36">
        <v>16497.849999999999</v>
      </c>
      <c r="G384" s="36">
        <v>16342.149999999998</v>
      </c>
      <c r="H384" s="36">
        <v>17139.850000000002</v>
      </c>
      <c r="I384" s="36">
        <v>17295.550000000007</v>
      </c>
      <c r="J384" s="36">
        <v>17538.700000000004</v>
      </c>
      <c r="K384" s="31">
        <v>17052.400000000001</v>
      </c>
      <c r="L384" s="31">
        <v>16653.55</v>
      </c>
      <c r="M384" s="31">
        <v>7.2400000000000006E-2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113.04</v>
      </c>
      <c r="D385" s="36">
        <v>112.83</v>
      </c>
      <c r="E385" s="36">
        <v>112.11</v>
      </c>
      <c r="F385" s="36">
        <v>111.18</v>
      </c>
      <c r="G385" s="36">
        <v>110.46000000000001</v>
      </c>
      <c r="H385" s="36">
        <v>113.75999999999999</v>
      </c>
      <c r="I385" s="36">
        <v>114.47999999999999</v>
      </c>
      <c r="J385" s="36">
        <v>115.40999999999998</v>
      </c>
      <c r="K385" s="31">
        <v>113.55</v>
      </c>
      <c r="L385" s="31">
        <v>111.9</v>
      </c>
      <c r="M385" s="31">
        <v>270.59802999999999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698.4</v>
      </c>
      <c r="D386" s="36">
        <v>699.08333333333337</v>
      </c>
      <c r="E386" s="36">
        <v>690.91666666666674</v>
      </c>
      <c r="F386" s="36">
        <v>683.43333333333339</v>
      </c>
      <c r="G386" s="36">
        <v>675.26666666666677</v>
      </c>
      <c r="H386" s="36">
        <v>706.56666666666672</v>
      </c>
      <c r="I386" s="36">
        <v>714.73333333333346</v>
      </c>
      <c r="J386" s="36">
        <v>722.2166666666667</v>
      </c>
      <c r="K386" s="31">
        <v>707.25</v>
      </c>
      <c r="L386" s="31">
        <v>691.6</v>
      </c>
      <c r="M386" s="31">
        <v>2.4071600000000002</v>
      </c>
      <c r="N386" s="1"/>
      <c r="O386" s="1"/>
    </row>
    <row r="387" spans="1:15" ht="12.75" customHeight="1">
      <c r="A387" s="33">
        <v>377</v>
      </c>
      <c r="B387" s="53" t="s">
        <v>870</v>
      </c>
      <c r="C387" s="31">
        <v>1634.2</v>
      </c>
      <c r="D387" s="36">
        <v>1621.8500000000001</v>
      </c>
      <c r="E387" s="36">
        <v>1600.4000000000003</v>
      </c>
      <c r="F387" s="36">
        <v>1566.6000000000001</v>
      </c>
      <c r="G387" s="36">
        <v>1545.1500000000003</v>
      </c>
      <c r="H387" s="36">
        <v>1655.6500000000003</v>
      </c>
      <c r="I387" s="36">
        <v>1677.1000000000001</v>
      </c>
      <c r="J387" s="36">
        <v>1710.9000000000003</v>
      </c>
      <c r="K387" s="31">
        <v>1643.3</v>
      </c>
      <c r="L387" s="31">
        <v>1588.05</v>
      </c>
      <c r="M387" s="31">
        <v>1.40604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207.11</v>
      </c>
      <c r="D388" s="36">
        <v>207.37</v>
      </c>
      <c r="E388" s="36">
        <v>205.24</v>
      </c>
      <c r="F388" s="36">
        <v>203.37</v>
      </c>
      <c r="G388" s="36">
        <v>201.24</v>
      </c>
      <c r="H388" s="36">
        <v>209.24</v>
      </c>
      <c r="I388" s="36">
        <v>211.37</v>
      </c>
      <c r="J388" s="36">
        <v>213.24</v>
      </c>
      <c r="K388" s="31">
        <v>209.5</v>
      </c>
      <c r="L388" s="31">
        <v>205.5</v>
      </c>
      <c r="M388" s="31">
        <v>105.09826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579.65</v>
      </c>
      <c r="D389" s="36">
        <v>575.0333333333333</v>
      </c>
      <c r="E389" s="36">
        <v>568.61666666666656</v>
      </c>
      <c r="F389" s="36">
        <v>557.58333333333326</v>
      </c>
      <c r="G389" s="36">
        <v>551.16666666666652</v>
      </c>
      <c r="H389" s="36">
        <v>586.06666666666661</v>
      </c>
      <c r="I389" s="36">
        <v>592.48333333333335</v>
      </c>
      <c r="J389" s="36">
        <v>603.51666666666665</v>
      </c>
      <c r="K389" s="31">
        <v>581.45000000000005</v>
      </c>
      <c r="L389" s="31">
        <v>564</v>
      </c>
      <c r="M389" s="31">
        <v>69.507509999999996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627.35</v>
      </c>
      <c r="D390" s="36">
        <v>640.29999999999995</v>
      </c>
      <c r="E390" s="36">
        <v>608.59999999999991</v>
      </c>
      <c r="F390" s="36">
        <v>589.84999999999991</v>
      </c>
      <c r="G390" s="36">
        <v>558.14999999999986</v>
      </c>
      <c r="H390" s="36">
        <v>659.05</v>
      </c>
      <c r="I390" s="36">
        <v>690.75</v>
      </c>
      <c r="J390" s="36">
        <v>709.5</v>
      </c>
      <c r="K390" s="31">
        <v>672</v>
      </c>
      <c r="L390" s="31">
        <v>621.54999999999995</v>
      </c>
      <c r="M390" s="31">
        <v>95.404809999999998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655.45</v>
      </c>
      <c r="D391" s="36">
        <v>659.15</v>
      </c>
      <c r="E391" s="36">
        <v>650.29999999999995</v>
      </c>
      <c r="F391" s="36">
        <v>645.15</v>
      </c>
      <c r="G391" s="36">
        <v>636.29999999999995</v>
      </c>
      <c r="H391" s="36">
        <v>664.3</v>
      </c>
      <c r="I391" s="36">
        <v>673.15000000000009</v>
      </c>
      <c r="J391" s="36">
        <v>678.3</v>
      </c>
      <c r="K391" s="31">
        <v>668</v>
      </c>
      <c r="L391" s="31">
        <v>654</v>
      </c>
      <c r="M391" s="31">
        <v>6.6652399999999998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1665.85</v>
      </c>
      <c r="D392" s="36">
        <v>1656.9666666666665</v>
      </c>
      <c r="E392" s="36">
        <v>1643.9333333333329</v>
      </c>
      <c r="F392" s="36">
        <v>1622.0166666666664</v>
      </c>
      <c r="G392" s="36">
        <v>1608.9833333333329</v>
      </c>
      <c r="H392" s="36">
        <v>1678.883333333333</v>
      </c>
      <c r="I392" s="36">
        <v>1691.9166666666663</v>
      </c>
      <c r="J392" s="36">
        <v>1713.833333333333</v>
      </c>
      <c r="K392" s="31">
        <v>1670</v>
      </c>
      <c r="L392" s="31">
        <v>1635.05</v>
      </c>
      <c r="M392" s="31">
        <v>2.45038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570.65</v>
      </c>
      <c r="D393" s="36">
        <v>571.2166666666667</v>
      </c>
      <c r="E393" s="36">
        <v>560.53333333333342</v>
      </c>
      <c r="F393" s="36">
        <v>550.41666666666674</v>
      </c>
      <c r="G393" s="36">
        <v>539.73333333333346</v>
      </c>
      <c r="H393" s="36">
        <v>581.33333333333337</v>
      </c>
      <c r="I393" s="36">
        <v>592.01666666666677</v>
      </c>
      <c r="J393" s="36">
        <v>602.13333333333333</v>
      </c>
      <c r="K393" s="31">
        <v>581.9</v>
      </c>
      <c r="L393" s="31">
        <v>561.1</v>
      </c>
      <c r="M393" s="31">
        <v>213.55519000000001</v>
      </c>
      <c r="N393" s="1"/>
      <c r="O393" s="1"/>
    </row>
    <row r="394" spans="1:15" ht="12.75" customHeight="1">
      <c r="A394" s="33">
        <v>384</v>
      </c>
      <c r="B394" s="53" t="s">
        <v>871</v>
      </c>
      <c r="C394" s="31">
        <v>475.4</v>
      </c>
      <c r="D394" s="36">
        <v>474.63333333333338</v>
      </c>
      <c r="E394" s="36">
        <v>469.76666666666677</v>
      </c>
      <c r="F394" s="36">
        <v>464.13333333333338</v>
      </c>
      <c r="G394" s="36">
        <v>459.26666666666677</v>
      </c>
      <c r="H394" s="36">
        <v>480.26666666666677</v>
      </c>
      <c r="I394" s="36">
        <v>485.13333333333344</v>
      </c>
      <c r="J394" s="36">
        <v>490.76666666666677</v>
      </c>
      <c r="K394" s="31">
        <v>479.5</v>
      </c>
      <c r="L394" s="31">
        <v>469</v>
      </c>
      <c r="M394" s="31">
        <v>17.34742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1196.95</v>
      </c>
      <c r="D395" s="36">
        <v>1182.3166666666666</v>
      </c>
      <c r="E395" s="36">
        <v>1143.6333333333332</v>
      </c>
      <c r="F395" s="36">
        <v>1090.3166666666666</v>
      </c>
      <c r="G395" s="36">
        <v>1051.6333333333332</v>
      </c>
      <c r="H395" s="36">
        <v>1235.6333333333332</v>
      </c>
      <c r="I395" s="36">
        <v>1274.3166666666666</v>
      </c>
      <c r="J395" s="36">
        <v>1327.6333333333332</v>
      </c>
      <c r="K395" s="31">
        <v>1221</v>
      </c>
      <c r="L395" s="31">
        <v>1129</v>
      </c>
      <c r="M395" s="31">
        <v>1.84033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289.5</v>
      </c>
      <c r="D396" s="36">
        <v>290.61666666666662</v>
      </c>
      <c r="E396" s="36">
        <v>286.93333333333322</v>
      </c>
      <c r="F396" s="36">
        <v>284.36666666666662</v>
      </c>
      <c r="G396" s="36">
        <v>280.68333333333322</v>
      </c>
      <c r="H396" s="36">
        <v>293.18333333333322</v>
      </c>
      <c r="I396" s="36">
        <v>296.86666666666662</v>
      </c>
      <c r="J396" s="36">
        <v>299.43333333333322</v>
      </c>
      <c r="K396" s="31">
        <v>294.3</v>
      </c>
      <c r="L396" s="31">
        <v>288.05</v>
      </c>
      <c r="M396" s="31">
        <v>5.3048799999999998</v>
      </c>
      <c r="N396" s="1"/>
      <c r="O396" s="1"/>
    </row>
    <row r="397" spans="1:15" ht="12.75" customHeight="1">
      <c r="A397" s="33">
        <v>387</v>
      </c>
      <c r="B397" s="53" t="s">
        <v>804</v>
      </c>
      <c r="C397" s="31">
        <v>932.5</v>
      </c>
      <c r="D397" s="36">
        <v>938.44999999999993</v>
      </c>
      <c r="E397" s="36">
        <v>918.94999999999982</v>
      </c>
      <c r="F397" s="36">
        <v>905.39999999999986</v>
      </c>
      <c r="G397" s="36">
        <v>885.89999999999975</v>
      </c>
      <c r="H397" s="36">
        <v>951.99999999999989</v>
      </c>
      <c r="I397" s="36">
        <v>971.50000000000011</v>
      </c>
      <c r="J397" s="36">
        <v>985.05</v>
      </c>
      <c r="K397" s="31">
        <v>957.95</v>
      </c>
      <c r="L397" s="31">
        <v>924.9</v>
      </c>
      <c r="M397" s="31">
        <v>5.08331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192.18</v>
      </c>
      <c r="D398" s="36">
        <v>191.81000000000003</v>
      </c>
      <c r="E398" s="36">
        <v>189.47000000000006</v>
      </c>
      <c r="F398" s="36">
        <v>186.76000000000002</v>
      </c>
      <c r="G398" s="36">
        <v>184.42000000000004</v>
      </c>
      <c r="H398" s="36">
        <v>194.52000000000007</v>
      </c>
      <c r="I398" s="36">
        <v>196.86000000000004</v>
      </c>
      <c r="J398" s="36">
        <v>199.57000000000008</v>
      </c>
      <c r="K398" s="31">
        <v>194.15</v>
      </c>
      <c r="L398" s="31">
        <v>189.1</v>
      </c>
      <c r="M398" s="31">
        <v>53.619869999999999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3509.05</v>
      </c>
      <c r="D399" s="36">
        <v>3508.5333333333333</v>
      </c>
      <c r="E399" s="36">
        <v>3480.2666666666664</v>
      </c>
      <c r="F399" s="36">
        <v>3451.4833333333331</v>
      </c>
      <c r="G399" s="36">
        <v>3423.2166666666662</v>
      </c>
      <c r="H399" s="36">
        <v>3537.3166666666666</v>
      </c>
      <c r="I399" s="36">
        <v>3565.5833333333339</v>
      </c>
      <c r="J399" s="36">
        <v>3594.3666666666668</v>
      </c>
      <c r="K399" s="31">
        <v>3536.8</v>
      </c>
      <c r="L399" s="31">
        <v>3479.75</v>
      </c>
      <c r="M399" s="31">
        <v>0.41171999999999997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79.83</v>
      </c>
      <c r="D400" s="36">
        <v>81.856666666666669</v>
      </c>
      <c r="E400" s="36">
        <v>77.473333333333343</v>
      </c>
      <c r="F400" s="36">
        <v>75.116666666666674</v>
      </c>
      <c r="G400" s="36">
        <v>70.733333333333348</v>
      </c>
      <c r="H400" s="36">
        <v>84.213333333333338</v>
      </c>
      <c r="I400" s="36">
        <v>88.596666666666664</v>
      </c>
      <c r="J400" s="36">
        <v>90.953333333333333</v>
      </c>
      <c r="K400" s="31">
        <v>86.24</v>
      </c>
      <c r="L400" s="31">
        <v>79.5</v>
      </c>
      <c r="M400" s="31">
        <v>188.87501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1849.85</v>
      </c>
      <c r="D401" s="36">
        <v>1864.3</v>
      </c>
      <c r="E401" s="36">
        <v>1822.6</v>
      </c>
      <c r="F401" s="36">
        <v>1795.35</v>
      </c>
      <c r="G401" s="36">
        <v>1753.6499999999999</v>
      </c>
      <c r="H401" s="36">
        <v>1891.55</v>
      </c>
      <c r="I401" s="36">
        <v>1933.2500000000002</v>
      </c>
      <c r="J401" s="36">
        <v>1960.5</v>
      </c>
      <c r="K401" s="31">
        <v>1906</v>
      </c>
      <c r="L401" s="31">
        <v>1837.05</v>
      </c>
      <c r="M401" s="31">
        <v>1.89361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202.72</v>
      </c>
      <c r="D402" s="36">
        <v>202.34</v>
      </c>
      <c r="E402" s="36">
        <v>200.78</v>
      </c>
      <c r="F402" s="36">
        <v>198.84</v>
      </c>
      <c r="G402" s="36">
        <v>197.28</v>
      </c>
      <c r="H402" s="36">
        <v>204.28</v>
      </c>
      <c r="I402" s="36">
        <v>205.84</v>
      </c>
      <c r="J402" s="36">
        <v>207.78</v>
      </c>
      <c r="K402" s="31">
        <v>203.9</v>
      </c>
      <c r="L402" s="31">
        <v>200.4</v>
      </c>
      <c r="M402" s="31">
        <v>8.0025300000000001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2956.4</v>
      </c>
      <c r="D403" s="36">
        <v>2944.4333333333338</v>
      </c>
      <c r="E403" s="36">
        <v>2928.0666666666675</v>
      </c>
      <c r="F403" s="36">
        <v>2899.7333333333336</v>
      </c>
      <c r="G403" s="36">
        <v>2883.3666666666672</v>
      </c>
      <c r="H403" s="36">
        <v>2972.7666666666678</v>
      </c>
      <c r="I403" s="36">
        <v>2989.1333333333337</v>
      </c>
      <c r="J403" s="36">
        <v>3017.4666666666681</v>
      </c>
      <c r="K403" s="31">
        <v>2960.8</v>
      </c>
      <c r="L403" s="31">
        <v>2916.1</v>
      </c>
      <c r="M403" s="31">
        <v>47.084510000000002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107.23</v>
      </c>
      <c r="D404" s="36">
        <v>107.44333333333334</v>
      </c>
      <c r="E404" s="36">
        <v>106.44666666666669</v>
      </c>
      <c r="F404" s="36">
        <v>105.66333333333334</v>
      </c>
      <c r="G404" s="36">
        <v>104.66666666666669</v>
      </c>
      <c r="H404" s="36">
        <v>108.22666666666669</v>
      </c>
      <c r="I404" s="36">
        <v>109.22333333333333</v>
      </c>
      <c r="J404" s="36">
        <v>110.00666666666669</v>
      </c>
      <c r="K404" s="31">
        <v>108.44</v>
      </c>
      <c r="L404" s="31">
        <v>106.66</v>
      </c>
      <c r="M404" s="31">
        <v>7.5328900000000001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1531.95</v>
      </c>
      <c r="D405" s="36">
        <v>1533.9833333333333</v>
      </c>
      <c r="E405" s="36">
        <v>1517.9666666666667</v>
      </c>
      <c r="F405" s="36">
        <v>1503.9833333333333</v>
      </c>
      <c r="G405" s="36">
        <v>1487.9666666666667</v>
      </c>
      <c r="H405" s="36">
        <v>1547.9666666666667</v>
      </c>
      <c r="I405" s="36">
        <v>1563.9833333333336</v>
      </c>
      <c r="J405" s="36">
        <v>1577.9666666666667</v>
      </c>
      <c r="K405" s="31">
        <v>1550</v>
      </c>
      <c r="L405" s="31">
        <v>1520</v>
      </c>
      <c r="M405" s="31">
        <v>0.68913000000000002</v>
      </c>
      <c r="N405" s="1"/>
      <c r="O405" s="1"/>
    </row>
    <row r="406" spans="1:15" ht="12.75" customHeight="1">
      <c r="A406" s="33">
        <v>396</v>
      </c>
      <c r="B406" s="53" t="s">
        <v>872</v>
      </c>
      <c r="C406" s="31">
        <v>84.11</v>
      </c>
      <c r="D406" s="36">
        <v>84.773333333333326</v>
      </c>
      <c r="E406" s="36">
        <v>83.336666666666659</v>
      </c>
      <c r="F406" s="36">
        <v>82.563333333333333</v>
      </c>
      <c r="G406" s="36">
        <v>81.126666666666665</v>
      </c>
      <c r="H406" s="36">
        <v>85.546666666666653</v>
      </c>
      <c r="I406" s="36">
        <v>86.98333333333332</v>
      </c>
      <c r="J406" s="36">
        <v>87.756666666666646</v>
      </c>
      <c r="K406" s="31">
        <v>86.21</v>
      </c>
      <c r="L406" s="31">
        <v>84</v>
      </c>
      <c r="M406" s="31">
        <v>10.04785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698.65</v>
      </c>
      <c r="D407" s="36">
        <v>696.35</v>
      </c>
      <c r="E407" s="36">
        <v>692.7</v>
      </c>
      <c r="F407" s="36">
        <v>686.75</v>
      </c>
      <c r="G407" s="36">
        <v>683.1</v>
      </c>
      <c r="H407" s="36">
        <v>702.30000000000007</v>
      </c>
      <c r="I407" s="36">
        <v>705.94999999999993</v>
      </c>
      <c r="J407" s="36">
        <v>711.90000000000009</v>
      </c>
      <c r="K407" s="31">
        <v>700</v>
      </c>
      <c r="L407" s="31">
        <v>690.4</v>
      </c>
      <c r="M407" s="31">
        <v>8.1577099999999998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1688.9</v>
      </c>
      <c r="D408" s="36">
        <v>1685.7166666666665</v>
      </c>
      <c r="E408" s="36">
        <v>1669.333333333333</v>
      </c>
      <c r="F408" s="36">
        <v>1649.7666666666667</v>
      </c>
      <c r="G408" s="36">
        <v>1633.3833333333332</v>
      </c>
      <c r="H408" s="36">
        <v>1705.2833333333328</v>
      </c>
      <c r="I408" s="36">
        <v>1721.6666666666665</v>
      </c>
      <c r="J408" s="36">
        <v>1741.2333333333327</v>
      </c>
      <c r="K408" s="31">
        <v>1702.1</v>
      </c>
      <c r="L408" s="31">
        <v>1666.15</v>
      </c>
      <c r="M408" s="31">
        <v>7.2157400000000003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142.96</v>
      </c>
      <c r="D409" s="36">
        <v>143.20000000000002</v>
      </c>
      <c r="E409" s="36">
        <v>141.76000000000005</v>
      </c>
      <c r="F409" s="36">
        <v>140.56000000000003</v>
      </c>
      <c r="G409" s="36">
        <v>139.12000000000006</v>
      </c>
      <c r="H409" s="36">
        <v>144.40000000000003</v>
      </c>
      <c r="I409" s="36">
        <v>145.84000000000003</v>
      </c>
      <c r="J409" s="36">
        <v>147.04000000000002</v>
      </c>
      <c r="K409" s="31">
        <v>144.63999999999999</v>
      </c>
      <c r="L409" s="31">
        <v>142</v>
      </c>
      <c r="M409" s="31">
        <v>109.09616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5083.45</v>
      </c>
      <c r="D410" s="36">
        <v>5102.916666666667</v>
      </c>
      <c r="E410" s="36">
        <v>5033.8333333333339</v>
      </c>
      <c r="F410" s="36">
        <v>4984.2166666666672</v>
      </c>
      <c r="G410" s="36">
        <v>4915.1333333333341</v>
      </c>
      <c r="H410" s="36">
        <v>5152.5333333333338</v>
      </c>
      <c r="I410" s="36">
        <v>5221.6166666666677</v>
      </c>
      <c r="J410" s="36">
        <v>5271.2333333333336</v>
      </c>
      <c r="K410" s="31">
        <v>5172</v>
      </c>
      <c r="L410" s="31">
        <v>5053.3</v>
      </c>
      <c r="M410" s="31">
        <v>1.35076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2481.1999999999998</v>
      </c>
      <c r="D411" s="36">
        <v>2490.5333333333333</v>
      </c>
      <c r="E411" s="36">
        <v>2461.1166666666668</v>
      </c>
      <c r="F411" s="36">
        <v>2441.0333333333333</v>
      </c>
      <c r="G411" s="36">
        <v>2411.6166666666668</v>
      </c>
      <c r="H411" s="36">
        <v>2510.6166666666668</v>
      </c>
      <c r="I411" s="36">
        <v>2540.0333333333338</v>
      </c>
      <c r="J411" s="36">
        <v>2560.1166666666668</v>
      </c>
      <c r="K411" s="31">
        <v>2519.9499999999998</v>
      </c>
      <c r="L411" s="31">
        <v>2470.4499999999998</v>
      </c>
      <c r="M411" s="31">
        <v>4.4531099999999997</v>
      </c>
      <c r="N411" s="1"/>
      <c r="O411" s="1"/>
    </row>
    <row r="412" spans="1:15" ht="12.75" customHeight="1">
      <c r="A412" s="33">
        <v>402</v>
      </c>
      <c r="B412" s="53" t="s">
        <v>830</v>
      </c>
      <c r="C412" s="31">
        <v>2399.6</v>
      </c>
      <c r="D412" s="36">
        <v>2392.9166666666665</v>
      </c>
      <c r="E412" s="36">
        <v>2379.833333333333</v>
      </c>
      <c r="F412" s="36">
        <v>2360.0666666666666</v>
      </c>
      <c r="G412" s="36">
        <v>2346.9833333333331</v>
      </c>
      <c r="H412" s="36">
        <v>2412.6833333333329</v>
      </c>
      <c r="I412" s="36">
        <v>2425.766666666666</v>
      </c>
      <c r="J412" s="36">
        <v>2445.5333333333328</v>
      </c>
      <c r="K412" s="31">
        <v>2406</v>
      </c>
      <c r="L412" s="31">
        <v>2373.15</v>
      </c>
      <c r="M412" s="31">
        <v>0.69506999999999997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185.68</v>
      </c>
      <c r="D413" s="36">
        <v>186.26</v>
      </c>
      <c r="E413" s="36">
        <v>184.02999999999997</v>
      </c>
      <c r="F413" s="36">
        <v>182.38</v>
      </c>
      <c r="G413" s="36">
        <v>180.14999999999998</v>
      </c>
      <c r="H413" s="36">
        <v>187.90999999999997</v>
      </c>
      <c r="I413" s="36">
        <v>190.14</v>
      </c>
      <c r="J413" s="36">
        <v>191.78999999999996</v>
      </c>
      <c r="K413" s="31">
        <v>188.49</v>
      </c>
      <c r="L413" s="31">
        <v>184.61</v>
      </c>
      <c r="M413" s="31">
        <v>132.67635000000001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6720.5</v>
      </c>
      <c r="D414" s="36">
        <v>6771.8666666666659</v>
      </c>
      <c r="E414" s="36">
        <v>6635.7333333333318</v>
      </c>
      <c r="F414" s="36">
        <v>6550.9666666666662</v>
      </c>
      <c r="G414" s="36">
        <v>6414.8333333333321</v>
      </c>
      <c r="H414" s="36">
        <v>6856.6333333333314</v>
      </c>
      <c r="I414" s="36">
        <v>6992.7666666666646</v>
      </c>
      <c r="J414" s="36">
        <v>7077.533333333331</v>
      </c>
      <c r="K414" s="31">
        <v>6908</v>
      </c>
      <c r="L414" s="31">
        <v>6687.1</v>
      </c>
      <c r="M414" s="31">
        <v>0.49187999999999998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1562.95</v>
      </c>
      <c r="D415" s="36">
        <v>1559.6499999999999</v>
      </c>
      <c r="E415" s="36">
        <v>1542.2999999999997</v>
      </c>
      <c r="F415" s="36">
        <v>1521.6499999999999</v>
      </c>
      <c r="G415" s="36">
        <v>1504.2999999999997</v>
      </c>
      <c r="H415" s="36">
        <v>1580.2999999999997</v>
      </c>
      <c r="I415" s="36">
        <v>1597.6499999999996</v>
      </c>
      <c r="J415" s="36">
        <v>1618.2999999999997</v>
      </c>
      <c r="K415" s="31">
        <v>1577</v>
      </c>
      <c r="L415" s="31">
        <v>1539</v>
      </c>
      <c r="M415" s="31">
        <v>0.60899999999999999</v>
      </c>
      <c r="N415" s="1"/>
      <c r="O415" s="1"/>
    </row>
    <row r="416" spans="1:15" ht="12.75" customHeight="1">
      <c r="A416" s="33">
        <v>406</v>
      </c>
      <c r="B416" s="53" t="s">
        <v>831</v>
      </c>
      <c r="C416" s="31">
        <v>512.4</v>
      </c>
      <c r="D416" s="36">
        <v>508.51666666666665</v>
      </c>
      <c r="E416" s="36">
        <v>501.13333333333333</v>
      </c>
      <c r="F416" s="36">
        <v>489.86666666666667</v>
      </c>
      <c r="G416" s="36">
        <v>482.48333333333335</v>
      </c>
      <c r="H416" s="36">
        <v>519.7833333333333</v>
      </c>
      <c r="I416" s="36">
        <v>527.16666666666652</v>
      </c>
      <c r="J416" s="36">
        <v>538.43333333333328</v>
      </c>
      <c r="K416" s="31">
        <v>515.9</v>
      </c>
      <c r="L416" s="31">
        <v>497.25</v>
      </c>
      <c r="M416" s="31">
        <v>3.9321899999999999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4032</v>
      </c>
      <c r="D417" s="36">
        <v>4001.0499999999997</v>
      </c>
      <c r="E417" s="36">
        <v>3962.0999999999995</v>
      </c>
      <c r="F417" s="36">
        <v>3892.2</v>
      </c>
      <c r="G417" s="36">
        <v>3853.2499999999995</v>
      </c>
      <c r="H417" s="36">
        <v>4070.9499999999994</v>
      </c>
      <c r="I417" s="36">
        <v>4109.8999999999996</v>
      </c>
      <c r="J417" s="36">
        <v>4179.7999999999993</v>
      </c>
      <c r="K417" s="31">
        <v>4040</v>
      </c>
      <c r="L417" s="31">
        <v>3931.15</v>
      </c>
      <c r="M417" s="31">
        <v>0.52485000000000004</v>
      </c>
      <c r="N417" s="1"/>
      <c r="O417" s="1"/>
    </row>
    <row r="418" spans="1:15" ht="12.75" customHeight="1">
      <c r="A418" s="33">
        <v>408</v>
      </c>
      <c r="B418" s="53" t="s">
        <v>873</v>
      </c>
      <c r="C418" s="31">
        <v>823.4</v>
      </c>
      <c r="D418" s="36">
        <v>818.5</v>
      </c>
      <c r="E418" s="36">
        <v>805</v>
      </c>
      <c r="F418" s="36">
        <v>786.6</v>
      </c>
      <c r="G418" s="36">
        <v>773.1</v>
      </c>
      <c r="H418" s="36">
        <v>836.9</v>
      </c>
      <c r="I418" s="36">
        <v>850.4</v>
      </c>
      <c r="J418" s="36">
        <v>868.8</v>
      </c>
      <c r="K418" s="31">
        <v>832</v>
      </c>
      <c r="L418" s="31">
        <v>800.1</v>
      </c>
      <c r="M418" s="31">
        <v>2.1921300000000001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24642.85</v>
      </c>
      <c r="D419" s="36">
        <v>24540.883333333331</v>
      </c>
      <c r="E419" s="36">
        <v>24381.716666666664</v>
      </c>
      <c r="F419" s="36">
        <v>24120.583333333332</v>
      </c>
      <c r="G419" s="36">
        <v>23961.416666666664</v>
      </c>
      <c r="H419" s="36">
        <v>24802.016666666663</v>
      </c>
      <c r="I419" s="36">
        <v>24961.183333333334</v>
      </c>
      <c r="J419" s="36">
        <v>25222.316666666662</v>
      </c>
      <c r="K419" s="31">
        <v>24700.05</v>
      </c>
      <c r="L419" s="31">
        <v>24279.75</v>
      </c>
      <c r="M419" s="31">
        <v>0.39023000000000002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46.32</v>
      </c>
      <c r="D420" s="36">
        <v>46.406666666666666</v>
      </c>
      <c r="E420" s="36">
        <v>45.873333333333335</v>
      </c>
      <c r="F420" s="36">
        <v>45.426666666666669</v>
      </c>
      <c r="G420" s="36">
        <v>44.893333333333338</v>
      </c>
      <c r="H420" s="36">
        <v>46.853333333333332</v>
      </c>
      <c r="I420" s="36">
        <v>47.386666666666663</v>
      </c>
      <c r="J420" s="36">
        <v>47.833333333333329</v>
      </c>
      <c r="K420" s="31">
        <v>46.94</v>
      </c>
      <c r="L420" s="31">
        <v>45.96</v>
      </c>
      <c r="M420" s="31">
        <v>79.307100000000005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2981.5</v>
      </c>
      <c r="D421" s="36">
        <v>2958.4833333333336</v>
      </c>
      <c r="E421" s="36">
        <v>2925.0666666666671</v>
      </c>
      <c r="F421" s="36">
        <v>2868.6333333333337</v>
      </c>
      <c r="G421" s="36">
        <v>2835.2166666666672</v>
      </c>
      <c r="H421" s="36">
        <v>3014.916666666667</v>
      </c>
      <c r="I421" s="36">
        <v>3048.333333333333</v>
      </c>
      <c r="J421" s="36">
        <v>3104.7666666666669</v>
      </c>
      <c r="K421" s="31">
        <v>2991.9</v>
      </c>
      <c r="L421" s="31">
        <v>2902.05</v>
      </c>
      <c r="M421" s="31">
        <v>9.9521899999999999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711.1</v>
      </c>
      <c r="D422" s="36">
        <v>719.0333333333333</v>
      </c>
      <c r="E422" s="36">
        <v>698.06666666666661</v>
      </c>
      <c r="F422" s="36">
        <v>685.0333333333333</v>
      </c>
      <c r="G422" s="36">
        <v>664.06666666666661</v>
      </c>
      <c r="H422" s="36">
        <v>732.06666666666661</v>
      </c>
      <c r="I422" s="36">
        <v>753.0333333333333</v>
      </c>
      <c r="J422" s="36">
        <v>766.06666666666661</v>
      </c>
      <c r="K422" s="31">
        <v>740</v>
      </c>
      <c r="L422" s="31">
        <v>706</v>
      </c>
      <c r="M422" s="31">
        <v>13.76789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7188.7</v>
      </c>
      <c r="D423" s="36">
        <v>7169.4333333333343</v>
      </c>
      <c r="E423" s="36">
        <v>7082.1166666666686</v>
      </c>
      <c r="F423" s="36">
        <v>6975.5333333333347</v>
      </c>
      <c r="G423" s="36">
        <v>6888.216666666669</v>
      </c>
      <c r="H423" s="36">
        <v>7276.0166666666682</v>
      </c>
      <c r="I423" s="36">
        <v>7363.3333333333339</v>
      </c>
      <c r="J423" s="36">
        <v>7469.9166666666679</v>
      </c>
      <c r="K423" s="31">
        <v>7256.75</v>
      </c>
      <c r="L423" s="31">
        <v>7062.85</v>
      </c>
      <c r="M423" s="31">
        <v>4.0017699999999996</v>
      </c>
      <c r="N423" s="1"/>
      <c r="O423" s="1"/>
    </row>
    <row r="424" spans="1:15" ht="12.75" customHeight="1">
      <c r="A424" s="33">
        <v>414</v>
      </c>
      <c r="B424" s="53" t="s">
        <v>874</v>
      </c>
      <c r="C424" s="31">
        <v>1527.5</v>
      </c>
      <c r="D424" s="36">
        <v>1516.8333333333333</v>
      </c>
      <c r="E424" s="36">
        <v>1501.6666666666665</v>
      </c>
      <c r="F424" s="36">
        <v>1475.8333333333333</v>
      </c>
      <c r="G424" s="36">
        <v>1460.6666666666665</v>
      </c>
      <c r="H424" s="36">
        <v>1542.6666666666665</v>
      </c>
      <c r="I424" s="36">
        <v>1557.833333333333</v>
      </c>
      <c r="J424" s="36">
        <v>1583.6666666666665</v>
      </c>
      <c r="K424" s="31">
        <v>1532</v>
      </c>
      <c r="L424" s="31">
        <v>1491</v>
      </c>
      <c r="M424" s="31">
        <v>6.1879900000000001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1718.5</v>
      </c>
      <c r="D425" s="36">
        <v>1714.7166666666665</v>
      </c>
      <c r="E425" s="36">
        <v>1701.4333333333329</v>
      </c>
      <c r="F425" s="36">
        <v>1684.3666666666666</v>
      </c>
      <c r="G425" s="36">
        <v>1671.083333333333</v>
      </c>
      <c r="H425" s="36">
        <v>1731.7833333333328</v>
      </c>
      <c r="I425" s="36">
        <v>1745.0666666666662</v>
      </c>
      <c r="J425" s="36">
        <v>1762.1333333333328</v>
      </c>
      <c r="K425" s="31">
        <v>1728</v>
      </c>
      <c r="L425" s="31">
        <v>1697.65</v>
      </c>
      <c r="M425" s="31">
        <v>2.0945200000000002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10497.45</v>
      </c>
      <c r="D426" s="36">
        <v>10385.816666666668</v>
      </c>
      <c r="E426" s="36">
        <v>10261.633333333335</v>
      </c>
      <c r="F426" s="36">
        <v>10025.816666666668</v>
      </c>
      <c r="G426" s="36">
        <v>9901.633333333335</v>
      </c>
      <c r="H426" s="36">
        <v>10621.633333333335</v>
      </c>
      <c r="I426" s="36">
        <v>10745.816666666666</v>
      </c>
      <c r="J426" s="36">
        <v>10981.633333333335</v>
      </c>
      <c r="K426" s="31">
        <v>10510</v>
      </c>
      <c r="L426" s="31">
        <v>10150</v>
      </c>
      <c r="M426" s="31">
        <v>0.47832000000000002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686.7</v>
      </c>
      <c r="D427" s="36">
        <v>678.13333333333333</v>
      </c>
      <c r="E427" s="36">
        <v>664.9666666666667</v>
      </c>
      <c r="F427" s="36">
        <v>643.23333333333335</v>
      </c>
      <c r="G427" s="36">
        <v>630.06666666666672</v>
      </c>
      <c r="H427" s="36">
        <v>699.86666666666667</v>
      </c>
      <c r="I427" s="36">
        <v>713.03333333333342</v>
      </c>
      <c r="J427" s="36">
        <v>734.76666666666665</v>
      </c>
      <c r="K427" s="31">
        <v>691.3</v>
      </c>
      <c r="L427" s="31">
        <v>656.4</v>
      </c>
      <c r="M427" s="31">
        <v>19.247209999999999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615.65</v>
      </c>
      <c r="D428" s="36">
        <v>615.36666666666667</v>
      </c>
      <c r="E428" s="36">
        <v>608.7833333333333</v>
      </c>
      <c r="F428" s="36">
        <v>601.91666666666663</v>
      </c>
      <c r="G428" s="36">
        <v>595.33333333333326</v>
      </c>
      <c r="H428" s="36">
        <v>622.23333333333335</v>
      </c>
      <c r="I428" s="36">
        <v>628.81666666666661</v>
      </c>
      <c r="J428" s="36">
        <v>635.68333333333339</v>
      </c>
      <c r="K428" s="31">
        <v>621.95000000000005</v>
      </c>
      <c r="L428" s="31">
        <v>608.5</v>
      </c>
      <c r="M428" s="31">
        <v>8.0231499999999993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580.6</v>
      </c>
      <c r="D429" s="36">
        <v>579.31666666666661</v>
      </c>
      <c r="E429" s="36">
        <v>574.63333333333321</v>
      </c>
      <c r="F429" s="36">
        <v>568.66666666666663</v>
      </c>
      <c r="G429" s="36">
        <v>563.98333333333323</v>
      </c>
      <c r="H429" s="36">
        <v>585.28333333333319</v>
      </c>
      <c r="I429" s="36">
        <v>589.96666666666658</v>
      </c>
      <c r="J429" s="36">
        <v>595.93333333333317</v>
      </c>
      <c r="K429" s="31">
        <v>584</v>
      </c>
      <c r="L429" s="31">
        <v>573.35</v>
      </c>
      <c r="M429" s="31">
        <v>6.9966200000000001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812.1</v>
      </c>
      <c r="D430" s="36">
        <v>810</v>
      </c>
      <c r="E430" s="36">
        <v>805.1</v>
      </c>
      <c r="F430" s="36">
        <v>798.1</v>
      </c>
      <c r="G430" s="36">
        <v>793.2</v>
      </c>
      <c r="H430" s="36">
        <v>817</v>
      </c>
      <c r="I430" s="36">
        <v>821.90000000000009</v>
      </c>
      <c r="J430" s="36">
        <v>828.9</v>
      </c>
      <c r="K430" s="31">
        <v>814.9</v>
      </c>
      <c r="L430" s="31">
        <v>803</v>
      </c>
      <c r="M430" s="31">
        <v>114.27334999999999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128.28</v>
      </c>
      <c r="D431" s="36">
        <v>127.85333333333335</v>
      </c>
      <c r="E431" s="36">
        <v>127.0266666666667</v>
      </c>
      <c r="F431" s="36">
        <v>125.77333333333334</v>
      </c>
      <c r="G431" s="36">
        <v>124.94666666666669</v>
      </c>
      <c r="H431" s="36">
        <v>129.10666666666671</v>
      </c>
      <c r="I431" s="36">
        <v>129.93333333333337</v>
      </c>
      <c r="J431" s="36">
        <v>131.18666666666672</v>
      </c>
      <c r="K431" s="31">
        <v>128.68</v>
      </c>
      <c r="L431" s="31">
        <v>126.6</v>
      </c>
      <c r="M431" s="31">
        <v>157.43875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663.15</v>
      </c>
      <c r="D432" s="36">
        <v>661.28333333333342</v>
      </c>
      <c r="E432" s="36">
        <v>654.56666666666683</v>
      </c>
      <c r="F432" s="36">
        <v>645.98333333333346</v>
      </c>
      <c r="G432" s="36">
        <v>639.26666666666688</v>
      </c>
      <c r="H432" s="36">
        <v>669.86666666666679</v>
      </c>
      <c r="I432" s="36">
        <v>676.58333333333326</v>
      </c>
      <c r="J432" s="36">
        <v>685.16666666666674</v>
      </c>
      <c r="K432" s="31">
        <v>668</v>
      </c>
      <c r="L432" s="31">
        <v>652.70000000000005</v>
      </c>
      <c r="M432" s="31">
        <v>3.5525000000000002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133.21</v>
      </c>
      <c r="D433" s="36">
        <v>133.94000000000003</v>
      </c>
      <c r="E433" s="36">
        <v>131.88000000000005</v>
      </c>
      <c r="F433" s="36">
        <v>130.55000000000004</v>
      </c>
      <c r="G433" s="36">
        <v>128.49000000000007</v>
      </c>
      <c r="H433" s="36">
        <v>135.27000000000004</v>
      </c>
      <c r="I433" s="36">
        <v>137.33000000000004</v>
      </c>
      <c r="J433" s="36">
        <v>138.66000000000003</v>
      </c>
      <c r="K433" s="31">
        <v>136</v>
      </c>
      <c r="L433" s="31">
        <v>132.61000000000001</v>
      </c>
      <c r="M433" s="31">
        <v>16.090810000000001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538.35</v>
      </c>
      <c r="D434" s="36">
        <v>536.38333333333333</v>
      </c>
      <c r="E434" s="36">
        <v>526.66666666666663</v>
      </c>
      <c r="F434" s="36">
        <v>514.98333333333335</v>
      </c>
      <c r="G434" s="36">
        <v>505.26666666666665</v>
      </c>
      <c r="H434" s="36">
        <v>548.06666666666661</v>
      </c>
      <c r="I434" s="36">
        <v>557.7833333333333</v>
      </c>
      <c r="J434" s="36">
        <v>569.46666666666658</v>
      </c>
      <c r="K434" s="31">
        <v>546.1</v>
      </c>
      <c r="L434" s="31">
        <v>524.70000000000005</v>
      </c>
      <c r="M434" s="31">
        <v>5.9714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213.29</v>
      </c>
      <c r="D435" s="36">
        <v>213.63666666666666</v>
      </c>
      <c r="E435" s="36">
        <v>210.48333333333332</v>
      </c>
      <c r="F435" s="36">
        <v>207.67666666666668</v>
      </c>
      <c r="G435" s="36">
        <v>204.52333333333334</v>
      </c>
      <c r="H435" s="36">
        <v>216.4433333333333</v>
      </c>
      <c r="I435" s="36">
        <v>219.59666666666661</v>
      </c>
      <c r="J435" s="36">
        <v>222.40333333333328</v>
      </c>
      <c r="K435" s="31">
        <v>216.79</v>
      </c>
      <c r="L435" s="31">
        <v>210.83</v>
      </c>
      <c r="M435" s="31">
        <v>2.9926300000000001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1742.75</v>
      </c>
      <c r="D436" s="36">
        <v>1740.8500000000001</v>
      </c>
      <c r="E436" s="36">
        <v>1730.5500000000002</v>
      </c>
      <c r="F436" s="36">
        <v>1718.3500000000001</v>
      </c>
      <c r="G436" s="36">
        <v>1708.0500000000002</v>
      </c>
      <c r="H436" s="36">
        <v>1753.0500000000002</v>
      </c>
      <c r="I436" s="36">
        <v>1763.35</v>
      </c>
      <c r="J436" s="36">
        <v>1775.5500000000002</v>
      </c>
      <c r="K436" s="31">
        <v>1751.15</v>
      </c>
      <c r="L436" s="31">
        <v>1728.65</v>
      </c>
      <c r="M436" s="31">
        <v>21.807179999999999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821.75</v>
      </c>
      <c r="D437" s="36">
        <v>815.7166666666667</v>
      </c>
      <c r="E437" s="36">
        <v>804.68333333333339</v>
      </c>
      <c r="F437" s="36">
        <v>787.61666666666667</v>
      </c>
      <c r="G437" s="36">
        <v>776.58333333333337</v>
      </c>
      <c r="H437" s="36">
        <v>832.78333333333342</v>
      </c>
      <c r="I437" s="36">
        <v>843.81666666666672</v>
      </c>
      <c r="J437" s="36">
        <v>860.88333333333344</v>
      </c>
      <c r="K437" s="31">
        <v>826.75</v>
      </c>
      <c r="L437" s="31">
        <v>798.65</v>
      </c>
      <c r="M437" s="31">
        <v>7.7538999999999998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4016.65</v>
      </c>
      <c r="D438" s="36">
        <v>3954.9500000000003</v>
      </c>
      <c r="E438" s="36">
        <v>3874.9500000000007</v>
      </c>
      <c r="F438" s="36">
        <v>3733.2500000000005</v>
      </c>
      <c r="G438" s="36">
        <v>3653.2500000000009</v>
      </c>
      <c r="H438" s="36">
        <v>4096.6500000000005</v>
      </c>
      <c r="I438" s="36">
        <v>4176.6499999999996</v>
      </c>
      <c r="J438" s="36">
        <v>4318.3500000000004</v>
      </c>
      <c r="K438" s="31">
        <v>4034.95</v>
      </c>
      <c r="L438" s="31">
        <v>3813.25</v>
      </c>
      <c r="M438" s="31">
        <v>0.54049999999999998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1340.1</v>
      </c>
      <c r="D439" s="36">
        <v>1350.0666666666668</v>
      </c>
      <c r="E439" s="36">
        <v>1323.1833333333336</v>
      </c>
      <c r="F439" s="36">
        <v>1306.2666666666669</v>
      </c>
      <c r="G439" s="36">
        <v>1279.3833333333337</v>
      </c>
      <c r="H439" s="36">
        <v>1366.9833333333336</v>
      </c>
      <c r="I439" s="36">
        <v>1393.8666666666668</v>
      </c>
      <c r="J439" s="36">
        <v>1410.7833333333335</v>
      </c>
      <c r="K439" s="31">
        <v>1376.95</v>
      </c>
      <c r="L439" s="31">
        <v>1333.15</v>
      </c>
      <c r="M439" s="31">
        <v>0.76095000000000002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587.79999999999995</v>
      </c>
      <c r="D440" s="36">
        <v>590.26666666666665</v>
      </c>
      <c r="E440" s="36">
        <v>581.5333333333333</v>
      </c>
      <c r="F440" s="36">
        <v>575.26666666666665</v>
      </c>
      <c r="G440" s="36">
        <v>566.5333333333333</v>
      </c>
      <c r="H440" s="36">
        <v>596.5333333333333</v>
      </c>
      <c r="I440" s="36">
        <v>605.26666666666665</v>
      </c>
      <c r="J440" s="36">
        <v>611.5333333333333</v>
      </c>
      <c r="K440" s="31">
        <v>599</v>
      </c>
      <c r="L440" s="31">
        <v>584</v>
      </c>
      <c r="M440" s="31">
        <v>2.9897800000000001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5259.85</v>
      </c>
      <c r="D441" s="36">
        <v>5243.3</v>
      </c>
      <c r="E441" s="36">
        <v>5206.6000000000004</v>
      </c>
      <c r="F441" s="36">
        <v>5153.3500000000004</v>
      </c>
      <c r="G441" s="36">
        <v>5116.6500000000005</v>
      </c>
      <c r="H441" s="36">
        <v>5296.55</v>
      </c>
      <c r="I441" s="36">
        <v>5333.2499999999991</v>
      </c>
      <c r="J441" s="36">
        <v>5386.5</v>
      </c>
      <c r="K441" s="31">
        <v>5280</v>
      </c>
      <c r="L441" s="31">
        <v>5190.05</v>
      </c>
      <c r="M441" s="31">
        <v>0.25333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1003.8</v>
      </c>
      <c r="D442" s="36">
        <v>1001.2666666666668</v>
      </c>
      <c r="E442" s="36">
        <v>992.53333333333353</v>
      </c>
      <c r="F442" s="36">
        <v>981.26666666666677</v>
      </c>
      <c r="G442" s="36">
        <v>972.53333333333353</v>
      </c>
      <c r="H442" s="36">
        <v>1012.5333333333335</v>
      </c>
      <c r="I442" s="36">
        <v>1021.2666666666669</v>
      </c>
      <c r="J442" s="36">
        <v>1032.5333333333335</v>
      </c>
      <c r="K442" s="31">
        <v>1010</v>
      </c>
      <c r="L442" s="31">
        <v>990</v>
      </c>
      <c r="M442" s="31">
        <v>0.99383999999999995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79.95</v>
      </c>
      <c r="D443" s="36">
        <v>78.19</v>
      </c>
      <c r="E443" s="36">
        <v>75.88</v>
      </c>
      <c r="F443" s="36">
        <v>71.81</v>
      </c>
      <c r="G443" s="36">
        <v>69.5</v>
      </c>
      <c r="H443" s="36">
        <v>82.259999999999991</v>
      </c>
      <c r="I443" s="36">
        <v>84.57</v>
      </c>
      <c r="J443" s="36">
        <v>88.639999999999986</v>
      </c>
      <c r="K443" s="31">
        <v>80.5</v>
      </c>
      <c r="L443" s="31">
        <v>74.12</v>
      </c>
      <c r="M443" s="31">
        <v>1556.13726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680.1</v>
      </c>
      <c r="D444" s="36">
        <v>682.73333333333323</v>
      </c>
      <c r="E444" s="36">
        <v>671.56666666666649</v>
      </c>
      <c r="F444" s="36">
        <v>663.0333333333333</v>
      </c>
      <c r="G444" s="36">
        <v>651.86666666666656</v>
      </c>
      <c r="H444" s="36">
        <v>691.26666666666642</v>
      </c>
      <c r="I444" s="36">
        <v>702.43333333333317</v>
      </c>
      <c r="J444" s="36">
        <v>710.96666666666636</v>
      </c>
      <c r="K444" s="31">
        <v>693.9</v>
      </c>
      <c r="L444" s="31">
        <v>674.2</v>
      </c>
      <c r="M444" s="31">
        <v>16.346060000000001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830.95</v>
      </c>
      <c r="D445" s="36">
        <v>827.91666666666663</v>
      </c>
      <c r="E445" s="36">
        <v>821.23333333333323</v>
      </c>
      <c r="F445" s="36">
        <v>811.51666666666665</v>
      </c>
      <c r="G445" s="36">
        <v>804.83333333333326</v>
      </c>
      <c r="H445" s="36">
        <v>837.63333333333321</v>
      </c>
      <c r="I445" s="36">
        <v>844.31666666666661</v>
      </c>
      <c r="J445" s="36">
        <v>854.03333333333319</v>
      </c>
      <c r="K445" s="31">
        <v>834.6</v>
      </c>
      <c r="L445" s="31">
        <v>818.2</v>
      </c>
      <c r="M445" s="31">
        <v>3.33284</v>
      </c>
      <c r="N445" s="1"/>
      <c r="O445" s="1"/>
    </row>
    <row r="446" spans="1:15" ht="12.75" customHeight="1">
      <c r="A446" s="33">
        <v>436</v>
      </c>
      <c r="B446" s="53" t="s">
        <v>832</v>
      </c>
      <c r="C446" s="31">
        <v>411.3</v>
      </c>
      <c r="D446" s="36">
        <v>411.23333333333335</v>
      </c>
      <c r="E446" s="36">
        <v>407.36666666666667</v>
      </c>
      <c r="F446" s="36">
        <v>403.43333333333334</v>
      </c>
      <c r="G446" s="36">
        <v>399.56666666666666</v>
      </c>
      <c r="H446" s="36">
        <v>415.16666666666669</v>
      </c>
      <c r="I446" s="36">
        <v>419.03333333333336</v>
      </c>
      <c r="J446" s="36">
        <v>422.9666666666667</v>
      </c>
      <c r="K446" s="31">
        <v>415.1</v>
      </c>
      <c r="L446" s="31">
        <v>407.3</v>
      </c>
      <c r="M446" s="31">
        <v>3.6013000000000002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45.87</v>
      </c>
      <c r="D447" s="36">
        <v>45.923333333333325</v>
      </c>
      <c r="E447" s="36">
        <v>45.246666666666648</v>
      </c>
      <c r="F447" s="36">
        <v>44.623333333333321</v>
      </c>
      <c r="G447" s="36">
        <v>43.946666666666644</v>
      </c>
      <c r="H447" s="36">
        <v>46.546666666666653</v>
      </c>
      <c r="I447" s="36">
        <v>47.223333333333329</v>
      </c>
      <c r="J447" s="36">
        <v>47.846666666666657</v>
      </c>
      <c r="K447" s="31">
        <v>46.6</v>
      </c>
      <c r="L447" s="31">
        <v>45.3</v>
      </c>
      <c r="M447" s="31">
        <v>91.693209999999993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2600.25</v>
      </c>
      <c r="D448" s="36">
        <v>2602.75</v>
      </c>
      <c r="E448" s="36">
        <v>2570.35</v>
      </c>
      <c r="F448" s="36">
        <v>2540.4499999999998</v>
      </c>
      <c r="G448" s="36">
        <v>2508.0499999999997</v>
      </c>
      <c r="H448" s="36">
        <v>2632.65</v>
      </c>
      <c r="I448" s="36">
        <v>2665.0499999999997</v>
      </c>
      <c r="J448" s="36">
        <v>2694.9500000000003</v>
      </c>
      <c r="K448" s="31">
        <v>2635.15</v>
      </c>
      <c r="L448" s="31">
        <v>2572.85</v>
      </c>
      <c r="M448" s="31">
        <v>10.89926</v>
      </c>
      <c r="N448" s="1"/>
      <c r="O448" s="1"/>
    </row>
    <row r="449" spans="1:15" ht="12.75" customHeight="1">
      <c r="A449" s="33">
        <v>439</v>
      </c>
      <c r="B449" s="53" t="s">
        <v>875</v>
      </c>
      <c r="C449" s="31">
        <v>189.39</v>
      </c>
      <c r="D449" s="36">
        <v>189.6</v>
      </c>
      <c r="E449" s="36">
        <v>185.89999999999998</v>
      </c>
      <c r="F449" s="36">
        <v>182.41</v>
      </c>
      <c r="G449" s="36">
        <v>178.70999999999998</v>
      </c>
      <c r="H449" s="36">
        <v>193.08999999999997</v>
      </c>
      <c r="I449" s="36">
        <v>196.78999999999996</v>
      </c>
      <c r="J449" s="36">
        <v>200.27999999999997</v>
      </c>
      <c r="K449" s="31">
        <v>193.3</v>
      </c>
      <c r="L449" s="31">
        <v>186.11</v>
      </c>
      <c r="M449" s="31">
        <v>9.5743200000000002</v>
      </c>
      <c r="N449" s="1"/>
      <c r="O449" s="1"/>
    </row>
    <row r="450" spans="1:15" ht="12.75" customHeight="1">
      <c r="A450" s="33">
        <v>440</v>
      </c>
      <c r="B450" s="53" t="s">
        <v>876</v>
      </c>
      <c r="C450" s="31">
        <v>451</v>
      </c>
      <c r="D450" s="36">
        <v>451.40000000000003</v>
      </c>
      <c r="E450" s="36">
        <v>449.60000000000008</v>
      </c>
      <c r="F450" s="36">
        <v>448.20000000000005</v>
      </c>
      <c r="G450" s="36">
        <v>446.40000000000009</v>
      </c>
      <c r="H450" s="36">
        <v>452.80000000000007</v>
      </c>
      <c r="I450" s="36">
        <v>454.6</v>
      </c>
      <c r="J450" s="36">
        <v>456.00000000000006</v>
      </c>
      <c r="K450" s="31">
        <v>453.2</v>
      </c>
      <c r="L450" s="31">
        <v>450</v>
      </c>
      <c r="M450" s="31">
        <v>0.58072999999999997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906.3</v>
      </c>
      <c r="D451" s="36">
        <v>909.30000000000007</v>
      </c>
      <c r="E451" s="36">
        <v>898.60000000000014</v>
      </c>
      <c r="F451" s="36">
        <v>890.90000000000009</v>
      </c>
      <c r="G451" s="36">
        <v>880.20000000000016</v>
      </c>
      <c r="H451" s="36">
        <v>917.00000000000011</v>
      </c>
      <c r="I451" s="36">
        <v>927.70000000000016</v>
      </c>
      <c r="J451" s="36">
        <v>935.40000000000009</v>
      </c>
      <c r="K451" s="31">
        <v>920</v>
      </c>
      <c r="L451" s="31">
        <v>901.6</v>
      </c>
      <c r="M451" s="31">
        <v>2.8241800000000001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1042.3499999999999</v>
      </c>
      <c r="D452" s="36">
        <v>1036.4333333333334</v>
      </c>
      <c r="E452" s="36">
        <v>1027.9666666666667</v>
      </c>
      <c r="F452" s="36">
        <v>1013.5833333333333</v>
      </c>
      <c r="G452" s="36">
        <v>1005.1166666666666</v>
      </c>
      <c r="H452" s="36">
        <v>1050.8166666666668</v>
      </c>
      <c r="I452" s="36">
        <v>1059.2833333333335</v>
      </c>
      <c r="J452" s="36">
        <v>1073.666666666667</v>
      </c>
      <c r="K452" s="31">
        <v>1044.9000000000001</v>
      </c>
      <c r="L452" s="31">
        <v>1022.05</v>
      </c>
      <c r="M452" s="31">
        <v>4.6119000000000003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1864.6</v>
      </c>
      <c r="D453" s="36">
        <v>1858.25</v>
      </c>
      <c r="E453" s="36">
        <v>1846.5</v>
      </c>
      <c r="F453" s="36">
        <v>1828.4</v>
      </c>
      <c r="G453" s="36">
        <v>1816.65</v>
      </c>
      <c r="H453" s="36">
        <v>1876.35</v>
      </c>
      <c r="I453" s="36">
        <v>1888.1</v>
      </c>
      <c r="J453" s="36">
        <v>1906.1999999999998</v>
      </c>
      <c r="K453" s="31">
        <v>1870</v>
      </c>
      <c r="L453" s="31">
        <v>1840.15</v>
      </c>
      <c r="M453" s="31">
        <v>1.4637500000000001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4416.05</v>
      </c>
      <c r="D454" s="36">
        <v>4389.3833333333332</v>
      </c>
      <c r="E454" s="36">
        <v>4351.7666666666664</v>
      </c>
      <c r="F454" s="36">
        <v>4287.4833333333336</v>
      </c>
      <c r="G454" s="36">
        <v>4249.8666666666668</v>
      </c>
      <c r="H454" s="36">
        <v>4453.6666666666661</v>
      </c>
      <c r="I454" s="36">
        <v>4491.2833333333328</v>
      </c>
      <c r="J454" s="36">
        <v>4555.5666666666657</v>
      </c>
      <c r="K454" s="31">
        <v>4427</v>
      </c>
      <c r="L454" s="31">
        <v>4325.1000000000004</v>
      </c>
      <c r="M454" s="31">
        <v>34.57058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1187.75</v>
      </c>
      <c r="D455" s="36">
        <v>1182.1333333333334</v>
      </c>
      <c r="E455" s="36">
        <v>1173.6166666666668</v>
      </c>
      <c r="F455" s="36">
        <v>1159.4833333333333</v>
      </c>
      <c r="G455" s="36">
        <v>1150.9666666666667</v>
      </c>
      <c r="H455" s="36">
        <v>1196.2666666666669</v>
      </c>
      <c r="I455" s="36">
        <v>1204.7833333333338</v>
      </c>
      <c r="J455" s="36">
        <v>1218.916666666667</v>
      </c>
      <c r="K455" s="31">
        <v>1190.6500000000001</v>
      </c>
      <c r="L455" s="31">
        <v>1168</v>
      </c>
      <c r="M455" s="31">
        <v>8.31846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6799.65</v>
      </c>
      <c r="D456" s="36">
        <v>6810.2166666666672</v>
      </c>
      <c r="E456" s="36">
        <v>6745.4333333333343</v>
      </c>
      <c r="F456" s="36">
        <v>6691.2166666666672</v>
      </c>
      <c r="G456" s="36">
        <v>6626.4333333333343</v>
      </c>
      <c r="H456" s="36">
        <v>6864.4333333333343</v>
      </c>
      <c r="I456" s="36">
        <v>6929.2166666666672</v>
      </c>
      <c r="J456" s="36">
        <v>6983.4333333333343</v>
      </c>
      <c r="K456" s="31">
        <v>6875</v>
      </c>
      <c r="L456" s="31">
        <v>6756</v>
      </c>
      <c r="M456" s="31">
        <v>0.63778999999999997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6027.2</v>
      </c>
      <c r="D457" s="36">
        <v>6011.9833333333336</v>
      </c>
      <c r="E457" s="36">
        <v>5915.2166666666672</v>
      </c>
      <c r="F457" s="36">
        <v>5803.2333333333336</v>
      </c>
      <c r="G457" s="36">
        <v>5706.4666666666672</v>
      </c>
      <c r="H457" s="36">
        <v>6123.9666666666672</v>
      </c>
      <c r="I457" s="36">
        <v>6220.7333333333336</v>
      </c>
      <c r="J457" s="36">
        <v>6332.7166666666672</v>
      </c>
      <c r="K457" s="31">
        <v>6108.75</v>
      </c>
      <c r="L457" s="31">
        <v>5900</v>
      </c>
      <c r="M457" s="31">
        <v>0.20039000000000001</v>
      </c>
      <c r="N457" s="1"/>
      <c r="O457" s="1"/>
    </row>
    <row r="458" spans="1:15" ht="12.75" customHeight="1">
      <c r="A458" s="33">
        <v>448</v>
      </c>
      <c r="B458" s="53" t="s">
        <v>495</v>
      </c>
      <c r="C458" s="31">
        <v>749.95</v>
      </c>
      <c r="D458" s="36">
        <v>744.63333333333333</v>
      </c>
      <c r="E458" s="36">
        <v>735.31666666666661</v>
      </c>
      <c r="F458" s="36">
        <v>720.68333333333328</v>
      </c>
      <c r="G458" s="36">
        <v>711.36666666666656</v>
      </c>
      <c r="H458" s="36">
        <v>759.26666666666665</v>
      </c>
      <c r="I458" s="36">
        <v>768.58333333333348</v>
      </c>
      <c r="J458" s="36">
        <v>783.2166666666667</v>
      </c>
      <c r="K458" s="31">
        <v>753.95</v>
      </c>
      <c r="L458" s="31">
        <v>730</v>
      </c>
      <c r="M458" s="31">
        <v>20.608049999999999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1098.3499999999999</v>
      </c>
      <c r="D459" s="36">
        <v>1089.4333333333334</v>
      </c>
      <c r="E459" s="36">
        <v>1078.9166666666667</v>
      </c>
      <c r="F459" s="36">
        <v>1059.4833333333333</v>
      </c>
      <c r="G459" s="36">
        <v>1048.9666666666667</v>
      </c>
      <c r="H459" s="36">
        <v>1108.8666666666668</v>
      </c>
      <c r="I459" s="36">
        <v>1119.3833333333332</v>
      </c>
      <c r="J459" s="36">
        <v>1138.8166666666668</v>
      </c>
      <c r="K459" s="31">
        <v>1099.95</v>
      </c>
      <c r="L459" s="31">
        <v>1070</v>
      </c>
      <c r="M459" s="31">
        <v>114.3565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413.65</v>
      </c>
      <c r="D460" s="36">
        <v>411.58333333333331</v>
      </c>
      <c r="E460" s="36">
        <v>408.81666666666661</v>
      </c>
      <c r="F460" s="36">
        <v>403.98333333333329</v>
      </c>
      <c r="G460" s="36">
        <v>401.21666666666658</v>
      </c>
      <c r="H460" s="36">
        <v>416.41666666666663</v>
      </c>
      <c r="I460" s="36">
        <v>419.18333333333339</v>
      </c>
      <c r="J460" s="36">
        <v>424.01666666666665</v>
      </c>
      <c r="K460" s="31">
        <v>414.35</v>
      </c>
      <c r="L460" s="31">
        <v>406.75</v>
      </c>
      <c r="M460" s="31">
        <v>82.732680000000002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149.52000000000001</v>
      </c>
      <c r="D461" s="36">
        <v>148.66</v>
      </c>
      <c r="E461" s="36">
        <v>147.32</v>
      </c>
      <c r="F461" s="36">
        <v>145.12</v>
      </c>
      <c r="G461" s="36">
        <v>143.78</v>
      </c>
      <c r="H461" s="36">
        <v>150.85999999999999</v>
      </c>
      <c r="I461" s="36">
        <v>152.19999999999996</v>
      </c>
      <c r="J461" s="36">
        <v>154.39999999999998</v>
      </c>
      <c r="K461" s="31">
        <v>150</v>
      </c>
      <c r="L461" s="31">
        <v>146.46</v>
      </c>
      <c r="M461" s="31">
        <v>541.31721000000005</v>
      </c>
      <c r="N461" s="1"/>
      <c r="O461" s="1"/>
    </row>
    <row r="462" spans="1:15" ht="12.75" customHeight="1">
      <c r="A462" s="33">
        <v>452</v>
      </c>
      <c r="B462" s="53" t="s">
        <v>877</v>
      </c>
      <c r="C462" s="31">
        <v>999.05</v>
      </c>
      <c r="D462" s="36">
        <v>1001.4</v>
      </c>
      <c r="E462" s="36">
        <v>990.8</v>
      </c>
      <c r="F462" s="36">
        <v>982.55</v>
      </c>
      <c r="G462" s="36">
        <v>971.94999999999993</v>
      </c>
      <c r="H462" s="36">
        <v>1009.65</v>
      </c>
      <c r="I462" s="36">
        <v>1020.2500000000001</v>
      </c>
      <c r="J462" s="36">
        <v>1028.5</v>
      </c>
      <c r="K462" s="31">
        <v>1012</v>
      </c>
      <c r="L462" s="31">
        <v>993.15</v>
      </c>
      <c r="M462" s="31">
        <v>12.01484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89.26</v>
      </c>
      <c r="D463" s="36">
        <v>89.2</v>
      </c>
      <c r="E463" s="36">
        <v>87.95</v>
      </c>
      <c r="F463" s="36">
        <v>86.64</v>
      </c>
      <c r="G463" s="36">
        <v>85.39</v>
      </c>
      <c r="H463" s="36">
        <v>90.51</v>
      </c>
      <c r="I463" s="36">
        <v>91.76</v>
      </c>
      <c r="J463" s="36">
        <v>93.070000000000007</v>
      </c>
      <c r="K463" s="31">
        <v>90.45</v>
      </c>
      <c r="L463" s="31">
        <v>87.89</v>
      </c>
      <c r="M463" s="31">
        <v>64.25103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1585.3</v>
      </c>
      <c r="D464" s="36">
        <v>1568.5333333333335</v>
      </c>
      <c r="E464" s="36">
        <v>1548.0666666666671</v>
      </c>
      <c r="F464" s="36">
        <v>1510.8333333333335</v>
      </c>
      <c r="G464" s="36">
        <v>1490.366666666667</v>
      </c>
      <c r="H464" s="36">
        <v>1605.7666666666671</v>
      </c>
      <c r="I464" s="36">
        <v>1626.2333333333338</v>
      </c>
      <c r="J464" s="36">
        <v>1663.4666666666672</v>
      </c>
      <c r="K464" s="31">
        <v>1589</v>
      </c>
      <c r="L464" s="31">
        <v>1531.3</v>
      </c>
      <c r="M464" s="31">
        <v>32.244810000000001</v>
      </c>
      <c r="N464" s="1"/>
      <c r="O464" s="1"/>
    </row>
    <row r="465" spans="1:15" ht="12.75" customHeight="1">
      <c r="A465" s="33">
        <v>455</v>
      </c>
      <c r="B465" s="53" t="s">
        <v>496</v>
      </c>
      <c r="C465" s="31">
        <v>1206.4000000000001</v>
      </c>
      <c r="D465" s="36">
        <v>1216.25</v>
      </c>
      <c r="E465" s="36">
        <v>1192.6500000000001</v>
      </c>
      <c r="F465" s="36">
        <v>1178.9000000000001</v>
      </c>
      <c r="G465" s="36">
        <v>1155.3000000000002</v>
      </c>
      <c r="H465" s="36">
        <v>1230</v>
      </c>
      <c r="I465" s="36">
        <v>1253.5999999999999</v>
      </c>
      <c r="J465" s="36">
        <v>1267.3499999999999</v>
      </c>
      <c r="K465" s="31">
        <v>1239.8499999999999</v>
      </c>
      <c r="L465" s="31">
        <v>1202.5</v>
      </c>
      <c r="M465" s="31">
        <v>1.7009300000000001</v>
      </c>
      <c r="N465" s="1"/>
      <c r="O465" s="1"/>
    </row>
    <row r="466" spans="1:15" ht="12.75" customHeight="1">
      <c r="A466" s="33">
        <v>456</v>
      </c>
      <c r="B466" s="53" t="s">
        <v>497</v>
      </c>
      <c r="C466" s="31">
        <v>238.2</v>
      </c>
      <c r="D466" s="36">
        <v>238.75</v>
      </c>
      <c r="E466" s="36">
        <v>236.05</v>
      </c>
      <c r="F466" s="36">
        <v>233.9</v>
      </c>
      <c r="G466" s="36">
        <v>231.20000000000002</v>
      </c>
      <c r="H466" s="36">
        <v>240.9</v>
      </c>
      <c r="I466" s="36">
        <v>243.6</v>
      </c>
      <c r="J466" s="36">
        <v>245.75</v>
      </c>
      <c r="K466" s="31">
        <v>241.45</v>
      </c>
      <c r="L466" s="31">
        <v>236.6</v>
      </c>
      <c r="M466" s="31">
        <v>12.36519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804.95</v>
      </c>
      <c r="D467" s="36">
        <v>797.81666666666661</v>
      </c>
      <c r="E467" s="36">
        <v>789.13333333333321</v>
      </c>
      <c r="F467" s="36">
        <v>773.31666666666661</v>
      </c>
      <c r="G467" s="36">
        <v>764.63333333333321</v>
      </c>
      <c r="H467" s="36">
        <v>813.63333333333321</v>
      </c>
      <c r="I467" s="36">
        <v>822.31666666666661</v>
      </c>
      <c r="J467" s="36">
        <v>838.13333333333321</v>
      </c>
      <c r="K467" s="31">
        <v>806.5</v>
      </c>
      <c r="L467" s="31">
        <v>782</v>
      </c>
      <c r="M467" s="31">
        <v>2.5750899999999999</v>
      </c>
      <c r="N467" s="1"/>
      <c r="O467" s="1"/>
    </row>
    <row r="468" spans="1:15" ht="12.75" customHeight="1">
      <c r="A468" s="33">
        <v>458</v>
      </c>
      <c r="B468" s="53" t="s">
        <v>498</v>
      </c>
      <c r="C468" s="31">
        <v>4377</v>
      </c>
      <c r="D468" s="36">
        <v>4374</v>
      </c>
      <c r="E468" s="36">
        <v>4313</v>
      </c>
      <c r="F468" s="36">
        <v>4249</v>
      </c>
      <c r="G468" s="36">
        <v>4188</v>
      </c>
      <c r="H468" s="36">
        <v>4438</v>
      </c>
      <c r="I468" s="36">
        <v>4499</v>
      </c>
      <c r="J468" s="36">
        <v>4563</v>
      </c>
      <c r="K468" s="31">
        <v>4435</v>
      </c>
      <c r="L468" s="31">
        <v>4310</v>
      </c>
      <c r="M468" s="31">
        <v>3.5178199999999999</v>
      </c>
      <c r="N468" s="1"/>
      <c r="O468" s="1"/>
    </row>
    <row r="469" spans="1:15" ht="12.75" customHeight="1">
      <c r="A469" s="33">
        <v>459</v>
      </c>
      <c r="B469" s="53" t="s">
        <v>499</v>
      </c>
      <c r="C469" s="31">
        <v>3662.8</v>
      </c>
      <c r="D469" s="36">
        <v>3683.6833333333329</v>
      </c>
      <c r="E469" s="36">
        <v>3629.1166666666659</v>
      </c>
      <c r="F469" s="36">
        <v>3595.4333333333329</v>
      </c>
      <c r="G469" s="36">
        <v>3540.8666666666659</v>
      </c>
      <c r="H469" s="36">
        <v>3717.3666666666659</v>
      </c>
      <c r="I469" s="36">
        <v>3771.9333333333325</v>
      </c>
      <c r="J469" s="36">
        <v>3805.6166666666659</v>
      </c>
      <c r="K469" s="31">
        <v>3738.25</v>
      </c>
      <c r="L469" s="31">
        <v>3650</v>
      </c>
      <c r="M469" s="31">
        <v>0.88997999999999999</v>
      </c>
      <c r="N469" s="1"/>
      <c r="O469" s="1"/>
    </row>
    <row r="470" spans="1:15" ht="12.75" customHeight="1">
      <c r="A470" s="33">
        <v>460</v>
      </c>
      <c r="B470" s="53" t="s">
        <v>878</v>
      </c>
      <c r="C470" s="31">
        <v>1427.95</v>
      </c>
      <c r="D470" s="36">
        <v>1421.3333333333333</v>
      </c>
      <c r="E470" s="36">
        <v>1404.6666666666665</v>
      </c>
      <c r="F470" s="36">
        <v>1381.3833333333332</v>
      </c>
      <c r="G470" s="36">
        <v>1364.7166666666665</v>
      </c>
      <c r="H470" s="36">
        <v>1444.6166666666666</v>
      </c>
      <c r="I470" s="36">
        <v>1461.2833333333331</v>
      </c>
      <c r="J470" s="36">
        <v>1484.5666666666666</v>
      </c>
      <c r="K470" s="31">
        <v>1438</v>
      </c>
      <c r="L470" s="31">
        <v>1398.05</v>
      </c>
      <c r="M470" s="31">
        <v>7.25671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3444.75</v>
      </c>
      <c r="D471" s="36">
        <v>3421.6833333333329</v>
      </c>
      <c r="E471" s="36">
        <v>3393.266666666666</v>
      </c>
      <c r="F471" s="36">
        <v>3341.7833333333328</v>
      </c>
      <c r="G471" s="36">
        <v>3313.3666666666659</v>
      </c>
      <c r="H471" s="36">
        <v>3473.1666666666661</v>
      </c>
      <c r="I471" s="36">
        <v>3501.583333333333</v>
      </c>
      <c r="J471" s="36">
        <v>3553.0666666666662</v>
      </c>
      <c r="K471" s="31">
        <v>3450.1</v>
      </c>
      <c r="L471" s="31">
        <v>3370.2</v>
      </c>
      <c r="M471" s="31">
        <v>11.619820000000001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3348.2</v>
      </c>
      <c r="D472" s="36">
        <v>3340.4</v>
      </c>
      <c r="E472" s="36">
        <v>3300.8500000000004</v>
      </c>
      <c r="F472" s="36">
        <v>3253.5000000000005</v>
      </c>
      <c r="G472" s="36">
        <v>3213.9500000000007</v>
      </c>
      <c r="H472" s="36">
        <v>3387.75</v>
      </c>
      <c r="I472" s="36">
        <v>3427.3</v>
      </c>
      <c r="J472" s="36">
        <v>3474.6499999999996</v>
      </c>
      <c r="K472" s="31">
        <v>3379.95</v>
      </c>
      <c r="L472" s="31">
        <v>3293.05</v>
      </c>
      <c r="M472" s="31">
        <v>2.2520899999999999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1688.1</v>
      </c>
      <c r="D473" s="36">
        <v>1698.7</v>
      </c>
      <c r="E473" s="36">
        <v>1664.4</v>
      </c>
      <c r="F473" s="36">
        <v>1640.7</v>
      </c>
      <c r="G473" s="36">
        <v>1606.4</v>
      </c>
      <c r="H473" s="36">
        <v>1722.4</v>
      </c>
      <c r="I473" s="36">
        <v>1756.6999999999998</v>
      </c>
      <c r="J473" s="36">
        <v>1780.4</v>
      </c>
      <c r="K473" s="31">
        <v>1733</v>
      </c>
      <c r="L473" s="31">
        <v>1675</v>
      </c>
      <c r="M473" s="31">
        <v>9.4054900000000004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6502.4</v>
      </c>
      <c r="D474" s="36">
        <v>6496.8</v>
      </c>
      <c r="E474" s="36">
        <v>6445.6</v>
      </c>
      <c r="F474" s="36">
        <v>6388.8</v>
      </c>
      <c r="G474" s="36">
        <v>6337.6</v>
      </c>
      <c r="H474" s="36">
        <v>6553.6</v>
      </c>
      <c r="I474" s="36">
        <v>6604.7999999999993</v>
      </c>
      <c r="J474" s="36">
        <v>6661.6</v>
      </c>
      <c r="K474" s="31">
        <v>6548</v>
      </c>
      <c r="L474" s="31">
        <v>6440</v>
      </c>
      <c r="M474" s="31">
        <v>11.53478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37.090000000000003</v>
      </c>
      <c r="D475" s="36">
        <v>37.130000000000003</v>
      </c>
      <c r="E475" s="36">
        <v>36.910000000000004</v>
      </c>
      <c r="F475" s="36">
        <v>36.730000000000004</v>
      </c>
      <c r="G475" s="36">
        <v>36.510000000000005</v>
      </c>
      <c r="H475" s="36">
        <v>37.31</v>
      </c>
      <c r="I475" s="36">
        <v>37.53</v>
      </c>
      <c r="J475" s="36">
        <v>37.71</v>
      </c>
      <c r="K475" s="31">
        <v>37.35</v>
      </c>
      <c r="L475" s="31">
        <v>36.950000000000003</v>
      </c>
      <c r="M475" s="31">
        <v>47.353540000000002</v>
      </c>
      <c r="N475" s="1"/>
      <c r="O475" s="1"/>
    </row>
    <row r="476" spans="1:15" ht="12.75" customHeight="1">
      <c r="A476" s="33">
        <v>466</v>
      </c>
      <c r="B476" s="53" t="s">
        <v>501</v>
      </c>
      <c r="C476" s="31">
        <v>415.25</v>
      </c>
      <c r="D476" s="36">
        <v>414.09999999999997</v>
      </c>
      <c r="E476" s="36">
        <v>409.69999999999993</v>
      </c>
      <c r="F476" s="36">
        <v>404.15</v>
      </c>
      <c r="G476" s="36">
        <v>399.74999999999994</v>
      </c>
      <c r="H476" s="36">
        <v>419.64999999999992</v>
      </c>
      <c r="I476" s="36">
        <v>424.0499999999999</v>
      </c>
      <c r="J476" s="36">
        <v>429.59999999999991</v>
      </c>
      <c r="K476" s="31">
        <v>418.5</v>
      </c>
      <c r="L476" s="31">
        <v>408.55</v>
      </c>
      <c r="M476" s="31">
        <v>5.4078900000000001</v>
      </c>
      <c r="N476" s="1"/>
      <c r="O476" s="1"/>
    </row>
    <row r="477" spans="1:15" ht="12.75" customHeight="1">
      <c r="A477" s="33">
        <v>467</v>
      </c>
      <c r="B477" s="31" t="s">
        <v>502</v>
      </c>
      <c r="C477" s="36">
        <v>810</v>
      </c>
      <c r="D477" s="36">
        <v>797.01666666666677</v>
      </c>
      <c r="E477" s="36">
        <v>778.03333333333353</v>
      </c>
      <c r="F477" s="36">
        <v>746.06666666666672</v>
      </c>
      <c r="G477" s="36">
        <v>727.08333333333348</v>
      </c>
      <c r="H477" s="36">
        <v>828.98333333333358</v>
      </c>
      <c r="I477" s="36">
        <v>847.96666666666692</v>
      </c>
      <c r="J477" s="31">
        <v>879.93333333333362</v>
      </c>
      <c r="K477" s="31">
        <v>816</v>
      </c>
      <c r="L477" s="31">
        <v>765.05</v>
      </c>
      <c r="M477" s="53">
        <v>29.526499999999999</v>
      </c>
      <c r="N477" s="1"/>
      <c r="O477" s="1"/>
    </row>
    <row r="478" spans="1:15" ht="12.75" customHeight="1">
      <c r="A478" s="33">
        <v>468</v>
      </c>
      <c r="B478" s="31" t="s">
        <v>295</v>
      </c>
      <c r="C478" s="36">
        <v>4011.25</v>
      </c>
      <c r="D478" s="36">
        <v>3995.1333333333332</v>
      </c>
      <c r="E478" s="36">
        <v>3960.3166666666666</v>
      </c>
      <c r="F478" s="36">
        <v>3909.3833333333332</v>
      </c>
      <c r="G478" s="36">
        <v>3874.5666666666666</v>
      </c>
      <c r="H478" s="36">
        <v>4046.0666666666666</v>
      </c>
      <c r="I478" s="36">
        <v>4080.8833333333332</v>
      </c>
      <c r="J478" s="31">
        <v>4131.8166666666666</v>
      </c>
      <c r="K478" s="31">
        <v>4029.95</v>
      </c>
      <c r="L478" s="31">
        <v>3944.2</v>
      </c>
      <c r="M478" s="53">
        <v>1.95302</v>
      </c>
      <c r="N478" s="1"/>
      <c r="O478" s="1"/>
    </row>
    <row r="479" spans="1:15" ht="12.75" customHeight="1">
      <c r="A479" s="33">
        <v>469</v>
      </c>
      <c r="B479" s="31" t="s">
        <v>503</v>
      </c>
      <c r="C479" s="31">
        <v>50.68</v>
      </c>
      <c r="D479" s="36">
        <v>50.526666666666664</v>
      </c>
      <c r="E479" s="36">
        <v>50.203333333333326</v>
      </c>
      <c r="F479" s="36">
        <v>49.726666666666659</v>
      </c>
      <c r="G479" s="36">
        <v>49.403333333333322</v>
      </c>
      <c r="H479" s="36">
        <v>51.00333333333333</v>
      </c>
      <c r="I479" s="36">
        <v>51.326666666666668</v>
      </c>
      <c r="J479" s="36">
        <v>51.803333333333335</v>
      </c>
      <c r="K479" s="31">
        <v>50.85</v>
      </c>
      <c r="L479" s="31">
        <v>50.05</v>
      </c>
      <c r="M479" s="31">
        <v>32.387129999999999</v>
      </c>
      <c r="N479" s="1"/>
      <c r="O479" s="1"/>
    </row>
    <row r="480" spans="1:15" ht="12.75" customHeight="1">
      <c r="A480" s="33">
        <v>470</v>
      </c>
      <c r="B480" s="31" t="s">
        <v>504</v>
      </c>
      <c r="C480" s="36">
        <v>1156.45</v>
      </c>
      <c r="D480" s="36">
        <v>1143.3666666666666</v>
      </c>
      <c r="E480" s="36">
        <v>1126.7333333333331</v>
      </c>
      <c r="F480" s="36">
        <v>1097.0166666666667</v>
      </c>
      <c r="G480" s="36">
        <v>1080.3833333333332</v>
      </c>
      <c r="H480" s="36">
        <v>1173.083333333333</v>
      </c>
      <c r="I480" s="36">
        <v>1189.7166666666667</v>
      </c>
      <c r="J480" s="31">
        <v>1219.4333333333329</v>
      </c>
      <c r="K480" s="31">
        <v>1160</v>
      </c>
      <c r="L480" s="31">
        <v>1113.6500000000001</v>
      </c>
      <c r="M480" s="53">
        <v>14.71405</v>
      </c>
      <c r="N480" s="1"/>
      <c r="O480" s="1"/>
    </row>
    <row r="481" spans="1:15" ht="12.75" customHeight="1">
      <c r="A481" s="33">
        <v>471</v>
      </c>
      <c r="B481" s="31" t="s">
        <v>231</v>
      </c>
      <c r="C481" s="31">
        <v>553.35</v>
      </c>
      <c r="D481" s="36">
        <v>549.11666666666667</v>
      </c>
      <c r="E481" s="36">
        <v>543.83333333333337</v>
      </c>
      <c r="F481" s="36">
        <v>534.31666666666672</v>
      </c>
      <c r="G481" s="36">
        <v>529.03333333333342</v>
      </c>
      <c r="H481" s="36">
        <v>558.63333333333333</v>
      </c>
      <c r="I481" s="36">
        <v>563.91666666666663</v>
      </c>
      <c r="J481" s="36">
        <v>573.43333333333328</v>
      </c>
      <c r="K481" s="31">
        <v>554.4</v>
      </c>
      <c r="L481" s="31">
        <v>539.6</v>
      </c>
      <c r="M481" s="31">
        <v>16.35134</v>
      </c>
      <c r="N481" s="1"/>
      <c r="O481" s="1"/>
    </row>
    <row r="482" spans="1:15" ht="12.75" customHeight="1">
      <c r="A482" s="33">
        <v>472</v>
      </c>
      <c r="B482" s="31" t="s">
        <v>505</v>
      </c>
      <c r="C482" s="36">
        <v>1040.8499999999999</v>
      </c>
      <c r="D482" s="36">
        <v>1050.95</v>
      </c>
      <c r="E482" s="36">
        <v>1025.9000000000001</v>
      </c>
      <c r="F482" s="36">
        <v>1010.95</v>
      </c>
      <c r="G482" s="36">
        <v>985.90000000000009</v>
      </c>
      <c r="H482" s="36">
        <v>1065.9000000000001</v>
      </c>
      <c r="I482" s="36">
        <v>1090.9499999999998</v>
      </c>
      <c r="J482" s="36">
        <v>1105.9000000000001</v>
      </c>
      <c r="K482" s="31">
        <v>1076</v>
      </c>
      <c r="L482" s="31">
        <v>1036</v>
      </c>
      <c r="M482" s="31">
        <v>1.61155</v>
      </c>
      <c r="N482" s="1"/>
      <c r="O482" s="1"/>
    </row>
    <row r="483" spans="1:15" ht="12.75" customHeight="1">
      <c r="A483" s="33">
        <v>473</v>
      </c>
      <c r="B483" s="31" t="s">
        <v>833</v>
      </c>
      <c r="C483" s="31">
        <v>41.95</v>
      </c>
      <c r="D483" s="36">
        <v>42.013333333333328</v>
      </c>
      <c r="E483" s="36">
        <v>41.726666666666659</v>
      </c>
      <c r="F483" s="36">
        <v>41.50333333333333</v>
      </c>
      <c r="G483" s="36">
        <v>41.216666666666661</v>
      </c>
      <c r="H483" s="36">
        <v>42.236666666666657</v>
      </c>
      <c r="I483" s="36">
        <v>42.523333333333333</v>
      </c>
      <c r="J483" s="36">
        <v>42.746666666666655</v>
      </c>
      <c r="K483" s="31">
        <v>42.3</v>
      </c>
      <c r="L483" s="31">
        <v>41.79</v>
      </c>
      <c r="M483" s="31">
        <v>86.281630000000007</v>
      </c>
      <c r="N483" s="1"/>
      <c r="O483" s="1"/>
    </row>
    <row r="484" spans="1:15" ht="12.75" customHeight="1">
      <c r="A484" s="33">
        <v>474</v>
      </c>
      <c r="B484" s="31" t="s">
        <v>230</v>
      </c>
      <c r="C484" s="36">
        <v>11295.7</v>
      </c>
      <c r="D484" s="36">
        <v>11190.300000000001</v>
      </c>
      <c r="E484" s="36">
        <v>11055.600000000002</v>
      </c>
      <c r="F484" s="36">
        <v>10815.500000000002</v>
      </c>
      <c r="G484" s="36">
        <v>10680.800000000003</v>
      </c>
      <c r="H484" s="36">
        <v>11430.400000000001</v>
      </c>
      <c r="I484" s="36">
        <v>11565.100000000002</v>
      </c>
      <c r="J484" s="36">
        <v>11805.2</v>
      </c>
      <c r="K484" s="31">
        <v>11325</v>
      </c>
      <c r="L484" s="31">
        <v>10950.2</v>
      </c>
      <c r="M484" s="31">
        <v>4.3563099999999997</v>
      </c>
      <c r="N484" s="1"/>
      <c r="O484" s="1"/>
    </row>
    <row r="485" spans="1:15" ht="12.75" customHeight="1">
      <c r="A485" s="33">
        <v>475</v>
      </c>
      <c r="B485" s="53" t="s">
        <v>296</v>
      </c>
      <c r="C485" s="31">
        <v>117.53</v>
      </c>
      <c r="D485" s="36">
        <v>117.72333333333334</v>
      </c>
      <c r="E485" s="36">
        <v>116.50666666666669</v>
      </c>
      <c r="F485" s="36">
        <v>115.48333333333335</v>
      </c>
      <c r="G485" s="36">
        <v>114.26666666666669</v>
      </c>
      <c r="H485" s="36">
        <v>118.74666666666668</v>
      </c>
      <c r="I485" s="36">
        <v>119.96333333333335</v>
      </c>
      <c r="J485" s="36">
        <v>120.98666666666668</v>
      </c>
      <c r="K485" s="31">
        <v>118.94</v>
      </c>
      <c r="L485" s="31">
        <v>116.7</v>
      </c>
      <c r="M485" s="31">
        <v>80.329260000000005</v>
      </c>
      <c r="N485" s="1"/>
      <c r="O485" s="1"/>
    </row>
    <row r="486" spans="1:15" ht="12.75" customHeight="1">
      <c r="A486" s="33">
        <v>476</v>
      </c>
      <c r="B486" s="53" t="s">
        <v>229</v>
      </c>
      <c r="C486" s="36">
        <v>1971.75</v>
      </c>
      <c r="D486" s="36">
        <v>1949.3666666666668</v>
      </c>
      <c r="E486" s="36">
        <v>1922.4333333333336</v>
      </c>
      <c r="F486" s="36">
        <v>1873.1166666666668</v>
      </c>
      <c r="G486" s="36">
        <v>1846.1833333333336</v>
      </c>
      <c r="H486" s="36">
        <v>1998.6833333333336</v>
      </c>
      <c r="I486" s="36">
        <v>2025.616666666667</v>
      </c>
      <c r="J486" s="36">
        <v>2074.9333333333334</v>
      </c>
      <c r="K486" s="31">
        <v>1976.3</v>
      </c>
      <c r="L486" s="31">
        <v>1900.05</v>
      </c>
      <c r="M486" s="31">
        <v>3.1257100000000002</v>
      </c>
      <c r="N486" s="1"/>
      <c r="O486" s="1"/>
    </row>
    <row r="487" spans="1:15" ht="12.75" customHeight="1">
      <c r="A487" s="33">
        <v>477</v>
      </c>
      <c r="B487" s="53" t="s">
        <v>883</v>
      </c>
      <c r="C487" s="31">
        <v>1406.3</v>
      </c>
      <c r="D487" s="36">
        <v>1406.3833333333332</v>
      </c>
      <c r="E487" s="36">
        <v>1395.3166666666664</v>
      </c>
      <c r="F487" s="36">
        <v>1384.3333333333333</v>
      </c>
      <c r="G487" s="36">
        <v>1373.2666666666664</v>
      </c>
      <c r="H487" s="36">
        <v>1417.3666666666663</v>
      </c>
      <c r="I487" s="36">
        <v>1428.4333333333329</v>
      </c>
      <c r="J487" s="36">
        <v>1439.4166666666663</v>
      </c>
      <c r="K487" s="31">
        <v>1417.45</v>
      </c>
      <c r="L487" s="31">
        <v>1395.4</v>
      </c>
      <c r="M487" s="31">
        <v>9.0422200000000004</v>
      </c>
      <c r="N487" s="1"/>
      <c r="O487" s="1"/>
    </row>
    <row r="488" spans="1:15" ht="12.75" customHeight="1">
      <c r="A488" s="33">
        <v>478</v>
      </c>
      <c r="B488" s="53" t="s">
        <v>834</v>
      </c>
      <c r="C488" s="36">
        <v>326.89999999999998</v>
      </c>
      <c r="D488" s="36">
        <v>331.06666666666666</v>
      </c>
      <c r="E488" s="36">
        <v>321.43333333333334</v>
      </c>
      <c r="F488" s="36">
        <v>315.9666666666667</v>
      </c>
      <c r="G488" s="36">
        <v>306.33333333333337</v>
      </c>
      <c r="H488" s="36">
        <v>336.5333333333333</v>
      </c>
      <c r="I488" s="36">
        <v>346.16666666666663</v>
      </c>
      <c r="J488" s="36">
        <v>351.63333333333327</v>
      </c>
      <c r="K488" s="31">
        <v>340.7</v>
      </c>
      <c r="L488" s="31">
        <v>325.60000000000002</v>
      </c>
      <c r="M488" s="31">
        <v>10.327059999999999</v>
      </c>
      <c r="N488" s="1"/>
      <c r="O488" s="1"/>
    </row>
    <row r="489" spans="1:15" ht="12.75" customHeight="1">
      <c r="A489" s="33">
        <v>479</v>
      </c>
      <c r="B489" s="53" t="s">
        <v>506</v>
      </c>
      <c r="C489" s="36">
        <v>524.15</v>
      </c>
      <c r="D489" s="36">
        <v>523.9666666666667</v>
      </c>
      <c r="E489" s="36">
        <v>517.03333333333342</v>
      </c>
      <c r="F489" s="36">
        <v>509.91666666666674</v>
      </c>
      <c r="G489" s="36">
        <v>502.98333333333346</v>
      </c>
      <c r="H489" s="36">
        <v>531.08333333333337</v>
      </c>
      <c r="I489" s="36">
        <v>538.01666666666677</v>
      </c>
      <c r="J489" s="36">
        <v>545.13333333333333</v>
      </c>
      <c r="K489" s="31">
        <v>530.9</v>
      </c>
      <c r="L489" s="31">
        <v>516.85</v>
      </c>
      <c r="M489" s="31">
        <v>6.5289799999999998</v>
      </c>
      <c r="N489" s="1"/>
      <c r="O489" s="1"/>
    </row>
    <row r="490" spans="1:15" ht="12.75" customHeight="1">
      <c r="A490" s="33">
        <v>480</v>
      </c>
      <c r="B490" s="53" t="s">
        <v>507</v>
      </c>
      <c r="C490" s="36">
        <v>437.7</v>
      </c>
      <c r="D490" s="36">
        <v>436.51666666666665</v>
      </c>
      <c r="E490" s="36">
        <v>432.18333333333328</v>
      </c>
      <c r="F490" s="36">
        <v>426.66666666666663</v>
      </c>
      <c r="G490" s="36">
        <v>422.33333333333326</v>
      </c>
      <c r="H490" s="36">
        <v>442.0333333333333</v>
      </c>
      <c r="I490" s="36">
        <v>446.36666666666667</v>
      </c>
      <c r="J490" s="36">
        <v>451.88333333333333</v>
      </c>
      <c r="K490" s="31">
        <v>440.85</v>
      </c>
      <c r="L490" s="31">
        <v>431</v>
      </c>
      <c r="M490" s="31">
        <v>2.0468899999999999</v>
      </c>
      <c r="N490" s="1"/>
      <c r="O490" s="1"/>
    </row>
    <row r="491" spans="1:15" ht="12.75" customHeight="1">
      <c r="A491" s="33">
        <v>481</v>
      </c>
      <c r="B491" s="53" t="s">
        <v>508</v>
      </c>
      <c r="C491" s="36">
        <v>304.85000000000002</v>
      </c>
      <c r="D491" s="36">
        <v>306.59999999999997</v>
      </c>
      <c r="E491" s="36">
        <v>296.19999999999993</v>
      </c>
      <c r="F491" s="36">
        <v>287.54999999999995</v>
      </c>
      <c r="G491" s="36">
        <v>277.14999999999992</v>
      </c>
      <c r="H491" s="36">
        <v>315.24999999999994</v>
      </c>
      <c r="I491" s="36">
        <v>325.64999999999992</v>
      </c>
      <c r="J491" s="36">
        <v>334.29999999999995</v>
      </c>
      <c r="K491" s="31">
        <v>317</v>
      </c>
      <c r="L491" s="31">
        <v>297.95</v>
      </c>
      <c r="M491" s="31">
        <v>22.3186</v>
      </c>
      <c r="N491" s="1"/>
      <c r="O491" s="1"/>
    </row>
    <row r="492" spans="1:15" ht="12.75" customHeight="1">
      <c r="A492" s="33">
        <v>482</v>
      </c>
      <c r="B492" s="53" t="s">
        <v>509</v>
      </c>
      <c r="C492" s="36">
        <v>493.2</v>
      </c>
      <c r="D492" s="36">
        <v>492.4666666666667</v>
      </c>
      <c r="E492" s="36">
        <v>486.38333333333338</v>
      </c>
      <c r="F492" s="36">
        <v>479.56666666666666</v>
      </c>
      <c r="G492" s="36">
        <v>473.48333333333335</v>
      </c>
      <c r="H492" s="36">
        <v>499.28333333333342</v>
      </c>
      <c r="I492" s="36">
        <v>505.36666666666667</v>
      </c>
      <c r="J492" s="36">
        <v>512.18333333333339</v>
      </c>
      <c r="K492" s="31">
        <v>498.55</v>
      </c>
      <c r="L492" s="31">
        <v>485.65</v>
      </c>
      <c r="M492" s="31">
        <v>1.69526</v>
      </c>
      <c r="N492" s="1"/>
      <c r="O492" s="1"/>
    </row>
    <row r="493" spans="1:15" ht="12.75" customHeight="1">
      <c r="A493" s="33">
        <v>483</v>
      </c>
      <c r="B493" s="53" t="s">
        <v>510</v>
      </c>
      <c r="C493" s="36">
        <v>531.79999999999995</v>
      </c>
      <c r="D493" s="36">
        <v>530.59999999999991</v>
      </c>
      <c r="E493" s="36">
        <v>523.29999999999984</v>
      </c>
      <c r="F493" s="36">
        <v>514.79999999999995</v>
      </c>
      <c r="G493" s="36">
        <v>507.49999999999989</v>
      </c>
      <c r="H493" s="36">
        <v>539.0999999999998</v>
      </c>
      <c r="I493" s="36">
        <v>546.4</v>
      </c>
      <c r="J493" s="36">
        <v>554.89999999999975</v>
      </c>
      <c r="K493" s="31">
        <v>537.9</v>
      </c>
      <c r="L493" s="31">
        <v>522.1</v>
      </c>
      <c r="M493" s="31">
        <v>1.49285</v>
      </c>
      <c r="N493" s="1"/>
      <c r="O493" s="1"/>
    </row>
    <row r="494" spans="1:15" ht="12.75" customHeight="1">
      <c r="A494" s="33">
        <v>484</v>
      </c>
      <c r="B494" s="53" t="s">
        <v>297</v>
      </c>
      <c r="C494" s="36">
        <v>1421.85</v>
      </c>
      <c r="D494" s="36">
        <v>1429.7833333333335</v>
      </c>
      <c r="E494" s="36">
        <v>1404.5666666666671</v>
      </c>
      <c r="F494" s="36">
        <v>1387.2833333333335</v>
      </c>
      <c r="G494" s="36">
        <v>1362.0666666666671</v>
      </c>
      <c r="H494" s="36">
        <v>1447.0666666666671</v>
      </c>
      <c r="I494" s="36">
        <v>1472.2833333333338</v>
      </c>
      <c r="J494" s="36">
        <v>1489.5666666666671</v>
      </c>
      <c r="K494" s="31">
        <v>1455</v>
      </c>
      <c r="L494" s="31">
        <v>1412.5</v>
      </c>
      <c r="M494" s="31">
        <v>46.052100000000003</v>
      </c>
      <c r="N494" s="1"/>
      <c r="O494" s="1"/>
    </row>
    <row r="495" spans="1:15" ht="12.75" customHeight="1">
      <c r="A495" s="33">
        <v>485</v>
      </c>
      <c r="B495" s="53" t="s">
        <v>511</v>
      </c>
      <c r="C495" s="53">
        <v>1121.5</v>
      </c>
      <c r="D495" s="36">
        <v>1125.3333333333333</v>
      </c>
      <c r="E495" s="36">
        <v>1106.9666666666665</v>
      </c>
      <c r="F495" s="36">
        <v>1092.4333333333332</v>
      </c>
      <c r="G495" s="36">
        <v>1074.0666666666664</v>
      </c>
      <c r="H495" s="36">
        <v>1139.8666666666666</v>
      </c>
      <c r="I495" s="36">
        <v>1158.2333333333333</v>
      </c>
      <c r="J495" s="36">
        <v>1172.7666666666667</v>
      </c>
      <c r="K495" s="31">
        <v>1143.7</v>
      </c>
      <c r="L495" s="31">
        <v>1110.8</v>
      </c>
      <c r="M495" s="31">
        <v>0.66193999999999997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429.05</v>
      </c>
      <c r="D496" s="36">
        <v>427.15000000000003</v>
      </c>
      <c r="E496" s="36">
        <v>423.45000000000005</v>
      </c>
      <c r="F496" s="36">
        <v>417.85</v>
      </c>
      <c r="G496" s="36">
        <v>414.15000000000003</v>
      </c>
      <c r="H496" s="36">
        <v>432.75000000000006</v>
      </c>
      <c r="I496" s="36">
        <v>436.45</v>
      </c>
      <c r="J496" s="36">
        <v>442.05000000000007</v>
      </c>
      <c r="K496" s="31">
        <v>430.85</v>
      </c>
      <c r="L496" s="31">
        <v>421.55</v>
      </c>
      <c r="M496" s="31">
        <v>98.155240000000006</v>
      </c>
      <c r="N496" s="1"/>
      <c r="O496" s="1"/>
    </row>
    <row r="497" spans="1:15" ht="12.75" customHeight="1">
      <c r="A497" s="33">
        <v>487</v>
      </c>
      <c r="B497" s="53" t="s">
        <v>512</v>
      </c>
      <c r="C497" s="53">
        <v>819.8</v>
      </c>
      <c r="D497" s="36">
        <v>822.2833333333333</v>
      </c>
      <c r="E497" s="36">
        <v>806.11666666666656</v>
      </c>
      <c r="F497" s="36">
        <v>792.43333333333328</v>
      </c>
      <c r="G497" s="36">
        <v>776.26666666666654</v>
      </c>
      <c r="H497" s="36">
        <v>835.96666666666658</v>
      </c>
      <c r="I497" s="36">
        <v>852.13333333333333</v>
      </c>
      <c r="J497" s="36">
        <v>865.81666666666661</v>
      </c>
      <c r="K497" s="31">
        <v>838.45</v>
      </c>
      <c r="L497" s="31">
        <v>808.6</v>
      </c>
      <c r="M497" s="31">
        <v>0.78939999999999999</v>
      </c>
      <c r="N497" s="1"/>
      <c r="O497" s="1"/>
    </row>
    <row r="498" spans="1:15" ht="12.75" customHeight="1">
      <c r="A498" s="33">
        <v>488</v>
      </c>
      <c r="B498" s="53" t="s">
        <v>137</v>
      </c>
      <c r="C498" s="53">
        <v>15.88</v>
      </c>
      <c r="D498" s="36">
        <v>15.850000000000001</v>
      </c>
      <c r="E498" s="36">
        <v>15.700000000000003</v>
      </c>
      <c r="F498" s="36">
        <v>15.520000000000001</v>
      </c>
      <c r="G498" s="36">
        <v>15.370000000000003</v>
      </c>
      <c r="H498" s="36">
        <v>16.03</v>
      </c>
      <c r="I498" s="36">
        <v>16.18</v>
      </c>
      <c r="J498" s="36">
        <v>16.360000000000003</v>
      </c>
      <c r="K498" s="31">
        <v>16</v>
      </c>
      <c r="L498" s="31">
        <v>15.67</v>
      </c>
      <c r="M498" s="31">
        <v>2919.2266100000002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1535.15</v>
      </c>
      <c r="D499" s="36">
        <v>1551.3500000000001</v>
      </c>
      <c r="E499" s="36">
        <v>1510.7000000000003</v>
      </c>
      <c r="F499" s="36">
        <v>1486.2500000000002</v>
      </c>
      <c r="G499" s="36">
        <v>1445.6000000000004</v>
      </c>
      <c r="H499" s="36">
        <v>1575.8000000000002</v>
      </c>
      <c r="I499" s="36">
        <v>1616.4500000000003</v>
      </c>
      <c r="J499" s="31">
        <v>1640.9</v>
      </c>
      <c r="K499" s="31">
        <v>1592</v>
      </c>
      <c r="L499" s="31">
        <v>1526.9</v>
      </c>
      <c r="M499" s="53">
        <v>26.247599999999998</v>
      </c>
      <c r="N499" s="1"/>
      <c r="O499" s="1"/>
    </row>
    <row r="500" spans="1:15" ht="12.75" customHeight="1">
      <c r="A500" s="33">
        <v>490</v>
      </c>
      <c r="B500" s="53" t="s">
        <v>513</v>
      </c>
      <c r="C500" s="36">
        <v>706.7</v>
      </c>
      <c r="D500" s="36">
        <v>694.23333333333323</v>
      </c>
      <c r="E500" s="36">
        <v>677.46666666666647</v>
      </c>
      <c r="F500" s="36">
        <v>648.23333333333323</v>
      </c>
      <c r="G500" s="36">
        <v>631.46666666666647</v>
      </c>
      <c r="H500" s="36">
        <v>723.46666666666647</v>
      </c>
      <c r="I500" s="36">
        <v>740.23333333333312</v>
      </c>
      <c r="J500" s="31">
        <v>769.46666666666647</v>
      </c>
      <c r="K500" s="31">
        <v>711</v>
      </c>
      <c r="L500" s="31">
        <v>665</v>
      </c>
      <c r="M500" s="53">
        <v>46.959960000000002</v>
      </c>
      <c r="N500" s="1"/>
      <c r="O500" s="1"/>
    </row>
    <row r="501" spans="1:15" ht="12.75" customHeight="1">
      <c r="A501" s="33">
        <v>491</v>
      </c>
      <c r="B501" s="53" t="s">
        <v>835</v>
      </c>
      <c r="C501" s="53">
        <v>175.56</v>
      </c>
      <c r="D501" s="36">
        <v>175.99</v>
      </c>
      <c r="E501" s="36">
        <v>173.13000000000002</v>
      </c>
      <c r="F501" s="36">
        <v>170.70000000000002</v>
      </c>
      <c r="G501" s="36">
        <v>167.84000000000003</v>
      </c>
      <c r="H501" s="36">
        <v>178.42000000000002</v>
      </c>
      <c r="I501" s="36">
        <v>181.28000000000003</v>
      </c>
      <c r="J501" s="36">
        <v>183.71</v>
      </c>
      <c r="K501" s="31">
        <v>178.85</v>
      </c>
      <c r="L501" s="31">
        <v>173.56</v>
      </c>
      <c r="M501" s="31">
        <v>13.927809999999999</v>
      </c>
      <c r="N501" s="1"/>
      <c r="O501" s="1"/>
    </row>
    <row r="502" spans="1:15" ht="12.75" customHeight="1">
      <c r="A502" s="33">
        <v>492</v>
      </c>
      <c r="B502" s="53" t="s">
        <v>514</v>
      </c>
      <c r="C502" s="53">
        <v>805.7</v>
      </c>
      <c r="D502" s="36">
        <v>801.2833333333333</v>
      </c>
      <c r="E502" s="36">
        <v>794.81666666666661</v>
      </c>
      <c r="F502" s="36">
        <v>783.93333333333328</v>
      </c>
      <c r="G502" s="36">
        <v>777.46666666666658</v>
      </c>
      <c r="H502" s="36">
        <v>812.16666666666663</v>
      </c>
      <c r="I502" s="36">
        <v>818.63333333333333</v>
      </c>
      <c r="J502" s="36">
        <v>829.51666666666665</v>
      </c>
      <c r="K502" s="31">
        <v>807.75</v>
      </c>
      <c r="L502" s="31">
        <v>790.4</v>
      </c>
      <c r="M502" s="31">
        <v>0.2117</v>
      </c>
      <c r="N502" s="1"/>
      <c r="O502" s="1"/>
    </row>
    <row r="503" spans="1:15" ht="12.75" customHeight="1">
      <c r="A503" s="33">
        <v>493</v>
      </c>
      <c r="B503" s="53" t="s">
        <v>298</v>
      </c>
      <c r="C503" s="36">
        <v>2096.9499999999998</v>
      </c>
      <c r="D503" s="36">
        <v>2096.6166666666668</v>
      </c>
      <c r="E503" s="36">
        <v>2057.3333333333335</v>
      </c>
      <c r="F503" s="36">
        <v>2017.7166666666667</v>
      </c>
      <c r="G503" s="36">
        <v>1978.4333333333334</v>
      </c>
      <c r="H503" s="36">
        <v>2136.2333333333336</v>
      </c>
      <c r="I503" s="36">
        <v>2175.5166666666664</v>
      </c>
      <c r="J503" s="31">
        <v>2215.1333333333337</v>
      </c>
      <c r="K503" s="31">
        <v>2135.9</v>
      </c>
      <c r="L503" s="31">
        <v>2057</v>
      </c>
      <c r="M503" s="53">
        <v>1.25959</v>
      </c>
      <c r="N503" s="1"/>
      <c r="O503" s="1"/>
    </row>
    <row r="504" spans="1:15" ht="12.75" customHeight="1">
      <c r="A504" s="33">
        <v>494</v>
      </c>
      <c r="B504" s="53" t="s">
        <v>234</v>
      </c>
      <c r="C504" s="53">
        <v>516.25</v>
      </c>
      <c r="D504" s="36">
        <v>510.55</v>
      </c>
      <c r="E504" s="36">
        <v>503.65</v>
      </c>
      <c r="F504" s="36">
        <v>491.04999999999995</v>
      </c>
      <c r="G504" s="36">
        <v>484.14999999999992</v>
      </c>
      <c r="H504" s="36">
        <v>523.15000000000009</v>
      </c>
      <c r="I504" s="36">
        <v>530.04999999999995</v>
      </c>
      <c r="J504" s="36">
        <v>542.65000000000009</v>
      </c>
      <c r="K504" s="31">
        <v>517.45000000000005</v>
      </c>
      <c r="L504" s="31">
        <v>497.95</v>
      </c>
      <c r="M504" s="31">
        <v>129.6557</v>
      </c>
      <c r="N504" s="1"/>
      <c r="O504" s="1"/>
    </row>
    <row r="505" spans="1:15" ht="12.75" customHeight="1">
      <c r="A505" s="33">
        <v>495</v>
      </c>
      <c r="B505" s="194" t="s">
        <v>299</v>
      </c>
      <c r="C505" s="194">
        <v>24.27</v>
      </c>
      <c r="D505" s="195">
        <v>24.226666666666663</v>
      </c>
      <c r="E505" s="195">
        <v>24.033333333333324</v>
      </c>
      <c r="F505" s="195">
        <v>23.79666666666666</v>
      </c>
      <c r="G505" s="195">
        <v>23.603333333333321</v>
      </c>
      <c r="H505" s="195">
        <v>24.463333333333328</v>
      </c>
      <c r="I505" s="195">
        <v>24.656666666666663</v>
      </c>
      <c r="J505" s="195">
        <v>24.893333333333331</v>
      </c>
      <c r="K505" s="196">
        <v>24.42</v>
      </c>
      <c r="L505" s="196">
        <v>23.99</v>
      </c>
      <c r="M505" s="196">
        <v>971.58685000000003</v>
      </c>
      <c r="N505" s="1"/>
      <c r="O505" s="1"/>
    </row>
    <row r="506" spans="1:15" ht="12.75" customHeight="1">
      <c r="A506" s="33">
        <v>496</v>
      </c>
      <c r="B506" s="268" t="s">
        <v>515</v>
      </c>
      <c r="C506" s="268">
        <v>15694.1</v>
      </c>
      <c r="D506" s="269">
        <v>15708.716666666667</v>
      </c>
      <c r="E506" s="269">
        <v>15417.383333333335</v>
      </c>
      <c r="F506" s="269">
        <v>15140.666666666668</v>
      </c>
      <c r="G506" s="269">
        <v>14849.333333333336</v>
      </c>
      <c r="H506" s="269">
        <v>15985.433333333334</v>
      </c>
      <c r="I506" s="269">
        <v>16276.766666666666</v>
      </c>
      <c r="J506" s="269">
        <v>16553.483333333334</v>
      </c>
      <c r="K506" s="270">
        <v>16000.05</v>
      </c>
      <c r="L506" s="270">
        <v>15432</v>
      </c>
      <c r="M506" s="270">
        <v>8.2680000000000003E-2</v>
      </c>
      <c r="N506" s="1"/>
      <c r="O506" s="1"/>
    </row>
    <row r="507" spans="1:15" ht="12.75" customHeight="1">
      <c r="A507" s="33">
        <v>497</v>
      </c>
      <c r="B507" s="209" t="s">
        <v>235</v>
      </c>
      <c r="C507" s="209">
        <v>134.41</v>
      </c>
      <c r="D507" s="210">
        <v>134.98666666666668</v>
      </c>
      <c r="E507" s="210">
        <v>133.50333333333336</v>
      </c>
      <c r="F507" s="210">
        <v>132.59666666666669</v>
      </c>
      <c r="G507" s="210">
        <v>131.11333333333337</v>
      </c>
      <c r="H507" s="210">
        <v>135.89333333333335</v>
      </c>
      <c r="I507" s="210">
        <v>137.37666666666669</v>
      </c>
      <c r="J507" s="210">
        <v>138.28333333333333</v>
      </c>
      <c r="K507" s="208">
        <v>136.47</v>
      </c>
      <c r="L507" s="208">
        <v>134.08000000000001</v>
      </c>
      <c r="M507" s="208">
        <v>62.589449999999999</v>
      </c>
      <c r="N507" s="193"/>
      <c r="O507" s="193"/>
    </row>
    <row r="508" spans="1:15" ht="12.75" customHeight="1">
      <c r="A508" s="33">
        <v>498</v>
      </c>
      <c r="B508" s="271" t="s">
        <v>516</v>
      </c>
      <c r="C508" s="271">
        <v>797.6</v>
      </c>
      <c r="D508" s="271">
        <v>783.19999999999993</v>
      </c>
      <c r="E508" s="271">
        <v>761.39999999999986</v>
      </c>
      <c r="F508" s="271">
        <v>725.19999999999993</v>
      </c>
      <c r="G508" s="271">
        <v>703.39999999999986</v>
      </c>
      <c r="H508" s="271">
        <v>819.39999999999986</v>
      </c>
      <c r="I508" s="271">
        <v>841.19999999999982</v>
      </c>
      <c r="J508" s="271">
        <v>877.39999999999986</v>
      </c>
      <c r="K508" s="271">
        <v>805</v>
      </c>
      <c r="L508" s="271">
        <v>747</v>
      </c>
      <c r="M508" s="271">
        <v>43.441659999999999</v>
      </c>
      <c r="N508" s="193"/>
      <c r="O508" s="193"/>
    </row>
    <row r="509" spans="1:15" ht="12.75" customHeight="1">
      <c r="A509" s="267">
        <v>499</v>
      </c>
      <c r="B509" s="273" t="s">
        <v>300</v>
      </c>
      <c r="C509" s="273">
        <v>264.43</v>
      </c>
      <c r="D509" s="273">
        <v>262.54666666666668</v>
      </c>
      <c r="E509" s="273">
        <v>258.89333333333337</v>
      </c>
      <c r="F509" s="273">
        <v>253.35666666666668</v>
      </c>
      <c r="G509" s="273">
        <v>249.70333333333338</v>
      </c>
      <c r="H509" s="273">
        <v>268.08333333333337</v>
      </c>
      <c r="I509" s="273">
        <v>271.73666666666668</v>
      </c>
      <c r="J509" s="273">
        <v>277.27333333333337</v>
      </c>
      <c r="K509" s="273">
        <v>266.2</v>
      </c>
      <c r="L509" s="273">
        <v>257.01</v>
      </c>
      <c r="M509" s="273">
        <v>429.32760999999999</v>
      </c>
      <c r="N509" s="193"/>
      <c r="O509" s="193"/>
    </row>
    <row r="510" spans="1:15" ht="12.75" customHeight="1">
      <c r="A510" s="208">
        <v>500</v>
      </c>
      <c r="B510" s="271" t="s">
        <v>236</v>
      </c>
      <c r="C510" s="271">
        <v>1187.55</v>
      </c>
      <c r="D510" s="271">
        <v>1183.5333333333333</v>
      </c>
      <c r="E510" s="271">
        <v>1172.1666666666665</v>
      </c>
      <c r="F510" s="271">
        <v>1156.7833333333333</v>
      </c>
      <c r="G510" s="271">
        <v>1145.4166666666665</v>
      </c>
      <c r="H510" s="271">
        <v>1198.9166666666665</v>
      </c>
      <c r="I510" s="271">
        <v>1210.2833333333333</v>
      </c>
      <c r="J510" s="271">
        <v>1225.6666666666665</v>
      </c>
      <c r="K510" s="271">
        <v>1194.9000000000001</v>
      </c>
      <c r="L510" s="271">
        <v>1168.1500000000001</v>
      </c>
      <c r="M510" s="271">
        <v>26.82837</v>
      </c>
      <c r="N510" s="193"/>
      <c r="O510" s="193"/>
    </row>
    <row r="511" spans="1:15" ht="12.75" customHeight="1">
      <c r="A511" s="208">
        <v>501</v>
      </c>
      <c r="B511" s="274" t="s">
        <v>879</v>
      </c>
      <c r="C511" s="274">
        <v>2487.35</v>
      </c>
      <c r="D511" s="274">
        <v>2466.4333333333329</v>
      </c>
      <c r="E511" s="274">
        <v>2423.0666666666657</v>
      </c>
      <c r="F511" s="274">
        <v>2358.7833333333328</v>
      </c>
      <c r="G511" s="274">
        <v>2315.4166666666656</v>
      </c>
      <c r="H511" s="274">
        <v>2530.7166666666658</v>
      </c>
      <c r="I511" s="274">
        <v>2574.0833333333335</v>
      </c>
      <c r="J511" s="274">
        <v>2638.3666666666659</v>
      </c>
      <c r="K511" s="274">
        <v>2509.8000000000002</v>
      </c>
      <c r="L511" s="274">
        <v>2402.15</v>
      </c>
      <c r="M511" s="274">
        <v>0.96577000000000002</v>
      </c>
      <c r="N511" s="193"/>
      <c r="O511" s="193"/>
    </row>
    <row r="512" spans="1:15" ht="12.75" customHeight="1">
      <c r="N512" s="193"/>
      <c r="O512" s="193"/>
    </row>
    <row r="513" spans="1:15" ht="12.75" customHeight="1">
      <c r="N513" s="1"/>
      <c r="O513" s="1"/>
    </row>
    <row r="514" spans="1:15" ht="12.75" customHeight="1">
      <c r="N514" s="193"/>
      <c r="O514" s="193"/>
    </row>
    <row r="515" spans="1:15" ht="12.75" customHeight="1">
      <c r="N515" s="193"/>
      <c r="O515" s="193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239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248</v>
      </c>
      <c r="N530" s="1"/>
      <c r="O530" s="1"/>
    </row>
    <row r="531" spans="1:15" ht="12.75" customHeight="1">
      <c r="A531" s="64" t="s">
        <v>249</v>
      </c>
      <c r="N531" s="1"/>
      <c r="O531" s="1"/>
    </row>
    <row r="532" spans="1:15" ht="12.75" customHeight="1">
      <c r="A532" s="64" t="s">
        <v>250</v>
      </c>
      <c r="N532" s="1"/>
      <c r="O532" s="1"/>
    </row>
    <row r="533" spans="1:15" ht="12.75" customHeight="1">
      <c r="A533" s="64" t="s">
        <v>251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2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303" customWidth="1"/>
    <col min="2" max="2" width="14.33203125" style="220" customWidth="1"/>
    <col min="3" max="3" width="28.33203125" style="208" customWidth="1"/>
    <col min="4" max="4" width="55.6640625" style="208" customWidth="1"/>
    <col min="5" max="5" width="12.44140625" style="208" customWidth="1"/>
    <col min="6" max="6" width="13.109375" style="304" customWidth="1"/>
    <col min="7" max="7" width="9.5546875" style="220" customWidth="1"/>
    <col min="8" max="8" width="10.33203125" style="220" customWidth="1"/>
    <col min="9" max="9" width="9.33203125" style="261" customWidth="1"/>
    <col min="10" max="10" width="14.33203125" style="261" customWidth="1"/>
    <col min="11" max="28" width="9.33203125" style="261" customWidth="1"/>
    <col min="29" max="16384" width="14.44140625" style="261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33"/>
      <c r="B5" s="334"/>
      <c r="C5" s="333"/>
      <c r="D5" s="334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518</v>
      </c>
      <c r="B7" s="335" t="s">
        <v>519</v>
      </c>
      <c r="C7" s="335"/>
      <c r="D7" s="7">
        <f>Main!B10</f>
        <v>45523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2.8">
      <c r="A9" s="81" t="s">
        <v>520</v>
      </c>
      <c r="B9" s="82" t="s">
        <v>521</v>
      </c>
      <c r="C9" s="82" t="s">
        <v>522</v>
      </c>
      <c r="D9" s="82" t="s">
        <v>523</v>
      </c>
      <c r="E9" s="82" t="s">
        <v>524</v>
      </c>
      <c r="F9" s="82" t="s">
        <v>525</v>
      </c>
      <c r="G9" s="82" t="s">
        <v>526</v>
      </c>
      <c r="H9" s="82" t="s">
        <v>527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45520</v>
      </c>
      <c r="B10" s="32">
        <v>538351</v>
      </c>
      <c r="C10" s="31" t="s">
        <v>905</v>
      </c>
      <c r="D10" s="31" t="s">
        <v>881</v>
      </c>
      <c r="E10" s="31" t="s">
        <v>528</v>
      </c>
      <c r="F10" s="84">
        <v>100000</v>
      </c>
      <c r="G10" s="32">
        <v>14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45520</v>
      </c>
      <c r="B11" s="32">
        <v>507828</v>
      </c>
      <c r="C11" s="31" t="s">
        <v>971</v>
      </c>
      <c r="D11" s="31" t="s">
        <v>949</v>
      </c>
      <c r="E11" s="31" t="s">
        <v>529</v>
      </c>
      <c r="F11" s="84">
        <v>380131</v>
      </c>
      <c r="G11" s="32">
        <v>24.72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45520</v>
      </c>
      <c r="B12" s="32">
        <v>540135</v>
      </c>
      <c r="C12" s="31" t="s">
        <v>1004</v>
      </c>
      <c r="D12" s="31" t="s">
        <v>881</v>
      </c>
      <c r="E12" s="31" t="s">
        <v>528</v>
      </c>
      <c r="F12" s="84">
        <v>1500000</v>
      </c>
      <c r="G12" s="32">
        <v>1.28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45520</v>
      </c>
      <c r="B13" s="32">
        <v>540135</v>
      </c>
      <c r="C13" s="31" t="s">
        <v>1004</v>
      </c>
      <c r="D13" s="31" t="s">
        <v>881</v>
      </c>
      <c r="E13" s="31" t="s">
        <v>529</v>
      </c>
      <c r="F13" s="84">
        <v>3000000</v>
      </c>
      <c r="G13" s="32">
        <v>1.17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45520</v>
      </c>
      <c r="B14" s="32">
        <v>540135</v>
      </c>
      <c r="C14" s="31" t="s">
        <v>1004</v>
      </c>
      <c r="D14" s="31" t="s">
        <v>928</v>
      </c>
      <c r="E14" s="31" t="s">
        <v>528</v>
      </c>
      <c r="F14" s="84">
        <v>3500000</v>
      </c>
      <c r="G14" s="32">
        <v>1.17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45520</v>
      </c>
      <c r="B15" s="32">
        <v>540135</v>
      </c>
      <c r="C15" s="31" t="s">
        <v>1004</v>
      </c>
      <c r="D15" s="31" t="s">
        <v>928</v>
      </c>
      <c r="E15" s="31" t="s">
        <v>529</v>
      </c>
      <c r="F15" s="84">
        <v>5500000</v>
      </c>
      <c r="G15" s="32">
        <v>1.21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45520</v>
      </c>
      <c r="B16" s="32">
        <v>513401</v>
      </c>
      <c r="C16" s="31" t="s">
        <v>972</v>
      </c>
      <c r="D16" s="31" t="s">
        <v>973</v>
      </c>
      <c r="E16" s="31" t="s">
        <v>529</v>
      </c>
      <c r="F16" s="84">
        <v>49436</v>
      </c>
      <c r="G16" s="32">
        <v>44.29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45520</v>
      </c>
      <c r="B17" s="32">
        <v>513401</v>
      </c>
      <c r="C17" s="31" t="s">
        <v>972</v>
      </c>
      <c r="D17" s="31" t="s">
        <v>1005</v>
      </c>
      <c r="E17" s="31" t="s">
        <v>528</v>
      </c>
      <c r="F17" s="84">
        <v>48000</v>
      </c>
      <c r="G17" s="32">
        <v>46.9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45520</v>
      </c>
      <c r="B18" s="32">
        <v>539834</v>
      </c>
      <c r="C18" s="31" t="s">
        <v>1006</v>
      </c>
      <c r="D18" s="31" t="s">
        <v>1007</v>
      </c>
      <c r="E18" s="31" t="s">
        <v>528</v>
      </c>
      <c r="F18" s="84">
        <v>160000</v>
      </c>
      <c r="G18" s="32">
        <v>55.4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45520</v>
      </c>
      <c r="B19" s="32">
        <v>539834</v>
      </c>
      <c r="C19" s="31" t="s">
        <v>1006</v>
      </c>
      <c r="D19" s="31" t="s">
        <v>1008</v>
      </c>
      <c r="E19" s="31" t="s">
        <v>529</v>
      </c>
      <c r="F19" s="84">
        <v>121000</v>
      </c>
      <c r="G19" s="32">
        <v>55.41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45520</v>
      </c>
      <c r="B20" s="32">
        <v>539834</v>
      </c>
      <c r="C20" s="31" t="s">
        <v>1006</v>
      </c>
      <c r="D20" s="31" t="s">
        <v>1009</v>
      </c>
      <c r="E20" s="31" t="s">
        <v>529</v>
      </c>
      <c r="F20" s="84">
        <v>260000</v>
      </c>
      <c r="G20" s="32">
        <v>55.37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45520</v>
      </c>
      <c r="B21" s="32">
        <v>539834</v>
      </c>
      <c r="C21" s="31" t="s">
        <v>1006</v>
      </c>
      <c r="D21" s="31" t="s">
        <v>1010</v>
      </c>
      <c r="E21" s="31" t="s">
        <v>529</v>
      </c>
      <c r="F21" s="84">
        <v>265000</v>
      </c>
      <c r="G21" s="32">
        <v>55.39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45520</v>
      </c>
      <c r="B22" s="32">
        <v>543209</v>
      </c>
      <c r="C22" s="31" t="s">
        <v>1011</v>
      </c>
      <c r="D22" s="31" t="s">
        <v>1012</v>
      </c>
      <c r="E22" s="31" t="s">
        <v>529</v>
      </c>
      <c r="F22" s="84">
        <v>87000</v>
      </c>
      <c r="G22" s="32">
        <v>47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45520</v>
      </c>
      <c r="B23" s="32">
        <v>543209</v>
      </c>
      <c r="C23" s="31" t="s">
        <v>1011</v>
      </c>
      <c r="D23" s="31" t="s">
        <v>1013</v>
      </c>
      <c r="E23" s="31" t="s">
        <v>528</v>
      </c>
      <c r="F23" s="84">
        <v>87000</v>
      </c>
      <c r="G23" s="32">
        <v>47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45520</v>
      </c>
      <c r="B24" s="32">
        <v>544220</v>
      </c>
      <c r="C24" s="31" t="s">
        <v>948</v>
      </c>
      <c r="D24" s="31" t="s">
        <v>1014</v>
      </c>
      <c r="E24" s="31" t="s">
        <v>529</v>
      </c>
      <c r="F24" s="84">
        <v>14400</v>
      </c>
      <c r="G24" s="32">
        <v>88.03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45520</v>
      </c>
      <c r="B25" s="32">
        <v>521137</v>
      </c>
      <c r="C25" s="31" t="s">
        <v>1015</v>
      </c>
      <c r="D25" s="31" t="s">
        <v>1016</v>
      </c>
      <c r="E25" s="31" t="s">
        <v>529</v>
      </c>
      <c r="F25" s="84">
        <v>50000</v>
      </c>
      <c r="G25" s="32">
        <v>3.64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45520</v>
      </c>
      <c r="B26" s="32">
        <v>531486</v>
      </c>
      <c r="C26" s="31" t="s">
        <v>1017</v>
      </c>
      <c r="D26" s="31" t="s">
        <v>881</v>
      </c>
      <c r="E26" s="31" t="s">
        <v>528</v>
      </c>
      <c r="F26" s="84">
        <v>200000</v>
      </c>
      <c r="G26" s="32">
        <v>3.6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45520</v>
      </c>
      <c r="B27" s="32">
        <v>512493</v>
      </c>
      <c r="C27" s="31" t="s">
        <v>1018</v>
      </c>
      <c r="D27" s="31" t="s">
        <v>1019</v>
      </c>
      <c r="E27" s="31" t="s">
        <v>529</v>
      </c>
      <c r="F27" s="84">
        <v>130000</v>
      </c>
      <c r="G27" s="32">
        <v>125.4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45520</v>
      </c>
      <c r="B28" s="32">
        <v>540266</v>
      </c>
      <c r="C28" s="31" t="s">
        <v>1020</v>
      </c>
      <c r="D28" s="31" t="s">
        <v>1021</v>
      </c>
      <c r="E28" s="31" t="s">
        <v>529</v>
      </c>
      <c r="F28" s="84">
        <v>39750</v>
      </c>
      <c r="G28" s="32">
        <v>22.06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45520</v>
      </c>
      <c r="B29" s="32">
        <v>540266</v>
      </c>
      <c r="C29" s="31" t="s">
        <v>1020</v>
      </c>
      <c r="D29" s="31" t="s">
        <v>970</v>
      </c>
      <c r="E29" s="31" t="s">
        <v>528</v>
      </c>
      <c r="F29" s="84">
        <v>40000</v>
      </c>
      <c r="G29" s="32">
        <v>22.06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45520</v>
      </c>
      <c r="B30" s="32">
        <v>540266</v>
      </c>
      <c r="C30" s="31" t="s">
        <v>1020</v>
      </c>
      <c r="D30" s="31" t="s">
        <v>1022</v>
      </c>
      <c r="E30" s="31" t="s">
        <v>529</v>
      </c>
      <c r="F30" s="84">
        <v>36800</v>
      </c>
      <c r="G30" s="32">
        <v>22.06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45520</v>
      </c>
      <c r="B31" s="32">
        <v>539692</v>
      </c>
      <c r="C31" s="31" t="s">
        <v>1023</v>
      </c>
      <c r="D31" s="31" t="s">
        <v>1024</v>
      </c>
      <c r="E31" s="31" t="s">
        <v>529</v>
      </c>
      <c r="F31" s="84">
        <v>16000</v>
      </c>
      <c r="G31" s="32">
        <v>29.26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45520</v>
      </c>
      <c r="B32" s="32">
        <v>540377</v>
      </c>
      <c r="C32" s="31" t="s">
        <v>1025</v>
      </c>
      <c r="D32" s="31" t="s">
        <v>1026</v>
      </c>
      <c r="E32" s="31" t="s">
        <v>529</v>
      </c>
      <c r="F32" s="84">
        <v>5500000</v>
      </c>
      <c r="G32" s="32">
        <v>1.21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45520</v>
      </c>
      <c r="B33" s="32">
        <v>500220</v>
      </c>
      <c r="C33" s="31" t="s">
        <v>1027</v>
      </c>
      <c r="D33" s="31" t="s">
        <v>1028</v>
      </c>
      <c r="E33" s="31" t="s">
        <v>529</v>
      </c>
      <c r="F33" s="84">
        <v>90841</v>
      </c>
      <c r="G33" s="32">
        <v>165.67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45520</v>
      </c>
      <c r="B34" s="32">
        <v>590068</v>
      </c>
      <c r="C34" s="31" t="s">
        <v>1029</v>
      </c>
      <c r="D34" s="31" t="s">
        <v>881</v>
      </c>
      <c r="E34" s="31" t="s">
        <v>528</v>
      </c>
      <c r="F34" s="84">
        <v>25330</v>
      </c>
      <c r="G34" s="32">
        <v>105.08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45520</v>
      </c>
      <c r="B35" s="32">
        <v>590068</v>
      </c>
      <c r="C35" s="31" t="s">
        <v>1029</v>
      </c>
      <c r="D35" s="31" t="s">
        <v>1030</v>
      </c>
      <c r="E35" s="31" t="s">
        <v>528</v>
      </c>
      <c r="F35" s="84">
        <v>549</v>
      </c>
      <c r="G35" s="32">
        <v>104.79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45520</v>
      </c>
      <c r="B36" s="32">
        <v>590068</v>
      </c>
      <c r="C36" s="31" t="s">
        <v>1029</v>
      </c>
      <c r="D36" s="31" t="s">
        <v>1030</v>
      </c>
      <c r="E36" s="31" t="s">
        <v>529</v>
      </c>
      <c r="F36" s="84">
        <v>31586</v>
      </c>
      <c r="G36" s="32">
        <v>105.08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45520</v>
      </c>
      <c r="B37" s="32">
        <v>535730</v>
      </c>
      <c r="C37" s="31" t="s">
        <v>1031</v>
      </c>
      <c r="D37" s="31" t="s">
        <v>881</v>
      </c>
      <c r="E37" s="31" t="s">
        <v>529</v>
      </c>
      <c r="F37" s="84">
        <v>2810136</v>
      </c>
      <c r="G37" s="32">
        <v>1.1000000000000001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45520</v>
      </c>
      <c r="B38" s="32">
        <v>519230</v>
      </c>
      <c r="C38" s="31" t="s">
        <v>1032</v>
      </c>
      <c r="D38" s="31" t="s">
        <v>1033</v>
      </c>
      <c r="E38" s="31" t="s">
        <v>528</v>
      </c>
      <c r="F38" s="84">
        <v>45000</v>
      </c>
      <c r="G38" s="32">
        <v>35.32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45520</v>
      </c>
      <c r="B39" s="32">
        <v>524748</v>
      </c>
      <c r="C39" s="31" t="s">
        <v>1034</v>
      </c>
      <c r="D39" s="31" t="s">
        <v>1035</v>
      </c>
      <c r="E39" s="31" t="s">
        <v>529</v>
      </c>
      <c r="F39" s="84">
        <v>37000</v>
      </c>
      <c r="G39" s="32">
        <v>40.29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45520</v>
      </c>
      <c r="B40" s="32">
        <v>543262</v>
      </c>
      <c r="C40" s="31" t="s">
        <v>1036</v>
      </c>
      <c r="D40" s="31" t="s">
        <v>1037</v>
      </c>
      <c r="E40" s="31" t="s">
        <v>529</v>
      </c>
      <c r="F40" s="84">
        <v>51000</v>
      </c>
      <c r="G40" s="32">
        <v>120.01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45520</v>
      </c>
      <c r="B41" s="32">
        <v>543262</v>
      </c>
      <c r="C41" s="31" t="s">
        <v>1036</v>
      </c>
      <c r="D41" s="31" t="s">
        <v>1038</v>
      </c>
      <c r="E41" s="31" t="s">
        <v>528</v>
      </c>
      <c r="F41" s="84">
        <v>84000</v>
      </c>
      <c r="G41" s="32">
        <v>118.73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45520</v>
      </c>
      <c r="B42" s="32">
        <v>542724</v>
      </c>
      <c r="C42" s="31" t="s">
        <v>1039</v>
      </c>
      <c r="D42" s="31" t="s">
        <v>1040</v>
      </c>
      <c r="E42" s="31" t="s">
        <v>529</v>
      </c>
      <c r="F42" s="84">
        <v>2262393</v>
      </c>
      <c r="G42" s="32">
        <v>1.23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45520</v>
      </c>
      <c r="B43" s="32">
        <v>531832</v>
      </c>
      <c r="C43" s="31" t="s">
        <v>1041</v>
      </c>
      <c r="D43" s="31" t="s">
        <v>1042</v>
      </c>
      <c r="E43" s="31" t="s">
        <v>528</v>
      </c>
      <c r="F43" s="84">
        <v>50431</v>
      </c>
      <c r="G43" s="32">
        <v>32.159999999999997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45520</v>
      </c>
      <c r="B44" s="32">
        <v>539521</v>
      </c>
      <c r="C44" s="31" t="s">
        <v>1043</v>
      </c>
      <c r="D44" s="31" t="s">
        <v>1044</v>
      </c>
      <c r="E44" s="31" t="s">
        <v>528</v>
      </c>
      <c r="F44" s="84">
        <v>30000</v>
      </c>
      <c r="G44" s="32">
        <v>36.15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45520</v>
      </c>
      <c r="B45" s="32">
        <v>539521</v>
      </c>
      <c r="C45" s="31" t="s">
        <v>1043</v>
      </c>
      <c r="D45" s="31" t="s">
        <v>1045</v>
      </c>
      <c r="E45" s="31" t="s">
        <v>529</v>
      </c>
      <c r="F45" s="84">
        <v>30000</v>
      </c>
      <c r="G45" s="32">
        <v>36.15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45520</v>
      </c>
      <c r="B46" s="32">
        <v>531512</v>
      </c>
      <c r="C46" s="31" t="s">
        <v>1046</v>
      </c>
      <c r="D46" s="31" t="s">
        <v>1047</v>
      </c>
      <c r="E46" s="31" t="s">
        <v>528</v>
      </c>
      <c r="F46" s="84">
        <v>65000</v>
      </c>
      <c r="G46" s="32">
        <v>16.489999999999998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45520</v>
      </c>
      <c r="B47" s="32">
        <v>531512</v>
      </c>
      <c r="C47" s="31" t="s">
        <v>1046</v>
      </c>
      <c r="D47" s="31" t="s">
        <v>1048</v>
      </c>
      <c r="E47" s="31" t="s">
        <v>529</v>
      </c>
      <c r="F47" s="84">
        <v>71062</v>
      </c>
      <c r="G47" s="32">
        <v>16.45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45520</v>
      </c>
      <c r="B48" s="32">
        <v>531512</v>
      </c>
      <c r="C48" s="31" t="s">
        <v>1046</v>
      </c>
      <c r="D48" s="31" t="s">
        <v>1048</v>
      </c>
      <c r="E48" s="31" t="s">
        <v>528</v>
      </c>
      <c r="F48" s="84">
        <v>27892</v>
      </c>
      <c r="G48" s="32">
        <v>16.260000000000002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45520</v>
      </c>
      <c r="B49" s="32">
        <v>531395</v>
      </c>
      <c r="C49" s="31" t="s">
        <v>950</v>
      </c>
      <c r="D49" s="31" t="s">
        <v>951</v>
      </c>
      <c r="E49" s="31" t="s">
        <v>529</v>
      </c>
      <c r="F49" s="84">
        <v>38600</v>
      </c>
      <c r="G49" s="32">
        <v>60.3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45520</v>
      </c>
      <c r="B50" s="32">
        <v>512591</v>
      </c>
      <c r="C50" s="31" t="s">
        <v>1049</v>
      </c>
      <c r="D50" s="31" t="s">
        <v>1050</v>
      </c>
      <c r="E50" s="31" t="s">
        <v>528</v>
      </c>
      <c r="F50" s="84">
        <v>505743</v>
      </c>
      <c r="G50" s="32">
        <v>13.21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45520</v>
      </c>
      <c r="B51" s="32">
        <v>512591</v>
      </c>
      <c r="C51" s="31" t="s">
        <v>1049</v>
      </c>
      <c r="D51" s="31" t="s">
        <v>1051</v>
      </c>
      <c r="E51" s="31" t="s">
        <v>529</v>
      </c>
      <c r="F51" s="84">
        <v>700000</v>
      </c>
      <c r="G51" s="32">
        <v>13.25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45520</v>
      </c>
      <c r="B52" s="32">
        <v>536659</v>
      </c>
      <c r="C52" s="31" t="s">
        <v>927</v>
      </c>
      <c r="D52" s="31" t="s">
        <v>952</v>
      </c>
      <c r="E52" s="31" t="s">
        <v>529</v>
      </c>
      <c r="F52" s="84">
        <v>376000</v>
      </c>
      <c r="G52" s="32">
        <v>17.79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45520</v>
      </c>
      <c r="B53" s="32">
        <v>536659</v>
      </c>
      <c r="C53" s="31" t="s">
        <v>927</v>
      </c>
      <c r="D53" s="31" t="s">
        <v>975</v>
      </c>
      <c r="E53" s="31" t="s">
        <v>529</v>
      </c>
      <c r="F53" s="84">
        <v>200000</v>
      </c>
      <c r="G53" s="32">
        <v>17.670000000000002</v>
      </c>
      <c r="H53" s="32" t="s">
        <v>324</v>
      </c>
    </row>
    <row r="54" spans="1:28" customFormat="1" ht="15" customHeight="1">
      <c r="A54" s="83">
        <v>45520</v>
      </c>
      <c r="B54" s="32">
        <v>536659</v>
      </c>
      <c r="C54" s="31" t="s">
        <v>927</v>
      </c>
      <c r="D54" s="31" t="s">
        <v>1052</v>
      </c>
      <c r="E54" s="31" t="s">
        <v>529</v>
      </c>
      <c r="F54" s="84">
        <v>155500</v>
      </c>
      <c r="G54" s="32">
        <v>17.79</v>
      </c>
      <c r="H54" s="32" t="s">
        <v>324</v>
      </c>
    </row>
    <row r="55" spans="1:28" customFormat="1" ht="15" customHeight="1">
      <c r="A55" s="83">
        <v>45520</v>
      </c>
      <c r="B55" s="32">
        <v>536659</v>
      </c>
      <c r="C55" s="31" t="s">
        <v>927</v>
      </c>
      <c r="D55" s="31" t="s">
        <v>1053</v>
      </c>
      <c r="E55" s="31" t="s">
        <v>529</v>
      </c>
      <c r="F55" s="84">
        <v>333000</v>
      </c>
      <c r="G55" s="32">
        <v>17.79</v>
      </c>
      <c r="H55" s="32" t="s">
        <v>324</v>
      </c>
    </row>
    <row r="56" spans="1:28" customFormat="1" ht="15" customHeight="1">
      <c r="A56" s="83">
        <v>45520</v>
      </c>
      <c r="B56" s="32">
        <v>536659</v>
      </c>
      <c r="C56" s="31" t="s">
        <v>927</v>
      </c>
      <c r="D56" s="31" t="s">
        <v>1054</v>
      </c>
      <c r="E56" s="31" t="s">
        <v>528</v>
      </c>
      <c r="F56" s="84">
        <v>166000</v>
      </c>
      <c r="G56" s="32">
        <v>17.79</v>
      </c>
      <c r="H56" s="32" t="s">
        <v>324</v>
      </c>
    </row>
    <row r="57" spans="1:28" customFormat="1" ht="15" customHeight="1">
      <c r="A57" s="83">
        <v>45520</v>
      </c>
      <c r="B57" s="32">
        <v>539760</v>
      </c>
      <c r="C57" s="31" t="s">
        <v>946</v>
      </c>
      <c r="D57" s="31" t="s">
        <v>953</v>
      </c>
      <c r="E57" s="31" t="s">
        <v>529</v>
      </c>
      <c r="F57" s="84">
        <v>64000</v>
      </c>
      <c r="G57" s="32">
        <v>140.65</v>
      </c>
      <c r="H57" s="32" t="s">
        <v>324</v>
      </c>
    </row>
    <row r="58" spans="1:28" customFormat="1" ht="15" customHeight="1">
      <c r="A58" s="83">
        <v>45520</v>
      </c>
      <c r="B58" s="32">
        <v>543256</v>
      </c>
      <c r="C58" s="31" t="s">
        <v>1055</v>
      </c>
      <c r="D58" s="31" t="s">
        <v>1056</v>
      </c>
      <c r="E58" s="31" t="s">
        <v>529</v>
      </c>
      <c r="F58" s="84">
        <v>89337</v>
      </c>
      <c r="G58" s="32">
        <v>20.36</v>
      </c>
      <c r="H58" s="32" t="s">
        <v>324</v>
      </c>
    </row>
    <row r="59" spans="1:28" customFormat="1" ht="15" customHeight="1">
      <c r="A59" s="83">
        <v>45520</v>
      </c>
      <c r="B59" s="32">
        <v>512097</v>
      </c>
      <c r="C59" s="31" t="s">
        <v>1057</v>
      </c>
      <c r="D59" s="31" t="s">
        <v>1058</v>
      </c>
      <c r="E59" s="31" t="s">
        <v>529</v>
      </c>
      <c r="F59" s="84">
        <v>671156</v>
      </c>
      <c r="G59" s="32">
        <v>0.61</v>
      </c>
      <c r="H59" s="32" t="s">
        <v>324</v>
      </c>
    </row>
    <row r="60" spans="1:28" customFormat="1" ht="15" customHeight="1">
      <c r="A60" s="83">
        <v>45520</v>
      </c>
      <c r="B60" s="32">
        <v>512097</v>
      </c>
      <c r="C60" s="31" t="s">
        <v>1057</v>
      </c>
      <c r="D60" s="31" t="s">
        <v>1058</v>
      </c>
      <c r="E60" s="31" t="s">
        <v>528</v>
      </c>
      <c r="F60" s="84">
        <v>1413167</v>
      </c>
      <c r="G60" s="32">
        <v>0.6</v>
      </c>
      <c r="H60" s="32" t="s">
        <v>324</v>
      </c>
    </row>
    <row r="61" spans="1:28" customFormat="1" ht="15" customHeight="1">
      <c r="A61" s="83">
        <v>45520</v>
      </c>
      <c r="B61" s="32">
        <v>531893</v>
      </c>
      <c r="C61" s="31" t="s">
        <v>1059</v>
      </c>
      <c r="D61" s="31" t="s">
        <v>1060</v>
      </c>
      <c r="E61" s="31" t="s">
        <v>529</v>
      </c>
      <c r="F61" s="84">
        <v>4528000</v>
      </c>
      <c r="G61" s="32">
        <v>0.57999999999999996</v>
      </c>
      <c r="H61" s="32" t="s">
        <v>324</v>
      </c>
    </row>
    <row r="62" spans="1:28" customFormat="1" ht="15" customHeight="1">
      <c r="A62" s="83">
        <v>45520</v>
      </c>
      <c r="B62" s="32">
        <v>543366</v>
      </c>
      <c r="C62" s="31" t="s">
        <v>1061</v>
      </c>
      <c r="D62" s="31" t="s">
        <v>1062</v>
      </c>
      <c r="E62" s="31" t="s">
        <v>528</v>
      </c>
      <c r="F62" s="84">
        <v>4800</v>
      </c>
      <c r="G62" s="32">
        <v>35.86</v>
      </c>
      <c r="H62" s="32" t="s">
        <v>324</v>
      </c>
    </row>
    <row r="63" spans="1:28" customFormat="1" ht="15" customHeight="1">
      <c r="A63" s="83">
        <v>45520</v>
      </c>
      <c r="B63" s="32">
        <v>540259</v>
      </c>
      <c r="C63" s="31" t="s">
        <v>956</v>
      </c>
      <c r="D63" s="31" t="s">
        <v>1063</v>
      </c>
      <c r="E63" s="31" t="s">
        <v>529</v>
      </c>
      <c r="F63" s="84">
        <v>62000</v>
      </c>
      <c r="G63" s="32">
        <v>9.61</v>
      </c>
      <c r="H63" s="32" t="s">
        <v>324</v>
      </c>
    </row>
    <row r="64" spans="1:28" customFormat="1" ht="15" customHeight="1">
      <c r="A64" s="83">
        <v>45520</v>
      </c>
      <c r="B64" s="32">
        <v>540259</v>
      </c>
      <c r="C64" s="31" t="s">
        <v>956</v>
      </c>
      <c r="D64" s="31" t="s">
        <v>1064</v>
      </c>
      <c r="E64" s="31" t="s">
        <v>528</v>
      </c>
      <c r="F64" s="84">
        <v>11745</v>
      </c>
      <c r="G64" s="32">
        <v>9.6</v>
      </c>
      <c r="H64" s="32" t="s">
        <v>324</v>
      </c>
    </row>
    <row r="65" spans="1:8" customFormat="1" ht="15" customHeight="1">
      <c r="A65" s="83">
        <v>45520</v>
      </c>
      <c r="B65" s="32">
        <v>540259</v>
      </c>
      <c r="C65" s="31" t="s">
        <v>956</v>
      </c>
      <c r="D65" s="31" t="s">
        <v>1064</v>
      </c>
      <c r="E65" s="31" t="s">
        <v>529</v>
      </c>
      <c r="F65" s="84">
        <v>74380</v>
      </c>
      <c r="G65" s="32">
        <v>9.61</v>
      </c>
      <c r="H65" s="32" t="s">
        <v>324</v>
      </c>
    </row>
    <row r="66" spans="1:8" customFormat="1" ht="15" customHeight="1">
      <c r="A66" s="83">
        <v>45520</v>
      </c>
      <c r="B66" s="32">
        <v>519566</v>
      </c>
      <c r="C66" s="31" t="s">
        <v>1065</v>
      </c>
      <c r="D66" s="31" t="s">
        <v>1042</v>
      </c>
      <c r="E66" s="31" t="s">
        <v>528</v>
      </c>
      <c r="F66" s="84">
        <v>24446</v>
      </c>
      <c r="G66" s="32">
        <v>204.3</v>
      </c>
      <c r="H66" s="32" t="s">
        <v>324</v>
      </c>
    </row>
    <row r="67" spans="1:8" customFormat="1" ht="15" customHeight="1">
      <c r="A67" s="83">
        <v>45520</v>
      </c>
      <c r="B67" s="32">
        <v>539217</v>
      </c>
      <c r="C67" s="31" t="s">
        <v>1066</v>
      </c>
      <c r="D67" s="31" t="s">
        <v>1067</v>
      </c>
      <c r="E67" s="31" t="s">
        <v>529</v>
      </c>
      <c r="F67" s="84">
        <v>8234803</v>
      </c>
      <c r="G67" s="32">
        <v>2.2400000000000002</v>
      </c>
      <c r="H67" s="32" t="s">
        <v>324</v>
      </c>
    </row>
    <row r="68" spans="1:8" customFormat="1" ht="15" customHeight="1">
      <c r="A68" s="83">
        <v>45520</v>
      </c>
      <c r="B68" s="32">
        <v>540492</v>
      </c>
      <c r="C68" s="31" t="s">
        <v>957</v>
      </c>
      <c r="D68" s="31" t="s">
        <v>958</v>
      </c>
      <c r="E68" s="31" t="s">
        <v>529</v>
      </c>
      <c r="F68" s="84">
        <v>235244</v>
      </c>
      <c r="G68" s="32">
        <v>114.8</v>
      </c>
      <c r="H68" s="32" t="s">
        <v>324</v>
      </c>
    </row>
    <row r="69" spans="1:8" customFormat="1" ht="15" customHeight="1">
      <c r="A69" s="83">
        <v>45520</v>
      </c>
      <c r="B69" s="32">
        <v>540492</v>
      </c>
      <c r="C69" s="31" t="s">
        <v>957</v>
      </c>
      <c r="D69" s="31" t="s">
        <v>958</v>
      </c>
      <c r="E69" s="31" t="s">
        <v>528</v>
      </c>
      <c r="F69" s="84">
        <v>141750</v>
      </c>
      <c r="G69" s="32">
        <v>113.37</v>
      </c>
      <c r="H69" s="32" t="s">
        <v>324</v>
      </c>
    </row>
    <row r="70" spans="1:8" customFormat="1" ht="15" customHeight="1">
      <c r="A70" s="83">
        <v>45520</v>
      </c>
      <c r="B70" s="32">
        <v>543745</v>
      </c>
      <c r="C70" s="31" t="s">
        <v>1068</v>
      </c>
      <c r="D70" s="31" t="s">
        <v>1069</v>
      </c>
      <c r="E70" s="31" t="s">
        <v>528</v>
      </c>
      <c r="F70" s="84">
        <v>132000</v>
      </c>
      <c r="G70" s="32">
        <v>16.11</v>
      </c>
      <c r="H70" s="32" t="s">
        <v>324</v>
      </c>
    </row>
    <row r="71" spans="1:8" customFormat="1" ht="15" customHeight="1">
      <c r="A71" s="83">
        <v>45520</v>
      </c>
      <c r="B71" s="32">
        <v>543745</v>
      </c>
      <c r="C71" s="31" t="s">
        <v>1068</v>
      </c>
      <c r="D71" s="31" t="s">
        <v>1070</v>
      </c>
      <c r="E71" s="31" t="s">
        <v>528</v>
      </c>
      <c r="F71" s="84">
        <v>6000</v>
      </c>
      <c r="G71" s="32">
        <v>15.85</v>
      </c>
      <c r="H71" s="32" t="s">
        <v>324</v>
      </c>
    </row>
    <row r="72" spans="1:8" customFormat="1" ht="15" customHeight="1">
      <c r="A72" s="83">
        <v>45520</v>
      </c>
      <c r="B72" s="32">
        <v>543745</v>
      </c>
      <c r="C72" s="31" t="s">
        <v>1068</v>
      </c>
      <c r="D72" s="31" t="s">
        <v>1070</v>
      </c>
      <c r="E72" s="31" t="s">
        <v>529</v>
      </c>
      <c r="F72" s="84">
        <v>144000</v>
      </c>
      <c r="G72" s="32">
        <v>15.85</v>
      </c>
      <c r="H72" s="32" t="s">
        <v>324</v>
      </c>
    </row>
    <row r="73" spans="1:8" customFormat="1" ht="15" customHeight="1">
      <c r="A73" s="83">
        <v>45520</v>
      </c>
      <c r="B73" s="32">
        <v>521005</v>
      </c>
      <c r="C73" s="31" t="s">
        <v>1071</v>
      </c>
      <c r="D73" s="31" t="s">
        <v>1072</v>
      </c>
      <c r="E73" s="31" t="s">
        <v>528</v>
      </c>
      <c r="F73" s="84">
        <v>300000</v>
      </c>
      <c r="G73" s="32">
        <v>32.83</v>
      </c>
      <c r="H73" s="32" t="s">
        <v>324</v>
      </c>
    </row>
    <row r="74" spans="1:8" customFormat="1" ht="15" customHeight="1">
      <c r="A74" s="83">
        <v>45520</v>
      </c>
      <c r="B74" s="32">
        <v>521005</v>
      </c>
      <c r="C74" s="31" t="s">
        <v>1071</v>
      </c>
      <c r="D74" s="31" t="s">
        <v>1072</v>
      </c>
      <c r="E74" s="31" t="s">
        <v>529</v>
      </c>
      <c r="F74" s="84">
        <v>33685</v>
      </c>
      <c r="G74" s="32">
        <v>34.85</v>
      </c>
      <c r="H74" s="32" t="s">
        <v>324</v>
      </c>
    </row>
    <row r="75" spans="1:8" customFormat="1" ht="15" customHeight="1">
      <c r="A75" s="83">
        <v>45520</v>
      </c>
      <c r="B75" s="32">
        <v>521005</v>
      </c>
      <c r="C75" s="31" t="s">
        <v>1071</v>
      </c>
      <c r="D75" s="31" t="s">
        <v>974</v>
      </c>
      <c r="E75" s="31" t="s">
        <v>528</v>
      </c>
      <c r="F75" s="84">
        <v>144501</v>
      </c>
      <c r="G75" s="32">
        <v>33.520000000000003</v>
      </c>
      <c r="H75" s="32" t="s">
        <v>324</v>
      </c>
    </row>
    <row r="76" spans="1:8" customFormat="1" ht="15" customHeight="1">
      <c r="A76" s="83">
        <v>45520</v>
      </c>
      <c r="B76" s="32">
        <v>532035</v>
      </c>
      <c r="C76" s="31" t="s">
        <v>1073</v>
      </c>
      <c r="D76" s="31" t="s">
        <v>1074</v>
      </c>
      <c r="E76" s="31" t="s">
        <v>528</v>
      </c>
      <c r="F76" s="84">
        <v>131694</v>
      </c>
      <c r="G76" s="32">
        <v>6.5</v>
      </c>
      <c r="H76" s="32" t="s">
        <v>324</v>
      </c>
    </row>
    <row r="77" spans="1:8" customFormat="1" ht="15" customHeight="1">
      <c r="A77" s="83">
        <v>45520</v>
      </c>
      <c r="B77" s="32">
        <v>543623</v>
      </c>
      <c r="C77" s="31" t="s">
        <v>1075</v>
      </c>
      <c r="D77" s="31" t="s">
        <v>881</v>
      </c>
      <c r="E77" s="31" t="s">
        <v>529</v>
      </c>
      <c r="F77" s="84">
        <v>18000</v>
      </c>
      <c r="G77" s="32">
        <v>76.650000000000006</v>
      </c>
      <c r="H77" s="32" t="s">
        <v>324</v>
      </c>
    </row>
    <row r="78" spans="1:8" customFormat="1" ht="15" customHeight="1">
      <c r="A78" s="83">
        <v>45520</v>
      </c>
      <c r="B78" s="32">
        <v>543623</v>
      </c>
      <c r="C78" s="31" t="s">
        <v>1075</v>
      </c>
      <c r="D78" s="31" t="s">
        <v>881</v>
      </c>
      <c r="E78" s="31" t="s">
        <v>528</v>
      </c>
      <c r="F78" s="84">
        <v>12000</v>
      </c>
      <c r="G78" s="32">
        <v>76.650000000000006</v>
      </c>
      <c r="H78" s="32" t="s">
        <v>324</v>
      </c>
    </row>
    <row r="79" spans="1:8" customFormat="1" ht="15" customHeight="1">
      <c r="A79" s="83">
        <v>45520</v>
      </c>
      <c r="B79" s="32">
        <v>531025</v>
      </c>
      <c r="C79" s="31" t="s">
        <v>976</v>
      </c>
      <c r="D79" s="31" t="s">
        <v>1076</v>
      </c>
      <c r="E79" s="31" t="s">
        <v>529</v>
      </c>
      <c r="F79" s="84">
        <v>3663514</v>
      </c>
      <c r="G79" s="32">
        <v>0.81</v>
      </c>
      <c r="H79" s="32" t="s">
        <v>324</v>
      </c>
    </row>
    <row r="80" spans="1:8" customFormat="1" ht="15" customHeight="1">
      <c r="A80" s="83">
        <v>45520</v>
      </c>
      <c r="B80" s="32">
        <v>512064</v>
      </c>
      <c r="C80" s="31" t="s">
        <v>1077</v>
      </c>
      <c r="D80" s="31" t="s">
        <v>881</v>
      </c>
      <c r="E80" s="31" t="s">
        <v>528</v>
      </c>
      <c r="F80" s="84">
        <v>30000</v>
      </c>
      <c r="G80" s="32">
        <v>54.21</v>
      </c>
      <c r="H80" s="32" t="s">
        <v>324</v>
      </c>
    </row>
    <row r="81" spans="1:8" customFormat="1" ht="15" customHeight="1">
      <c r="A81" s="83">
        <v>45520</v>
      </c>
      <c r="B81" s="32">
        <v>512064</v>
      </c>
      <c r="C81" s="31" t="s">
        <v>1077</v>
      </c>
      <c r="D81" s="31" t="s">
        <v>881</v>
      </c>
      <c r="E81" s="31" t="s">
        <v>529</v>
      </c>
      <c r="F81" s="84">
        <v>1055</v>
      </c>
      <c r="G81" s="32">
        <v>58</v>
      </c>
      <c r="H81" s="32" t="s">
        <v>324</v>
      </c>
    </row>
    <row r="82" spans="1:8" customFormat="1" ht="15" customHeight="1">
      <c r="A82" s="83">
        <v>45520</v>
      </c>
      <c r="B82" s="32">
        <v>512064</v>
      </c>
      <c r="C82" s="31" t="s">
        <v>1077</v>
      </c>
      <c r="D82" s="31" t="s">
        <v>1078</v>
      </c>
      <c r="E82" s="31" t="s">
        <v>529</v>
      </c>
      <c r="F82" s="84">
        <v>16738</v>
      </c>
      <c r="G82" s="32">
        <v>54.21</v>
      </c>
      <c r="H82" s="32" t="s">
        <v>324</v>
      </c>
    </row>
    <row r="83" spans="1:8" customFormat="1" ht="15" customHeight="1">
      <c r="A83" s="83">
        <v>45520</v>
      </c>
      <c r="B83" s="32">
        <v>512064</v>
      </c>
      <c r="C83" s="31" t="s">
        <v>1077</v>
      </c>
      <c r="D83" s="31" t="s">
        <v>1079</v>
      </c>
      <c r="E83" s="31" t="s">
        <v>528</v>
      </c>
      <c r="F83" s="84">
        <v>24034</v>
      </c>
      <c r="G83" s="32">
        <v>54.21</v>
      </c>
      <c r="H83" s="32" t="s">
        <v>324</v>
      </c>
    </row>
    <row r="84" spans="1:8" customFormat="1" ht="15" customHeight="1">
      <c r="A84" s="83">
        <v>45520</v>
      </c>
      <c r="B84" s="32">
        <v>512064</v>
      </c>
      <c r="C84" s="31" t="s">
        <v>1077</v>
      </c>
      <c r="D84" s="31" t="s">
        <v>955</v>
      </c>
      <c r="E84" s="31" t="s">
        <v>529</v>
      </c>
      <c r="F84" s="84">
        <v>13659</v>
      </c>
      <c r="G84" s="32">
        <v>54.21</v>
      </c>
      <c r="H84" s="32" t="s">
        <v>324</v>
      </c>
    </row>
    <row r="85" spans="1:8" customFormat="1" ht="15" customHeight="1">
      <c r="A85" s="83">
        <v>45520</v>
      </c>
      <c r="B85" s="32">
        <v>512064</v>
      </c>
      <c r="C85" s="31" t="s">
        <v>1077</v>
      </c>
      <c r="D85" s="31" t="s">
        <v>1080</v>
      </c>
      <c r="E85" s="31" t="s">
        <v>529</v>
      </c>
      <c r="F85" s="84">
        <v>12000</v>
      </c>
      <c r="G85" s="32">
        <v>54.33</v>
      </c>
      <c r="H85" s="32" t="s">
        <v>324</v>
      </c>
    </row>
    <row r="86" spans="1:8" customFormat="1" ht="15" customHeight="1">
      <c r="A86" s="83">
        <v>45520</v>
      </c>
      <c r="B86" s="32">
        <v>512064</v>
      </c>
      <c r="C86" s="31" t="s">
        <v>1077</v>
      </c>
      <c r="D86" s="31" t="s">
        <v>1080</v>
      </c>
      <c r="E86" s="31" t="s">
        <v>528</v>
      </c>
      <c r="F86" s="84">
        <v>88</v>
      </c>
      <c r="G86" s="32">
        <v>55.05</v>
      </c>
      <c r="H86" s="32" t="s">
        <v>324</v>
      </c>
    </row>
    <row r="87" spans="1:8" customFormat="1" ht="15" customHeight="1">
      <c r="A87" s="83">
        <v>45520</v>
      </c>
      <c r="B87" s="32">
        <v>531337</v>
      </c>
      <c r="C87" s="31" t="s">
        <v>1081</v>
      </c>
      <c r="D87" s="31" t="s">
        <v>1082</v>
      </c>
      <c r="E87" s="31" t="s">
        <v>529</v>
      </c>
      <c r="F87" s="84">
        <v>500000</v>
      </c>
      <c r="G87" s="32">
        <v>2.0299999999999998</v>
      </c>
      <c r="H87" s="32" t="s">
        <v>324</v>
      </c>
    </row>
    <row r="88" spans="1:8" customFormat="1" ht="15" customHeight="1">
      <c r="A88" s="83">
        <v>45520</v>
      </c>
      <c r="B88" s="32" t="s">
        <v>1083</v>
      </c>
      <c r="C88" s="31" t="s">
        <v>1084</v>
      </c>
      <c r="D88" s="31" t="s">
        <v>1085</v>
      </c>
      <c r="E88" s="31" t="s">
        <v>528</v>
      </c>
      <c r="F88" s="84">
        <v>200000</v>
      </c>
      <c r="G88" s="32">
        <v>115.7</v>
      </c>
      <c r="H88" s="32" t="s">
        <v>841</v>
      </c>
    </row>
    <row r="89" spans="1:8" customFormat="1" ht="15" customHeight="1">
      <c r="A89" s="83">
        <v>45520</v>
      </c>
      <c r="B89" s="32" t="s">
        <v>1083</v>
      </c>
      <c r="C89" s="31" t="s">
        <v>1084</v>
      </c>
      <c r="D89" s="31" t="s">
        <v>1086</v>
      </c>
      <c r="E89" s="31" t="s">
        <v>528</v>
      </c>
      <c r="F89" s="84">
        <v>100000</v>
      </c>
      <c r="G89" s="32">
        <v>110.2</v>
      </c>
      <c r="H89" s="32" t="s">
        <v>841</v>
      </c>
    </row>
    <row r="90" spans="1:8" customFormat="1" ht="15" customHeight="1">
      <c r="A90" s="83">
        <v>45520</v>
      </c>
      <c r="B90" s="32" t="s">
        <v>1083</v>
      </c>
      <c r="C90" s="31" t="s">
        <v>1084</v>
      </c>
      <c r="D90" s="31" t="s">
        <v>1087</v>
      </c>
      <c r="E90" s="31" t="s">
        <v>528</v>
      </c>
      <c r="F90" s="84">
        <v>300000</v>
      </c>
      <c r="G90" s="32">
        <v>110.2</v>
      </c>
      <c r="H90" s="32" t="s">
        <v>841</v>
      </c>
    </row>
    <row r="91" spans="1:8" customFormat="1" ht="15" customHeight="1">
      <c r="A91" s="83">
        <v>45520</v>
      </c>
      <c r="B91" s="32" t="s">
        <v>1083</v>
      </c>
      <c r="C91" s="31" t="s">
        <v>1084</v>
      </c>
      <c r="D91" s="31" t="s">
        <v>1088</v>
      </c>
      <c r="E91" s="31" t="s">
        <v>528</v>
      </c>
      <c r="F91" s="84">
        <v>240000</v>
      </c>
      <c r="G91" s="32">
        <v>115.7</v>
      </c>
      <c r="H91" s="32" t="s">
        <v>841</v>
      </c>
    </row>
    <row r="92" spans="1:8" customFormat="1" ht="15" customHeight="1">
      <c r="A92" s="83">
        <v>45520</v>
      </c>
      <c r="B92" s="32" t="s">
        <v>1089</v>
      </c>
      <c r="C92" s="31" t="s">
        <v>1090</v>
      </c>
      <c r="D92" s="31" t="s">
        <v>1091</v>
      </c>
      <c r="E92" s="31" t="s">
        <v>528</v>
      </c>
      <c r="F92" s="84">
        <v>312697</v>
      </c>
      <c r="G92" s="32">
        <v>23.89</v>
      </c>
      <c r="H92" s="32" t="s">
        <v>841</v>
      </c>
    </row>
    <row r="93" spans="1:8" customFormat="1" ht="15" customHeight="1">
      <c r="A93" s="83">
        <v>45520</v>
      </c>
      <c r="B93" s="32" t="s">
        <v>1089</v>
      </c>
      <c r="C93" s="31" t="s">
        <v>1090</v>
      </c>
      <c r="D93" s="31" t="s">
        <v>1092</v>
      </c>
      <c r="E93" s="31" t="s">
        <v>528</v>
      </c>
      <c r="F93" s="84">
        <v>300000</v>
      </c>
      <c r="G93" s="32">
        <v>23.52</v>
      </c>
      <c r="H93" s="32" t="s">
        <v>841</v>
      </c>
    </row>
    <row r="94" spans="1:8" customFormat="1" ht="15" customHeight="1">
      <c r="A94" s="83">
        <v>45520</v>
      </c>
      <c r="B94" s="32" t="s">
        <v>1089</v>
      </c>
      <c r="C94" s="31" t="s">
        <v>1090</v>
      </c>
      <c r="D94" s="31" t="s">
        <v>1093</v>
      </c>
      <c r="E94" s="31" t="s">
        <v>528</v>
      </c>
      <c r="F94" s="84">
        <v>300000</v>
      </c>
      <c r="G94" s="32">
        <v>23.51</v>
      </c>
      <c r="H94" s="32" t="s">
        <v>841</v>
      </c>
    </row>
    <row r="95" spans="1:8" customFormat="1" ht="15" customHeight="1">
      <c r="A95" s="83">
        <v>45520</v>
      </c>
      <c r="B95" s="32" t="s">
        <v>1089</v>
      </c>
      <c r="C95" s="31" t="s">
        <v>1090</v>
      </c>
      <c r="D95" s="31" t="s">
        <v>1094</v>
      </c>
      <c r="E95" s="31" t="s">
        <v>528</v>
      </c>
      <c r="F95" s="84">
        <v>300000</v>
      </c>
      <c r="G95" s="32">
        <v>23.51</v>
      </c>
      <c r="H95" s="32" t="s">
        <v>841</v>
      </c>
    </row>
    <row r="96" spans="1:8" customFormat="1" ht="15" customHeight="1">
      <c r="A96" s="83">
        <v>45520</v>
      </c>
      <c r="B96" s="32" t="s">
        <v>1089</v>
      </c>
      <c r="C96" s="31" t="s">
        <v>1090</v>
      </c>
      <c r="D96" s="31" t="s">
        <v>1095</v>
      </c>
      <c r="E96" s="31" t="s">
        <v>528</v>
      </c>
      <c r="F96" s="84">
        <v>301002</v>
      </c>
      <c r="G96" s="32">
        <v>23.51</v>
      </c>
      <c r="H96" s="32" t="s">
        <v>841</v>
      </c>
    </row>
    <row r="97" spans="1:8" customFormat="1" ht="15" customHeight="1">
      <c r="A97" s="83">
        <v>45520</v>
      </c>
      <c r="B97" s="32" t="s">
        <v>1096</v>
      </c>
      <c r="C97" s="31" t="s">
        <v>1097</v>
      </c>
      <c r="D97" s="31" t="s">
        <v>1098</v>
      </c>
      <c r="E97" s="31" t="s">
        <v>528</v>
      </c>
      <c r="F97" s="84">
        <v>80000</v>
      </c>
      <c r="G97" s="32">
        <v>66.87</v>
      </c>
      <c r="H97" s="32" t="s">
        <v>841</v>
      </c>
    </row>
    <row r="98" spans="1:8" customFormat="1" ht="15" customHeight="1">
      <c r="A98" s="83">
        <v>45520</v>
      </c>
      <c r="B98" s="32" t="s">
        <v>1099</v>
      </c>
      <c r="C98" s="31" t="s">
        <v>1100</v>
      </c>
      <c r="D98" s="31" t="s">
        <v>923</v>
      </c>
      <c r="E98" s="31" t="s">
        <v>528</v>
      </c>
      <c r="F98" s="84">
        <v>136000</v>
      </c>
      <c r="G98" s="32">
        <v>20.14</v>
      </c>
      <c r="H98" s="32" t="s">
        <v>841</v>
      </c>
    </row>
    <row r="99" spans="1:8" customFormat="1" ht="15" customHeight="1">
      <c r="A99" s="83">
        <v>45520</v>
      </c>
      <c r="B99" s="32" t="s">
        <v>1099</v>
      </c>
      <c r="C99" s="31" t="s">
        <v>1100</v>
      </c>
      <c r="D99" s="31" t="s">
        <v>1101</v>
      </c>
      <c r="E99" s="31" t="s">
        <v>528</v>
      </c>
      <c r="F99" s="84">
        <v>104000</v>
      </c>
      <c r="G99" s="32">
        <v>19.850000000000001</v>
      </c>
      <c r="H99" s="32" t="s">
        <v>841</v>
      </c>
    </row>
    <row r="100" spans="1:8" customFormat="1" ht="15" customHeight="1">
      <c r="A100" s="83">
        <v>45520</v>
      </c>
      <c r="B100" s="32" t="s">
        <v>1099</v>
      </c>
      <c r="C100" s="31" t="s">
        <v>1100</v>
      </c>
      <c r="D100" s="31" t="s">
        <v>1102</v>
      </c>
      <c r="E100" s="31" t="s">
        <v>528</v>
      </c>
      <c r="F100" s="84">
        <v>88000</v>
      </c>
      <c r="G100" s="32">
        <v>19.850000000000001</v>
      </c>
      <c r="H100" s="32" t="s">
        <v>841</v>
      </c>
    </row>
    <row r="101" spans="1:8" customFormat="1" ht="15" customHeight="1">
      <c r="A101" s="83">
        <v>45520</v>
      </c>
      <c r="B101" s="32" t="s">
        <v>978</v>
      </c>
      <c r="C101" s="31" t="s">
        <v>979</v>
      </c>
      <c r="D101" s="31" t="s">
        <v>895</v>
      </c>
      <c r="E101" s="31" t="s">
        <v>528</v>
      </c>
      <c r="F101" s="84">
        <v>705253</v>
      </c>
      <c r="G101" s="32">
        <v>354.67</v>
      </c>
      <c r="H101" s="32" t="s">
        <v>841</v>
      </c>
    </row>
    <row r="102" spans="1:8" customFormat="1" ht="15" customHeight="1">
      <c r="A102" s="83">
        <v>45520</v>
      </c>
      <c r="B102" s="32" t="s">
        <v>1103</v>
      </c>
      <c r="C102" s="31" t="s">
        <v>1104</v>
      </c>
      <c r="D102" s="31" t="s">
        <v>1105</v>
      </c>
      <c r="E102" s="31" t="s">
        <v>528</v>
      </c>
      <c r="F102" s="84">
        <v>15100000</v>
      </c>
      <c r="G102" s="32">
        <v>229.75</v>
      </c>
      <c r="H102" s="32" t="s">
        <v>841</v>
      </c>
    </row>
    <row r="103" spans="1:8" customFormat="1" ht="15" customHeight="1">
      <c r="A103" s="83">
        <v>45520</v>
      </c>
      <c r="B103" s="32" t="s">
        <v>1103</v>
      </c>
      <c r="C103" s="31" t="s">
        <v>1104</v>
      </c>
      <c r="D103" s="31" t="s">
        <v>1106</v>
      </c>
      <c r="E103" s="31" t="s">
        <v>528</v>
      </c>
      <c r="F103" s="84">
        <v>6735000</v>
      </c>
      <c r="G103" s="32">
        <v>230.75</v>
      </c>
      <c r="H103" s="32" t="s">
        <v>841</v>
      </c>
    </row>
    <row r="104" spans="1:8" customFormat="1" ht="15" customHeight="1">
      <c r="A104" s="83">
        <v>45520</v>
      </c>
      <c r="B104" s="32" t="s">
        <v>1103</v>
      </c>
      <c r="C104" s="31" t="s">
        <v>1104</v>
      </c>
      <c r="D104" s="31" t="s">
        <v>1107</v>
      </c>
      <c r="E104" s="31" t="s">
        <v>528</v>
      </c>
      <c r="F104" s="84">
        <v>3206033</v>
      </c>
      <c r="G104" s="32">
        <v>230.79</v>
      </c>
      <c r="H104" s="32" t="s">
        <v>841</v>
      </c>
    </row>
    <row r="105" spans="1:8" customFormat="1" ht="15" customHeight="1">
      <c r="A105" s="83">
        <v>45520</v>
      </c>
      <c r="B105" s="32" t="s">
        <v>1108</v>
      </c>
      <c r="C105" s="31" t="s">
        <v>1109</v>
      </c>
      <c r="D105" s="31" t="s">
        <v>1110</v>
      </c>
      <c r="E105" s="31" t="s">
        <v>528</v>
      </c>
      <c r="F105" s="84">
        <v>281500</v>
      </c>
      <c r="G105" s="32">
        <v>266.10000000000002</v>
      </c>
      <c r="H105" s="32" t="s">
        <v>841</v>
      </c>
    </row>
    <row r="106" spans="1:8" customFormat="1" ht="15" customHeight="1">
      <c r="A106" s="83">
        <v>45520</v>
      </c>
      <c r="B106" s="32" t="s">
        <v>374</v>
      </c>
      <c r="C106" s="31" t="s">
        <v>1111</v>
      </c>
      <c r="D106" s="31" t="s">
        <v>895</v>
      </c>
      <c r="E106" s="31" t="s">
        <v>528</v>
      </c>
      <c r="F106" s="84">
        <v>3896887</v>
      </c>
      <c r="G106" s="32">
        <v>313.25</v>
      </c>
      <c r="H106" s="32" t="s">
        <v>841</v>
      </c>
    </row>
    <row r="107" spans="1:8" customFormat="1" ht="15" customHeight="1">
      <c r="A107" s="83">
        <v>45520</v>
      </c>
      <c r="B107" s="32" t="s">
        <v>981</v>
      </c>
      <c r="C107" s="31" t="s">
        <v>982</v>
      </c>
      <c r="D107" s="31" t="s">
        <v>958</v>
      </c>
      <c r="E107" s="31" t="s">
        <v>528</v>
      </c>
      <c r="F107" s="84">
        <v>4833785</v>
      </c>
      <c r="G107" s="32">
        <v>1.44</v>
      </c>
      <c r="H107" s="32" t="s">
        <v>841</v>
      </c>
    </row>
    <row r="108" spans="1:8" customFormat="1" ht="15" customHeight="1">
      <c r="A108" s="83">
        <v>45520</v>
      </c>
      <c r="B108" s="32" t="s">
        <v>981</v>
      </c>
      <c r="C108" s="31" t="s">
        <v>982</v>
      </c>
      <c r="D108" s="31" t="s">
        <v>881</v>
      </c>
      <c r="E108" s="31" t="s">
        <v>528</v>
      </c>
      <c r="F108" s="84">
        <v>2500000</v>
      </c>
      <c r="G108" s="32">
        <v>1.33</v>
      </c>
      <c r="H108" s="32" t="s">
        <v>841</v>
      </c>
    </row>
    <row r="109" spans="1:8" customFormat="1" ht="15" customHeight="1">
      <c r="A109" s="83">
        <v>45520</v>
      </c>
      <c r="B109" s="32" t="s">
        <v>981</v>
      </c>
      <c r="C109" s="31" t="s">
        <v>982</v>
      </c>
      <c r="D109" s="31" t="s">
        <v>1112</v>
      </c>
      <c r="E109" s="31" t="s">
        <v>528</v>
      </c>
      <c r="F109" s="84">
        <v>2054695</v>
      </c>
      <c r="G109" s="32">
        <v>1.35</v>
      </c>
      <c r="H109" s="32" t="s">
        <v>841</v>
      </c>
    </row>
    <row r="110" spans="1:8" customFormat="1" ht="15" customHeight="1">
      <c r="A110" s="83">
        <v>45520</v>
      </c>
      <c r="B110" s="32" t="s">
        <v>981</v>
      </c>
      <c r="C110" s="31" t="s">
        <v>982</v>
      </c>
      <c r="D110" s="31" t="s">
        <v>1113</v>
      </c>
      <c r="E110" s="31" t="s">
        <v>528</v>
      </c>
      <c r="F110" s="84">
        <v>1790105</v>
      </c>
      <c r="G110" s="32">
        <v>1.36</v>
      </c>
      <c r="H110" s="32" t="s">
        <v>841</v>
      </c>
    </row>
    <row r="111" spans="1:8" customFormat="1" ht="15" customHeight="1">
      <c r="A111" s="83">
        <v>45520</v>
      </c>
      <c r="B111" s="32" t="s">
        <v>981</v>
      </c>
      <c r="C111" s="31" t="s">
        <v>982</v>
      </c>
      <c r="D111" s="31" t="s">
        <v>983</v>
      </c>
      <c r="E111" s="31" t="s">
        <v>528</v>
      </c>
      <c r="F111" s="84">
        <v>1000000</v>
      </c>
      <c r="G111" s="32">
        <v>1.34</v>
      </c>
      <c r="H111" s="32" t="s">
        <v>841</v>
      </c>
    </row>
    <row r="112" spans="1:8" customFormat="1" ht="15" customHeight="1">
      <c r="A112" s="83">
        <v>45520</v>
      </c>
      <c r="B112" s="32" t="s">
        <v>981</v>
      </c>
      <c r="C112" s="31" t="s">
        <v>982</v>
      </c>
      <c r="D112" s="31" t="s">
        <v>961</v>
      </c>
      <c r="E112" s="31" t="s">
        <v>528</v>
      </c>
      <c r="F112" s="84">
        <v>2120581</v>
      </c>
      <c r="G112" s="32">
        <v>1.32</v>
      </c>
      <c r="H112" s="32" t="s">
        <v>841</v>
      </c>
    </row>
    <row r="113" spans="1:8" customFormat="1" ht="15" customHeight="1">
      <c r="A113" s="83">
        <v>45520</v>
      </c>
      <c r="B113" s="32" t="s">
        <v>1114</v>
      </c>
      <c r="C113" s="31" t="s">
        <v>1115</v>
      </c>
      <c r="D113" s="31" t="s">
        <v>1116</v>
      </c>
      <c r="E113" s="31" t="s">
        <v>528</v>
      </c>
      <c r="F113" s="84">
        <v>63000</v>
      </c>
      <c r="G113" s="32">
        <v>99.88</v>
      </c>
      <c r="H113" s="32" t="s">
        <v>841</v>
      </c>
    </row>
    <row r="114" spans="1:8" customFormat="1" ht="15" customHeight="1">
      <c r="A114" s="83">
        <v>45520</v>
      </c>
      <c r="B114" s="32" t="s">
        <v>1114</v>
      </c>
      <c r="C114" s="31" t="s">
        <v>1115</v>
      </c>
      <c r="D114" s="31" t="s">
        <v>1117</v>
      </c>
      <c r="E114" s="31" t="s">
        <v>528</v>
      </c>
      <c r="F114" s="84">
        <v>70500</v>
      </c>
      <c r="G114" s="32">
        <v>100</v>
      </c>
      <c r="H114" s="32" t="s">
        <v>841</v>
      </c>
    </row>
    <row r="115" spans="1:8" customFormat="1" ht="15" customHeight="1">
      <c r="A115" s="83">
        <v>45520</v>
      </c>
      <c r="B115" s="32" t="s">
        <v>1114</v>
      </c>
      <c r="C115" s="31" t="s">
        <v>1115</v>
      </c>
      <c r="D115" s="31" t="s">
        <v>1118</v>
      </c>
      <c r="E115" s="31" t="s">
        <v>528</v>
      </c>
      <c r="F115" s="84">
        <v>54000</v>
      </c>
      <c r="G115" s="32">
        <v>100.11</v>
      </c>
      <c r="H115" s="32" t="s">
        <v>841</v>
      </c>
    </row>
    <row r="116" spans="1:8" customFormat="1" ht="15" customHeight="1">
      <c r="A116" s="83">
        <v>45520</v>
      </c>
      <c r="B116" s="32" t="s">
        <v>1119</v>
      </c>
      <c r="C116" s="31" t="s">
        <v>1120</v>
      </c>
      <c r="D116" s="31" t="s">
        <v>1121</v>
      </c>
      <c r="E116" s="31" t="s">
        <v>528</v>
      </c>
      <c r="F116" s="84">
        <v>50000</v>
      </c>
      <c r="G116" s="32">
        <v>42</v>
      </c>
      <c r="H116" s="32" t="s">
        <v>841</v>
      </c>
    </row>
    <row r="117" spans="1:8" customFormat="1" ht="15" customHeight="1">
      <c r="A117" s="83">
        <v>45520</v>
      </c>
      <c r="B117" s="32" t="s">
        <v>1122</v>
      </c>
      <c r="C117" s="31" t="s">
        <v>1123</v>
      </c>
      <c r="D117" s="31" t="s">
        <v>928</v>
      </c>
      <c r="E117" s="31" t="s">
        <v>528</v>
      </c>
      <c r="F117" s="84">
        <v>9500000</v>
      </c>
      <c r="G117" s="32">
        <v>4.53</v>
      </c>
      <c r="H117" s="32" t="s">
        <v>841</v>
      </c>
    </row>
    <row r="118" spans="1:8" customFormat="1" ht="15" customHeight="1">
      <c r="A118" s="83">
        <v>45520</v>
      </c>
      <c r="B118" s="32" t="s">
        <v>1029</v>
      </c>
      <c r="C118" s="31" t="s">
        <v>1124</v>
      </c>
      <c r="D118" s="31" t="s">
        <v>1125</v>
      </c>
      <c r="E118" s="31" t="s">
        <v>528</v>
      </c>
      <c r="F118" s="84">
        <v>31579</v>
      </c>
      <c r="G118" s="32">
        <v>104.97</v>
      </c>
      <c r="H118" s="32" t="s">
        <v>841</v>
      </c>
    </row>
    <row r="119" spans="1:8" customFormat="1" ht="15" customHeight="1">
      <c r="A119" s="83">
        <v>45520</v>
      </c>
      <c r="B119" s="32" t="s">
        <v>1029</v>
      </c>
      <c r="C119" s="31" t="s">
        <v>1124</v>
      </c>
      <c r="D119" s="31" t="s">
        <v>984</v>
      </c>
      <c r="E119" s="31" t="s">
        <v>528</v>
      </c>
      <c r="F119" s="84">
        <v>82000</v>
      </c>
      <c r="G119" s="32">
        <v>104.98</v>
      </c>
      <c r="H119" s="32" t="s">
        <v>841</v>
      </c>
    </row>
    <row r="120" spans="1:8" customFormat="1" ht="15" customHeight="1">
      <c r="A120" s="83">
        <v>45520</v>
      </c>
      <c r="B120" s="32" t="s">
        <v>1029</v>
      </c>
      <c r="C120" s="31" t="s">
        <v>1124</v>
      </c>
      <c r="D120" s="31" t="s">
        <v>1088</v>
      </c>
      <c r="E120" s="31" t="s">
        <v>528</v>
      </c>
      <c r="F120" s="84">
        <v>25000</v>
      </c>
      <c r="G120" s="32">
        <v>104.98</v>
      </c>
      <c r="H120" s="32" t="s">
        <v>841</v>
      </c>
    </row>
    <row r="121" spans="1:8" customFormat="1" ht="15" customHeight="1">
      <c r="A121" s="83">
        <v>45520</v>
      </c>
      <c r="B121" s="32" t="s">
        <v>1029</v>
      </c>
      <c r="C121" s="31" t="s">
        <v>1124</v>
      </c>
      <c r="D121" s="31" t="s">
        <v>1126</v>
      </c>
      <c r="E121" s="31" t="s">
        <v>528</v>
      </c>
      <c r="F121" s="84">
        <v>25000</v>
      </c>
      <c r="G121" s="32">
        <v>104.98</v>
      </c>
      <c r="H121" s="32" t="s">
        <v>841</v>
      </c>
    </row>
    <row r="122" spans="1:8" customFormat="1" ht="15" customHeight="1">
      <c r="A122" s="83">
        <v>45520</v>
      </c>
      <c r="B122" s="32" t="s">
        <v>1029</v>
      </c>
      <c r="C122" s="31" t="s">
        <v>1124</v>
      </c>
      <c r="D122" s="31" t="s">
        <v>881</v>
      </c>
      <c r="E122" s="31" t="s">
        <v>528</v>
      </c>
      <c r="F122" s="84">
        <v>20000</v>
      </c>
      <c r="G122" s="32">
        <v>104.98</v>
      </c>
      <c r="H122" s="32" t="s">
        <v>841</v>
      </c>
    </row>
    <row r="123" spans="1:8" customFormat="1" ht="15" customHeight="1">
      <c r="A123" s="83">
        <v>45520</v>
      </c>
      <c r="B123" s="32" t="s">
        <v>1127</v>
      </c>
      <c r="C123" s="31" t="s">
        <v>1128</v>
      </c>
      <c r="D123" s="31" t="s">
        <v>1129</v>
      </c>
      <c r="E123" s="31" t="s">
        <v>528</v>
      </c>
      <c r="F123" s="84">
        <v>686974</v>
      </c>
      <c r="G123" s="32">
        <v>316.35000000000002</v>
      </c>
      <c r="H123" s="32" t="s">
        <v>841</v>
      </c>
    </row>
    <row r="124" spans="1:8" customFormat="1" ht="15" customHeight="1">
      <c r="A124" s="83">
        <v>45520</v>
      </c>
      <c r="B124" s="32" t="s">
        <v>1127</v>
      </c>
      <c r="C124" s="31" t="s">
        <v>1128</v>
      </c>
      <c r="D124" s="31" t="s">
        <v>895</v>
      </c>
      <c r="E124" s="31" t="s">
        <v>528</v>
      </c>
      <c r="F124" s="84">
        <v>625909</v>
      </c>
      <c r="G124" s="32">
        <v>301.66000000000003</v>
      </c>
      <c r="H124" s="32" t="s">
        <v>841</v>
      </c>
    </row>
    <row r="125" spans="1:8" customFormat="1" ht="15" customHeight="1">
      <c r="A125" s="83">
        <v>45520</v>
      </c>
      <c r="B125" s="32" t="s">
        <v>1127</v>
      </c>
      <c r="C125" s="31" t="s">
        <v>1128</v>
      </c>
      <c r="D125" s="31" t="s">
        <v>1130</v>
      </c>
      <c r="E125" s="31" t="s">
        <v>528</v>
      </c>
      <c r="F125" s="84">
        <v>651043</v>
      </c>
      <c r="G125" s="32">
        <v>317.76</v>
      </c>
      <c r="H125" s="32" t="s">
        <v>841</v>
      </c>
    </row>
    <row r="126" spans="1:8" customFormat="1" ht="15" customHeight="1">
      <c r="A126" s="83">
        <v>45520</v>
      </c>
      <c r="B126" s="32" t="s">
        <v>1127</v>
      </c>
      <c r="C126" s="31" t="s">
        <v>1128</v>
      </c>
      <c r="D126" s="31" t="s">
        <v>1131</v>
      </c>
      <c r="E126" s="31" t="s">
        <v>528</v>
      </c>
      <c r="F126" s="84">
        <v>355054</v>
      </c>
      <c r="G126" s="32">
        <v>315.98</v>
      </c>
      <c r="H126" s="32" t="s">
        <v>841</v>
      </c>
    </row>
    <row r="127" spans="1:8" customFormat="1" ht="15" customHeight="1">
      <c r="A127" s="83">
        <v>45520</v>
      </c>
      <c r="B127" s="32" t="s">
        <v>1127</v>
      </c>
      <c r="C127" s="31" t="s">
        <v>1128</v>
      </c>
      <c r="D127" s="31" t="s">
        <v>937</v>
      </c>
      <c r="E127" s="31" t="s">
        <v>528</v>
      </c>
      <c r="F127" s="84">
        <v>617343</v>
      </c>
      <c r="G127" s="32">
        <v>316.89999999999998</v>
      </c>
      <c r="H127" s="32" t="s">
        <v>841</v>
      </c>
    </row>
    <row r="128" spans="1:8" customFormat="1" ht="15" customHeight="1">
      <c r="A128" s="83">
        <v>45520</v>
      </c>
      <c r="B128" s="32" t="s">
        <v>1127</v>
      </c>
      <c r="C128" s="31" t="s">
        <v>1128</v>
      </c>
      <c r="D128" s="31" t="s">
        <v>882</v>
      </c>
      <c r="E128" s="31" t="s">
        <v>528</v>
      </c>
      <c r="F128" s="84">
        <v>404083</v>
      </c>
      <c r="G128" s="32">
        <v>315.83999999999997</v>
      </c>
      <c r="H128" s="32" t="s">
        <v>841</v>
      </c>
    </row>
    <row r="129" spans="1:8" customFormat="1" ht="15" customHeight="1">
      <c r="A129" s="83">
        <v>45520</v>
      </c>
      <c r="B129" s="32" t="s">
        <v>1132</v>
      </c>
      <c r="C129" s="31" t="s">
        <v>1133</v>
      </c>
      <c r="D129" s="31" t="s">
        <v>895</v>
      </c>
      <c r="E129" s="31" t="s">
        <v>528</v>
      </c>
      <c r="F129" s="84">
        <v>280845</v>
      </c>
      <c r="G129" s="32">
        <v>153.94999999999999</v>
      </c>
      <c r="H129" s="32" t="s">
        <v>841</v>
      </c>
    </row>
    <row r="130" spans="1:8" customFormat="1" ht="15" customHeight="1">
      <c r="A130" s="83">
        <v>45520</v>
      </c>
      <c r="B130" s="32" t="s">
        <v>959</v>
      </c>
      <c r="C130" s="31" t="s">
        <v>960</v>
      </c>
      <c r="D130" s="31" t="s">
        <v>923</v>
      </c>
      <c r="E130" s="31" t="s">
        <v>528</v>
      </c>
      <c r="F130" s="84">
        <v>945000</v>
      </c>
      <c r="G130" s="32">
        <v>40.92</v>
      </c>
      <c r="H130" s="32" t="s">
        <v>841</v>
      </c>
    </row>
    <row r="131" spans="1:8" customFormat="1" ht="15" customHeight="1">
      <c r="A131" s="83">
        <v>45520</v>
      </c>
      <c r="B131" s="32" t="s">
        <v>959</v>
      </c>
      <c r="C131" s="31" t="s">
        <v>960</v>
      </c>
      <c r="D131" s="31" t="s">
        <v>984</v>
      </c>
      <c r="E131" s="31" t="s">
        <v>528</v>
      </c>
      <c r="F131" s="84">
        <v>3000</v>
      </c>
      <c r="G131" s="32">
        <v>42.1</v>
      </c>
      <c r="H131" s="32" t="s">
        <v>841</v>
      </c>
    </row>
    <row r="132" spans="1:8" customFormat="1" ht="15" customHeight="1">
      <c r="A132" s="83">
        <v>45520</v>
      </c>
      <c r="B132" s="32" t="s">
        <v>959</v>
      </c>
      <c r="C132" s="31" t="s">
        <v>960</v>
      </c>
      <c r="D132" s="31" t="s">
        <v>954</v>
      </c>
      <c r="E132" s="31" t="s">
        <v>528</v>
      </c>
      <c r="F132" s="84">
        <v>354000</v>
      </c>
      <c r="G132" s="32">
        <v>40.1</v>
      </c>
      <c r="H132" s="32" t="s">
        <v>841</v>
      </c>
    </row>
    <row r="133" spans="1:8" customFormat="1" ht="15" customHeight="1">
      <c r="A133" s="83">
        <v>45520</v>
      </c>
      <c r="B133" s="32" t="s">
        <v>959</v>
      </c>
      <c r="C133" s="31" t="s">
        <v>960</v>
      </c>
      <c r="D133" s="31" t="s">
        <v>958</v>
      </c>
      <c r="E133" s="31" t="s">
        <v>528</v>
      </c>
      <c r="F133" s="84">
        <v>555000</v>
      </c>
      <c r="G133" s="32">
        <v>42.53</v>
      </c>
      <c r="H133" s="32" t="s">
        <v>841</v>
      </c>
    </row>
    <row r="134" spans="1:8" customFormat="1" ht="15" customHeight="1">
      <c r="A134" s="83">
        <v>45520</v>
      </c>
      <c r="B134" s="32" t="s">
        <v>959</v>
      </c>
      <c r="C134" s="31" t="s">
        <v>960</v>
      </c>
      <c r="D134" s="31" t="s">
        <v>1088</v>
      </c>
      <c r="E134" s="31" t="s">
        <v>528</v>
      </c>
      <c r="F134" s="84">
        <v>90000</v>
      </c>
      <c r="G134" s="32">
        <v>40.1</v>
      </c>
      <c r="H134" s="32" t="s">
        <v>841</v>
      </c>
    </row>
    <row r="135" spans="1:8" customFormat="1" ht="15" customHeight="1">
      <c r="A135" s="83">
        <v>45520</v>
      </c>
      <c r="B135" s="32" t="s">
        <v>959</v>
      </c>
      <c r="C135" s="31" t="s">
        <v>960</v>
      </c>
      <c r="D135" s="31" t="s">
        <v>1134</v>
      </c>
      <c r="E135" s="31" t="s">
        <v>528</v>
      </c>
      <c r="F135" s="84">
        <v>99000</v>
      </c>
      <c r="G135" s="32">
        <v>40.1</v>
      </c>
      <c r="H135" s="32" t="s">
        <v>841</v>
      </c>
    </row>
    <row r="136" spans="1:8" customFormat="1" ht="15" customHeight="1">
      <c r="A136" s="83">
        <v>45520</v>
      </c>
      <c r="B136" s="32" t="s">
        <v>959</v>
      </c>
      <c r="C136" s="31" t="s">
        <v>960</v>
      </c>
      <c r="D136" s="31" t="s">
        <v>881</v>
      </c>
      <c r="E136" s="31" t="s">
        <v>528</v>
      </c>
      <c r="F136" s="84">
        <v>390000</v>
      </c>
      <c r="G136" s="32">
        <v>40.119999999999997</v>
      </c>
      <c r="H136" s="32" t="s">
        <v>841</v>
      </c>
    </row>
    <row r="137" spans="1:8" customFormat="1" ht="15" customHeight="1">
      <c r="A137" s="83">
        <v>45520</v>
      </c>
      <c r="B137" s="32" t="s">
        <v>986</v>
      </c>
      <c r="C137" s="31" t="s">
        <v>987</v>
      </c>
      <c r="D137" s="31" t="s">
        <v>1135</v>
      </c>
      <c r="E137" s="31" t="s">
        <v>528</v>
      </c>
      <c r="F137" s="84">
        <v>42642</v>
      </c>
      <c r="G137" s="32">
        <v>99.8</v>
      </c>
      <c r="H137" s="32" t="s">
        <v>841</v>
      </c>
    </row>
    <row r="138" spans="1:8" customFormat="1" ht="15" customHeight="1">
      <c r="A138" s="83">
        <v>45520</v>
      </c>
      <c r="B138" s="32" t="s">
        <v>986</v>
      </c>
      <c r="C138" s="31" t="s">
        <v>987</v>
      </c>
      <c r="D138" s="31" t="s">
        <v>881</v>
      </c>
      <c r="E138" s="31" t="s">
        <v>528</v>
      </c>
      <c r="F138" s="84">
        <v>151616</v>
      </c>
      <c r="G138" s="32">
        <v>86.87</v>
      </c>
      <c r="H138" s="32" t="s">
        <v>841</v>
      </c>
    </row>
    <row r="139" spans="1:8" customFormat="1" ht="15" customHeight="1">
      <c r="A139" s="83">
        <v>45520</v>
      </c>
      <c r="B139" s="32" t="s">
        <v>986</v>
      </c>
      <c r="C139" s="31" t="s">
        <v>987</v>
      </c>
      <c r="D139" s="31" t="s">
        <v>984</v>
      </c>
      <c r="E139" s="31" t="s">
        <v>528</v>
      </c>
      <c r="F139" s="84">
        <v>52942</v>
      </c>
      <c r="G139" s="32">
        <v>86.43</v>
      </c>
      <c r="H139" s="32" t="s">
        <v>841</v>
      </c>
    </row>
    <row r="140" spans="1:8" customFormat="1" ht="15" customHeight="1">
      <c r="A140" s="83">
        <v>45520</v>
      </c>
      <c r="B140" s="32" t="s">
        <v>1136</v>
      </c>
      <c r="C140" s="31" t="s">
        <v>1137</v>
      </c>
      <c r="D140" s="31" t="s">
        <v>1138</v>
      </c>
      <c r="E140" s="31" t="s">
        <v>528</v>
      </c>
      <c r="F140" s="84">
        <v>817918</v>
      </c>
      <c r="G140" s="32">
        <v>50.13</v>
      </c>
      <c r="H140" s="32" t="s">
        <v>841</v>
      </c>
    </row>
    <row r="141" spans="1:8" customFormat="1" ht="15" customHeight="1">
      <c r="A141" s="83">
        <v>45520</v>
      </c>
      <c r="B141" s="32" t="s">
        <v>1136</v>
      </c>
      <c r="C141" s="31" t="s">
        <v>1137</v>
      </c>
      <c r="D141" s="31" t="s">
        <v>980</v>
      </c>
      <c r="E141" s="31" t="s">
        <v>528</v>
      </c>
      <c r="F141" s="84">
        <v>1299509</v>
      </c>
      <c r="G141" s="32">
        <v>50.03</v>
      </c>
      <c r="H141" s="32" t="s">
        <v>841</v>
      </c>
    </row>
    <row r="142" spans="1:8" customFormat="1" ht="15" customHeight="1">
      <c r="A142" s="83">
        <v>45520</v>
      </c>
      <c r="B142" s="32" t="s">
        <v>1136</v>
      </c>
      <c r="C142" s="31" t="s">
        <v>1137</v>
      </c>
      <c r="D142" s="31" t="s">
        <v>977</v>
      </c>
      <c r="E142" s="31" t="s">
        <v>528</v>
      </c>
      <c r="F142" s="84">
        <v>3484477</v>
      </c>
      <c r="G142" s="32">
        <v>49.27</v>
      </c>
      <c r="H142" s="32" t="s">
        <v>841</v>
      </c>
    </row>
    <row r="143" spans="1:8" customFormat="1" ht="15" customHeight="1">
      <c r="A143" s="83">
        <v>45520</v>
      </c>
      <c r="B143" s="32" t="s">
        <v>1136</v>
      </c>
      <c r="C143" s="31" t="s">
        <v>1137</v>
      </c>
      <c r="D143" s="31" t="s">
        <v>1129</v>
      </c>
      <c r="E143" s="31" t="s">
        <v>528</v>
      </c>
      <c r="F143" s="84">
        <v>484220</v>
      </c>
      <c r="G143" s="32">
        <v>49.56</v>
      </c>
      <c r="H143" s="32" t="s">
        <v>841</v>
      </c>
    </row>
    <row r="144" spans="1:8" customFormat="1" ht="15" customHeight="1">
      <c r="A144" s="83">
        <v>45520</v>
      </c>
      <c r="B144" s="32" t="s">
        <v>1139</v>
      </c>
      <c r="C144" s="31" t="s">
        <v>1140</v>
      </c>
      <c r="D144" s="31" t="s">
        <v>895</v>
      </c>
      <c r="E144" s="31" t="s">
        <v>528</v>
      </c>
      <c r="F144" s="84">
        <v>220759</v>
      </c>
      <c r="G144" s="32">
        <v>1276.42</v>
      </c>
      <c r="H144" s="32" t="s">
        <v>841</v>
      </c>
    </row>
    <row r="145" spans="1:8" customFormat="1" ht="15" customHeight="1">
      <c r="A145" s="83">
        <v>45520</v>
      </c>
      <c r="B145" s="32" t="s">
        <v>988</v>
      </c>
      <c r="C145" s="31" t="s">
        <v>989</v>
      </c>
      <c r="D145" s="31" t="s">
        <v>895</v>
      </c>
      <c r="E145" s="31" t="s">
        <v>528</v>
      </c>
      <c r="F145" s="84">
        <v>135133</v>
      </c>
      <c r="G145" s="32">
        <v>558.75</v>
      </c>
      <c r="H145" s="32" t="s">
        <v>841</v>
      </c>
    </row>
    <row r="146" spans="1:8" customFormat="1" ht="15" customHeight="1">
      <c r="A146" s="83">
        <v>45520</v>
      </c>
      <c r="B146" s="32" t="s">
        <v>1141</v>
      </c>
      <c r="C146" s="31" t="s">
        <v>1142</v>
      </c>
      <c r="D146" s="31" t="s">
        <v>949</v>
      </c>
      <c r="E146" s="31" t="s">
        <v>528</v>
      </c>
      <c r="F146" s="84">
        <v>150000</v>
      </c>
      <c r="G146" s="32">
        <v>38.200000000000003</v>
      </c>
      <c r="H146" s="32" t="s">
        <v>841</v>
      </c>
    </row>
    <row r="147" spans="1:8" customFormat="1" ht="15" customHeight="1">
      <c r="A147" s="83">
        <v>45520</v>
      </c>
      <c r="B147" s="32" t="s">
        <v>457</v>
      </c>
      <c r="C147" s="31" t="s">
        <v>1143</v>
      </c>
      <c r="D147" s="31" t="s">
        <v>895</v>
      </c>
      <c r="E147" s="31" t="s">
        <v>528</v>
      </c>
      <c r="F147" s="84">
        <v>1039515</v>
      </c>
      <c r="G147" s="32">
        <v>650.55999999999995</v>
      </c>
      <c r="H147" s="32" t="s">
        <v>841</v>
      </c>
    </row>
    <row r="148" spans="1:8" customFormat="1" ht="15" customHeight="1">
      <c r="A148" s="83">
        <v>45520</v>
      </c>
      <c r="B148" s="32" t="s">
        <v>924</v>
      </c>
      <c r="C148" s="31" t="s">
        <v>925</v>
      </c>
      <c r="D148" s="31" t="s">
        <v>926</v>
      </c>
      <c r="E148" s="31" t="s">
        <v>528</v>
      </c>
      <c r="F148" s="84">
        <v>22400</v>
      </c>
      <c r="G148" s="32">
        <v>254.47</v>
      </c>
      <c r="H148" s="32" t="s">
        <v>841</v>
      </c>
    </row>
    <row r="149" spans="1:8" customFormat="1" ht="15" customHeight="1">
      <c r="A149" s="83">
        <v>45520</v>
      </c>
      <c r="B149" s="32" t="s">
        <v>1144</v>
      </c>
      <c r="C149" s="31" t="s">
        <v>1145</v>
      </c>
      <c r="D149" s="31" t="s">
        <v>1146</v>
      </c>
      <c r="E149" s="31" t="s">
        <v>528</v>
      </c>
      <c r="F149" s="84">
        <v>143706</v>
      </c>
      <c r="G149" s="32">
        <v>261.92</v>
      </c>
      <c r="H149" s="32" t="s">
        <v>841</v>
      </c>
    </row>
    <row r="150" spans="1:8" customFormat="1" ht="15" customHeight="1">
      <c r="A150" s="83">
        <v>45520</v>
      </c>
      <c r="B150" s="32" t="s">
        <v>1147</v>
      </c>
      <c r="C150" s="31" t="s">
        <v>1148</v>
      </c>
      <c r="D150" s="31" t="s">
        <v>895</v>
      </c>
      <c r="E150" s="31" t="s">
        <v>528</v>
      </c>
      <c r="F150" s="84">
        <v>719637</v>
      </c>
      <c r="G150" s="32">
        <v>602.46</v>
      </c>
      <c r="H150" s="32" t="s">
        <v>841</v>
      </c>
    </row>
    <row r="151" spans="1:8" customFormat="1" ht="15" customHeight="1">
      <c r="A151" s="83">
        <v>45520</v>
      </c>
      <c r="B151" s="32" t="s">
        <v>1149</v>
      </c>
      <c r="C151" s="31" t="s">
        <v>1150</v>
      </c>
      <c r="D151" s="31" t="s">
        <v>895</v>
      </c>
      <c r="E151" s="31" t="s">
        <v>528</v>
      </c>
      <c r="F151" s="84">
        <v>344965</v>
      </c>
      <c r="G151" s="32">
        <v>172.03</v>
      </c>
      <c r="H151" s="32" t="s">
        <v>841</v>
      </c>
    </row>
    <row r="152" spans="1:8" customFormat="1" ht="15" customHeight="1">
      <c r="A152" s="83">
        <v>45520</v>
      </c>
      <c r="B152" s="32" t="s">
        <v>1151</v>
      </c>
      <c r="C152" s="31" t="s">
        <v>1152</v>
      </c>
      <c r="D152" s="31" t="s">
        <v>1153</v>
      </c>
      <c r="E152" s="31" t="s">
        <v>528</v>
      </c>
      <c r="F152" s="84">
        <v>60000</v>
      </c>
      <c r="G152" s="32">
        <v>297.26</v>
      </c>
      <c r="H152" s="32" t="s">
        <v>841</v>
      </c>
    </row>
    <row r="153" spans="1:8" customFormat="1" ht="15" customHeight="1">
      <c r="A153" s="83">
        <v>45520</v>
      </c>
      <c r="B153" s="32" t="s">
        <v>990</v>
      </c>
      <c r="C153" s="31" t="s">
        <v>991</v>
      </c>
      <c r="D153" s="31" t="s">
        <v>1154</v>
      </c>
      <c r="E153" s="31" t="s">
        <v>528</v>
      </c>
      <c r="F153" s="84">
        <v>750000</v>
      </c>
      <c r="G153" s="32">
        <v>45.28</v>
      </c>
      <c r="H153" s="32" t="s">
        <v>841</v>
      </c>
    </row>
    <row r="154" spans="1:8" customFormat="1" ht="15" customHeight="1">
      <c r="A154" s="83">
        <v>45520</v>
      </c>
      <c r="B154" s="32" t="s">
        <v>992</v>
      </c>
      <c r="C154" s="31" t="s">
        <v>993</v>
      </c>
      <c r="D154" s="31" t="s">
        <v>947</v>
      </c>
      <c r="E154" s="31" t="s">
        <v>528</v>
      </c>
      <c r="F154" s="84">
        <v>181106</v>
      </c>
      <c r="G154" s="32">
        <v>228.58</v>
      </c>
      <c r="H154" s="32" t="s">
        <v>841</v>
      </c>
    </row>
    <row r="155" spans="1:8" customFormat="1" ht="15" customHeight="1">
      <c r="A155" s="83">
        <v>45520</v>
      </c>
      <c r="B155" s="32" t="s">
        <v>994</v>
      </c>
      <c r="C155" s="31" t="s">
        <v>995</v>
      </c>
      <c r="D155" s="31" t="s">
        <v>1155</v>
      </c>
      <c r="E155" s="31" t="s">
        <v>528</v>
      </c>
      <c r="F155" s="84">
        <v>65000</v>
      </c>
      <c r="G155" s="32">
        <v>169.77</v>
      </c>
      <c r="H155" s="32" t="s">
        <v>841</v>
      </c>
    </row>
    <row r="156" spans="1:8" customFormat="1" ht="15" customHeight="1">
      <c r="A156" s="83">
        <v>45520</v>
      </c>
      <c r="B156" s="32" t="s">
        <v>513</v>
      </c>
      <c r="C156" s="31" t="s">
        <v>1156</v>
      </c>
      <c r="D156" s="31" t="s">
        <v>1157</v>
      </c>
      <c r="E156" s="31" t="s">
        <v>528</v>
      </c>
      <c r="F156" s="84">
        <v>1335313</v>
      </c>
      <c r="G156" s="32">
        <v>702.56</v>
      </c>
      <c r="H156" s="32" t="s">
        <v>841</v>
      </c>
    </row>
    <row r="157" spans="1:8" customFormat="1" ht="15" customHeight="1">
      <c r="A157" s="83">
        <v>45520</v>
      </c>
      <c r="B157" s="32" t="s">
        <v>1158</v>
      </c>
      <c r="C157" s="31" t="s">
        <v>1159</v>
      </c>
      <c r="D157" s="31" t="s">
        <v>895</v>
      </c>
      <c r="E157" s="31" t="s">
        <v>528</v>
      </c>
      <c r="F157" s="84">
        <v>640920</v>
      </c>
      <c r="G157" s="32">
        <v>379.12</v>
      </c>
      <c r="H157" s="32" t="s">
        <v>841</v>
      </c>
    </row>
    <row r="158" spans="1:8" customFormat="1" ht="15" customHeight="1">
      <c r="A158" s="83">
        <v>45520</v>
      </c>
      <c r="B158" s="32" t="s">
        <v>1089</v>
      </c>
      <c r="C158" s="31" t="s">
        <v>1090</v>
      </c>
      <c r="D158" s="31" t="s">
        <v>1091</v>
      </c>
      <c r="E158" s="31" t="s">
        <v>529</v>
      </c>
      <c r="F158" s="84">
        <v>233725</v>
      </c>
      <c r="G158" s="32">
        <v>23.89</v>
      </c>
      <c r="H158" s="32" t="s">
        <v>841</v>
      </c>
    </row>
    <row r="159" spans="1:8" customFormat="1" ht="15" customHeight="1">
      <c r="A159" s="83">
        <v>45520</v>
      </c>
      <c r="B159" s="32" t="s">
        <v>1089</v>
      </c>
      <c r="C159" s="31" t="s">
        <v>1090</v>
      </c>
      <c r="D159" s="31" t="s">
        <v>1092</v>
      </c>
      <c r="E159" s="31" t="s">
        <v>529</v>
      </c>
      <c r="F159" s="84">
        <v>300000</v>
      </c>
      <c r="G159" s="32">
        <v>23.51</v>
      </c>
      <c r="H159" s="32" t="s">
        <v>841</v>
      </c>
    </row>
    <row r="160" spans="1:8" customFormat="1" ht="15" customHeight="1">
      <c r="A160" s="83">
        <v>45520</v>
      </c>
      <c r="B160" s="32" t="s">
        <v>1089</v>
      </c>
      <c r="C160" s="31" t="s">
        <v>1090</v>
      </c>
      <c r="D160" s="31" t="s">
        <v>1095</v>
      </c>
      <c r="E160" s="31" t="s">
        <v>529</v>
      </c>
      <c r="F160" s="84">
        <v>301002</v>
      </c>
      <c r="G160" s="32">
        <v>23.52</v>
      </c>
      <c r="H160" s="32" t="s">
        <v>841</v>
      </c>
    </row>
    <row r="161" spans="1:8" customFormat="1" ht="15" customHeight="1">
      <c r="A161" s="83">
        <v>45520</v>
      </c>
      <c r="B161" s="32" t="s">
        <v>1089</v>
      </c>
      <c r="C161" s="31" t="s">
        <v>1090</v>
      </c>
      <c r="D161" s="31" t="s">
        <v>1094</v>
      </c>
      <c r="E161" s="31" t="s">
        <v>529</v>
      </c>
      <c r="F161" s="84">
        <v>300000</v>
      </c>
      <c r="G161" s="32">
        <v>23.51</v>
      </c>
      <c r="H161" s="32" t="s">
        <v>841</v>
      </c>
    </row>
    <row r="162" spans="1:8" customFormat="1" ht="15" customHeight="1">
      <c r="A162" s="83">
        <v>45520</v>
      </c>
      <c r="B162" s="32" t="s">
        <v>1089</v>
      </c>
      <c r="C162" s="31" t="s">
        <v>1090</v>
      </c>
      <c r="D162" s="31" t="s">
        <v>1093</v>
      </c>
      <c r="E162" s="31" t="s">
        <v>529</v>
      </c>
      <c r="F162" s="84">
        <v>300000</v>
      </c>
      <c r="G162" s="32">
        <v>23.51</v>
      </c>
      <c r="H162" s="32" t="s">
        <v>841</v>
      </c>
    </row>
    <row r="163" spans="1:8" customFormat="1" ht="15" customHeight="1">
      <c r="A163" s="83">
        <v>45520</v>
      </c>
      <c r="B163" s="32" t="s">
        <v>1099</v>
      </c>
      <c r="C163" s="31" t="s">
        <v>1100</v>
      </c>
      <c r="D163" s="31" t="s">
        <v>1160</v>
      </c>
      <c r="E163" s="31" t="s">
        <v>529</v>
      </c>
      <c r="F163" s="84">
        <v>80000</v>
      </c>
      <c r="G163" s="32">
        <v>19.850000000000001</v>
      </c>
      <c r="H163" s="32" t="s">
        <v>841</v>
      </c>
    </row>
    <row r="164" spans="1:8" customFormat="1" ht="15" customHeight="1">
      <c r="A164" s="83">
        <v>45520</v>
      </c>
      <c r="B164" s="32" t="s">
        <v>978</v>
      </c>
      <c r="C164" s="31" t="s">
        <v>979</v>
      </c>
      <c r="D164" s="31" t="s">
        <v>895</v>
      </c>
      <c r="E164" s="31" t="s">
        <v>529</v>
      </c>
      <c r="F164" s="84">
        <v>705253</v>
      </c>
      <c r="G164" s="32">
        <v>354.77</v>
      </c>
      <c r="H164" s="32" t="s">
        <v>841</v>
      </c>
    </row>
    <row r="165" spans="1:8" customFormat="1" ht="15" customHeight="1">
      <c r="A165" s="83">
        <v>45520</v>
      </c>
      <c r="B165" s="32" t="s">
        <v>1161</v>
      </c>
      <c r="C165" s="31" t="s">
        <v>1162</v>
      </c>
      <c r="D165" s="31" t="s">
        <v>1163</v>
      </c>
      <c r="E165" s="31" t="s">
        <v>529</v>
      </c>
      <c r="F165" s="84">
        <v>45000</v>
      </c>
      <c r="G165" s="32">
        <v>175.01</v>
      </c>
      <c r="H165" s="32" t="s">
        <v>841</v>
      </c>
    </row>
    <row r="166" spans="1:8" customFormat="1" ht="15" customHeight="1">
      <c r="A166" s="83">
        <v>45520</v>
      </c>
      <c r="B166" s="32" t="s">
        <v>1164</v>
      </c>
      <c r="C166" s="31" t="s">
        <v>1165</v>
      </c>
      <c r="D166" s="31" t="s">
        <v>1166</v>
      </c>
      <c r="E166" s="31" t="s">
        <v>529</v>
      </c>
      <c r="F166" s="84">
        <v>270000</v>
      </c>
      <c r="G166" s="32">
        <v>30.51</v>
      </c>
      <c r="H166" s="32" t="s">
        <v>841</v>
      </c>
    </row>
    <row r="167" spans="1:8" customFormat="1" ht="15" customHeight="1">
      <c r="A167" s="83">
        <v>45520</v>
      </c>
      <c r="B167" s="32" t="s">
        <v>1103</v>
      </c>
      <c r="C167" s="31" t="s">
        <v>1104</v>
      </c>
      <c r="D167" s="31" t="s">
        <v>1167</v>
      </c>
      <c r="E167" s="31" t="s">
        <v>529</v>
      </c>
      <c r="F167" s="84">
        <v>15000000</v>
      </c>
      <c r="G167" s="32">
        <v>229.77</v>
      </c>
      <c r="H167" s="32" t="s">
        <v>841</v>
      </c>
    </row>
    <row r="168" spans="1:8" customFormat="1" ht="15" customHeight="1">
      <c r="A168" s="83">
        <v>45520</v>
      </c>
      <c r="B168" s="32" t="s">
        <v>1103</v>
      </c>
      <c r="C168" s="31" t="s">
        <v>1104</v>
      </c>
      <c r="D168" s="31" t="s">
        <v>1168</v>
      </c>
      <c r="E168" s="31" t="s">
        <v>529</v>
      </c>
      <c r="F168" s="84">
        <v>15000000</v>
      </c>
      <c r="G168" s="32">
        <v>229.75</v>
      </c>
      <c r="H168" s="32" t="s">
        <v>841</v>
      </c>
    </row>
    <row r="169" spans="1:8" customFormat="1" ht="15" customHeight="1">
      <c r="A169" s="83">
        <v>45520</v>
      </c>
      <c r="B169" s="32" t="s">
        <v>1108</v>
      </c>
      <c r="C169" s="31" t="s">
        <v>1109</v>
      </c>
      <c r="D169" s="31" t="s">
        <v>1169</v>
      </c>
      <c r="E169" s="31" t="s">
        <v>529</v>
      </c>
      <c r="F169" s="84">
        <v>107000</v>
      </c>
      <c r="G169" s="32">
        <v>265.45</v>
      </c>
      <c r="H169" s="32" t="s">
        <v>841</v>
      </c>
    </row>
    <row r="170" spans="1:8" customFormat="1" ht="15" customHeight="1">
      <c r="A170" s="83">
        <v>45520</v>
      </c>
      <c r="B170" s="32" t="s">
        <v>1108</v>
      </c>
      <c r="C170" s="31" t="s">
        <v>1109</v>
      </c>
      <c r="D170" s="31" t="s">
        <v>1110</v>
      </c>
      <c r="E170" s="31" t="s">
        <v>529</v>
      </c>
      <c r="F170" s="84">
        <v>39500</v>
      </c>
      <c r="G170" s="32">
        <v>271.04000000000002</v>
      </c>
      <c r="H170" s="32" t="s">
        <v>841</v>
      </c>
    </row>
    <row r="171" spans="1:8" customFormat="1" ht="15" customHeight="1">
      <c r="A171" s="83">
        <v>45520</v>
      </c>
      <c r="B171" s="32" t="s">
        <v>1108</v>
      </c>
      <c r="C171" s="31" t="s">
        <v>1109</v>
      </c>
      <c r="D171" s="31" t="s">
        <v>1170</v>
      </c>
      <c r="E171" s="31" t="s">
        <v>529</v>
      </c>
      <c r="F171" s="84">
        <v>125000</v>
      </c>
      <c r="G171" s="32">
        <v>265.45</v>
      </c>
      <c r="H171" s="32" t="s">
        <v>841</v>
      </c>
    </row>
    <row r="172" spans="1:8" customFormat="1" ht="15" customHeight="1">
      <c r="A172" s="83">
        <v>45520</v>
      </c>
      <c r="B172" s="32" t="s">
        <v>374</v>
      </c>
      <c r="C172" s="31" t="s">
        <v>1111</v>
      </c>
      <c r="D172" s="31" t="s">
        <v>895</v>
      </c>
      <c r="E172" s="31" t="s">
        <v>529</v>
      </c>
      <c r="F172" s="84">
        <v>3896887</v>
      </c>
      <c r="G172" s="32">
        <v>313.52999999999997</v>
      </c>
      <c r="H172" s="32" t="s">
        <v>841</v>
      </c>
    </row>
    <row r="173" spans="1:8" customFormat="1" ht="15" customHeight="1">
      <c r="A173" s="83">
        <v>45520</v>
      </c>
      <c r="B173" s="32" t="s">
        <v>981</v>
      </c>
      <c r="C173" s="31" t="s">
        <v>982</v>
      </c>
      <c r="D173" s="31" t="s">
        <v>1113</v>
      </c>
      <c r="E173" s="31" t="s">
        <v>529</v>
      </c>
      <c r="F173" s="84">
        <v>1711714</v>
      </c>
      <c r="G173" s="32">
        <v>1.37</v>
      </c>
      <c r="H173" s="32" t="s">
        <v>841</v>
      </c>
    </row>
    <row r="174" spans="1:8" customFormat="1" ht="15" customHeight="1">
      <c r="A174" s="83">
        <v>45520</v>
      </c>
      <c r="B174" s="32" t="s">
        <v>981</v>
      </c>
      <c r="C174" s="31" t="s">
        <v>982</v>
      </c>
      <c r="D174" s="31" t="s">
        <v>1112</v>
      </c>
      <c r="E174" s="31" t="s">
        <v>529</v>
      </c>
      <c r="F174" s="84">
        <v>1887295</v>
      </c>
      <c r="G174" s="32">
        <v>1.38</v>
      </c>
      <c r="H174" s="32" t="s">
        <v>841</v>
      </c>
    </row>
    <row r="175" spans="1:8" customFormat="1" ht="15" customHeight="1">
      <c r="A175" s="83">
        <v>45520</v>
      </c>
      <c r="B175" s="32" t="s">
        <v>981</v>
      </c>
      <c r="C175" s="31" t="s">
        <v>982</v>
      </c>
      <c r="D175" s="31" t="s">
        <v>983</v>
      </c>
      <c r="E175" s="31" t="s">
        <v>529</v>
      </c>
      <c r="F175" s="84">
        <v>2561808</v>
      </c>
      <c r="G175" s="32">
        <v>1.33</v>
      </c>
      <c r="H175" s="32" t="s">
        <v>841</v>
      </c>
    </row>
    <row r="176" spans="1:8" customFormat="1" ht="15" customHeight="1">
      <c r="A176" s="83">
        <v>45520</v>
      </c>
      <c r="B176" s="32" t="s">
        <v>981</v>
      </c>
      <c r="C176" s="31" t="s">
        <v>982</v>
      </c>
      <c r="D176" s="31" t="s">
        <v>1171</v>
      </c>
      <c r="E176" s="31" t="s">
        <v>529</v>
      </c>
      <c r="F176" s="84">
        <v>1850000</v>
      </c>
      <c r="G176" s="32">
        <v>1.32</v>
      </c>
      <c r="H176" s="32" t="s">
        <v>841</v>
      </c>
    </row>
    <row r="177" spans="1:8" customFormat="1" ht="15" customHeight="1">
      <c r="A177" s="83">
        <v>45520</v>
      </c>
      <c r="B177" s="32" t="s">
        <v>981</v>
      </c>
      <c r="C177" s="31" t="s">
        <v>982</v>
      </c>
      <c r="D177" s="31" t="s">
        <v>881</v>
      </c>
      <c r="E177" s="31" t="s">
        <v>529</v>
      </c>
      <c r="F177" s="84">
        <v>2071</v>
      </c>
      <c r="G177" s="32">
        <v>1.32</v>
      </c>
      <c r="H177" s="32" t="s">
        <v>841</v>
      </c>
    </row>
    <row r="178" spans="1:8" customFormat="1" ht="15" customHeight="1">
      <c r="A178" s="83">
        <v>45520</v>
      </c>
      <c r="B178" s="32" t="s">
        <v>981</v>
      </c>
      <c r="C178" s="31" t="s">
        <v>982</v>
      </c>
      <c r="D178" s="31" t="s">
        <v>961</v>
      </c>
      <c r="E178" s="31" t="s">
        <v>529</v>
      </c>
      <c r="F178" s="84">
        <v>2120581</v>
      </c>
      <c r="G178" s="32">
        <v>1.38</v>
      </c>
      <c r="H178" s="32" t="s">
        <v>841</v>
      </c>
    </row>
    <row r="179" spans="1:8" customFormat="1" ht="15" customHeight="1">
      <c r="A179" s="83">
        <v>45520</v>
      </c>
      <c r="B179" s="32" t="s">
        <v>981</v>
      </c>
      <c r="C179" s="31" t="s">
        <v>982</v>
      </c>
      <c r="D179" s="31" t="s">
        <v>958</v>
      </c>
      <c r="E179" s="31" t="s">
        <v>529</v>
      </c>
      <c r="F179" s="84">
        <v>7353974</v>
      </c>
      <c r="G179" s="32">
        <v>1.37</v>
      </c>
      <c r="H179" s="32" t="s">
        <v>841</v>
      </c>
    </row>
    <row r="180" spans="1:8" customFormat="1" ht="15" customHeight="1">
      <c r="A180" s="83">
        <v>45520</v>
      </c>
      <c r="B180" s="32" t="s">
        <v>1119</v>
      </c>
      <c r="C180" s="31" t="s">
        <v>1120</v>
      </c>
      <c r="D180" s="31" t="s">
        <v>1172</v>
      </c>
      <c r="E180" s="31" t="s">
        <v>529</v>
      </c>
      <c r="F180" s="84">
        <v>50000</v>
      </c>
      <c r="G180" s="32">
        <v>42.19</v>
      </c>
      <c r="H180" s="32" t="s">
        <v>841</v>
      </c>
    </row>
    <row r="181" spans="1:8" customFormat="1" ht="15" customHeight="1">
      <c r="A181" s="83">
        <v>45520</v>
      </c>
      <c r="B181" s="32" t="s">
        <v>1029</v>
      </c>
      <c r="C181" s="31" t="s">
        <v>1124</v>
      </c>
      <c r="D181" s="31" t="s">
        <v>1126</v>
      </c>
      <c r="E181" s="31" t="s">
        <v>529</v>
      </c>
      <c r="F181" s="84">
        <v>15000</v>
      </c>
      <c r="G181" s="32">
        <v>104.98</v>
      </c>
      <c r="H181" s="32" t="s">
        <v>841</v>
      </c>
    </row>
    <row r="182" spans="1:8" customFormat="1" ht="15" customHeight="1">
      <c r="A182" s="83">
        <v>45520</v>
      </c>
      <c r="B182" s="32" t="s">
        <v>1029</v>
      </c>
      <c r="C182" s="31" t="s">
        <v>1124</v>
      </c>
      <c r="D182" s="31" t="s">
        <v>984</v>
      </c>
      <c r="E182" s="31" t="s">
        <v>529</v>
      </c>
      <c r="F182" s="84">
        <v>82000</v>
      </c>
      <c r="G182" s="32">
        <v>104.97</v>
      </c>
      <c r="H182" s="32" t="s">
        <v>841</v>
      </c>
    </row>
    <row r="183" spans="1:8" customFormat="1" ht="15" customHeight="1">
      <c r="A183" s="83">
        <v>45520</v>
      </c>
      <c r="B183" s="32" t="s">
        <v>1029</v>
      </c>
      <c r="C183" s="31" t="s">
        <v>1124</v>
      </c>
      <c r="D183" s="31" t="s">
        <v>1125</v>
      </c>
      <c r="E183" s="31" t="s">
        <v>529</v>
      </c>
      <c r="F183" s="84">
        <v>542</v>
      </c>
      <c r="G183" s="32">
        <v>104.98</v>
      </c>
      <c r="H183" s="32" t="s">
        <v>841</v>
      </c>
    </row>
    <row r="184" spans="1:8" customFormat="1" ht="15" customHeight="1">
      <c r="A184" s="83">
        <v>45520</v>
      </c>
      <c r="B184" s="32" t="s">
        <v>1029</v>
      </c>
      <c r="C184" s="31" t="s">
        <v>1124</v>
      </c>
      <c r="D184" s="31" t="s">
        <v>881</v>
      </c>
      <c r="E184" s="31" t="s">
        <v>529</v>
      </c>
      <c r="F184" s="84">
        <v>82000</v>
      </c>
      <c r="G184" s="32">
        <v>104.98</v>
      </c>
      <c r="H184" s="32" t="s">
        <v>841</v>
      </c>
    </row>
    <row r="185" spans="1:8" customFormat="1" ht="15" customHeight="1">
      <c r="A185" s="83">
        <v>45520</v>
      </c>
      <c r="B185" s="32" t="s">
        <v>1029</v>
      </c>
      <c r="C185" s="31" t="s">
        <v>1124</v>
      </c>
      <c r="D185" s="31" t="s">
        <v>1088</v>
      </c>
      <c r="E185" s="31" t="s">
        <v>529</v>
      </c>
      <c r="F185" s="84">
        <v>25000</v>
      </c>
      <c r="G185" s="32">
        <v>104.98</v>
      </c>
      <c r="H185" s="32" t="s">
        <v>841</v>
      </c>
    </row>
    <row r="186" spans="1:8" customFormat="1" ht="15" customHeight="1">
      <c r="A186" s="83">
        <v>45520</v>
      </c>
      <c r="B186" s="32" t="s">
        <v>1127</v>
      </c>
      <c r="C186" s="31" t="s">
        <v>1128</v>
      </c>
      <c r="D186" s="31" t="s">
        <v>1131</v>
      </c>
      <c r="E186" s="31" t="s">
        <v>529</v>
      </c>
      <c r="F186" s="84">
        <v>362571</v>
      </c>
      <c r="G186" s="32">
        <v>316.48</v>
      </c>
      <c r="H186" s="32" t="s">
        <v>841</v>
      </c>
    </row>
    <row r="187" spans="1:8" customFormat="1" ht="15" customHeight="1">
      <c r="A187" s="83">
        <v>45520</v>
      </c>
      <c r="B187" s="32" t="s">
        <v>1127</v>
      </c>
      <c r="C187" s="31" t="s">
        <v>1128</v>
      </c>
      <c r="D187" s="31" t="s">
        <v>1130</v>
      </c>
      <c r="E187" s="31" t="s">
        <v>529</v>
      </c>
      <c r="F187" s="84">
        <v>651043</v>
      </c>
      <c r="G187" s="32">
        <v>318.14999999999998</v>
      </c>
      <c r="H187" s="32" t="s">
        <v>841</v>
      </c>
    </row>
    <row r="188" spans="1:8" customFormat="1" ht="15" customHeight="1">
      <c r="A188" s="83">
        <v>45520</v>
      </c>
      <c r="B188" s="32" t="s">
        <v>1127</v>
      </c>
      <c r="C188" s="31" t="s">
        <v>1128</v>
      </c>
      <c r="D188" s="31" t="s">
        <v>1129</v>
      </c>
      <c r="E188" s="31" t="s">
        <v>529</v>
      </c>
      <c r="F188" s="84">
        <v>686974</v>
      </c>
      <c r="G188" s="32">
        <v>316.56</v>
      </c>
      <c r="H188" s="32" t="s">
        <v>841</v>
      </c>
    </row>
    <row r="189" spans="1:8" customFormat="1" ht="15" customHeight="1">
      <c r="A189" s="83">
        <v>45520</v>
      </c>
      <c r="B189" s="32" t="s">
        <v>1127</v>
      </c>
      <c r="C189" s="31" t="s">
        <v>1128</v>
      </c>
      <c r="D189" s="31" t="s">
        <v>895</v>
      </c>
      <c r="E189" s="31" t="s">
        <v>529</v>
      </c>
      <c r="F189" s="84">
        <v>625909</v>
      </c>
      <c r="G189" s="32">
        <v>301.81</v>
      </c>
      <c r="H189" s="32" t="s">
        <v>841</v>
      </c>
    </row>
    <row r="190" spans="1:8" customFormat="1" ht="15" customHeight="1">
      <c r="A190" s="83">
        <v>45520</v>
      </c>
      <c r="B190" s="32" t="s">
        <v>1127</v>
      </c>
      <c r="C190" s="31" t="s">
        <v>1128</v>
      </c>
      <c r="D190" s="31" t="s">
        <v>937</v>
      </c>
      <c r="E190" s="31" t="s">
        <v>529</v>
      </c>
      <c r="F190" s="84">
        <v>633368</v>
      </c>
      <c r="G190" s="32">
        <v>319.01</v>
      </c>
      <c r="H190" s="32" t="s">
        <v>841</v>
      </c>
    </row>
    <row r="191" spans="1:8" customFormat="1" ht="15" customHeight="1">
      <c r="A191" s="83">
        <v>45520</v>
      </c>
      <c r="B191" s="32" t="s">
        <v>1127</v>
      </c>
      <c r="C191" s="31" t="s">
        <v>1128</v>
      </c>
      <c r="D191" s="31" t="s">
        <v>882</v>
      </c>
      <c r="E191" s="31" t="s">
        <v>529</v>
      </c>
      <c r="F191" s="84">
        <v>343851</v>
      </c>
      <c r="G191" s="32">
        <v>314.23</v>
      </c>
      <c r="H191" s="32" t="s">
        <v>841</v>
      </c>
    </row>
    <row r="192" spans="1:8" customFormat="1" ht="15" customHeight="1">
      <c r="A192" s="83">
        <v>45520</v>
      </c>
      <c r="B192" s="32" t="s">
        <v>1132</v>
      </c>
      <c r="C192" s="31" t="s">
        <v>1133</v>
      </c>
      <c r="D192" s="31" t="s">
        <v>895</v>
      </c>
      <c r="E192" s="31" t="s">
        <v>529</v>
      </c>
      <c r="F192" s="84">
        <v>280845</v>
      </c>
      <c r="G192" s="32">
        <v>153.29</v>
      </c>
      <c r="H192" s="32" t="s">
        <v>841</v>
      </c>
    </row>
    <row r="193" spans="1:8" customFormat="1" ht="15" customHeight="1">
      <c r="A193" s="83">
        <v>45520</v>
      </c>
      <c r="B193" s="32" t="s">
        <v>959</v>
      </c>
      <c r="C193" s="31" t="s">
        <v>960</v>
      </c>
      <c r="D193" s="31" t="s">
        <v>1088</v>
      </c>
      <c r="E193" s="31" t="s">
        <v>529</v>
      </c>
      <c r="F193" s="84">
        <v>78000</v>
      </c>
      <c r="G193" s="32">
        <v>40.99</v>
      </c>
      <c r="H193" s="32" t="s">
        <v>841</v>
      </c>
    </row>
    <row r="194" spans="1:8" customFormat="1" ht="15" customHeight="1">
      <c r="A194" s="83">
        <v>45520</v>
      </c>
      <c r="B194" s="32" t="s">
        <v>959</v>
      </c>
      <c r="C194" s="31" t="s">
        <v>960</v>
      </c>
      <c r="D194" s="31" t="s">
        <v>958</v>
      </c>
      <c r="E194" s="31" t="s">
        <v>529</v>
      </c>
      <c r="F194" s="84">
        <v>540000</v>
      </c>
      <c r="G194" s="32">
        <v>40.159999999999997</v>
      </c>
      <c r="H194" s="32" t="s">
        <v>841</v>
      </c>
    </row>
    <row r="195" spans="1:8" customFormat="1" ht="15" customHeight="1">
      <c r="A195" s="300">
        <v>45520</v>
      </c>
      <c r="B195" s="301" t="s">
        <v>959</v>
      </c>
      <c r="C195" s="196" t="s">
        <v>960</v>
      </c>
      <c r="D195" s="196" t="s">
        <v>985</v>
      </c>
      <c r="E195" s="196" t="s">
        <v>529</v>
      </c>
      <c r="F195" s="302">
        <v>87000</v>
      </c>
      <c r="G195" s="301">
        <v>42.87</v>
      </c>
      <c r="H195" s="32" t="s">
        <v>841</v>
      </c>
    </row>
    <row r="196" spans="1:8" ht="15" customHeight="1">
      <c r="A196" s="303">
        <v>45520</v>
      </c>
      <c r="B196" s="220" t="s">
        <v>959</v>
      </c>
      <c r="C196" s="208" t="s">
        <v>960</v>
      </c>
      <c r="D196" s="208" t="s">
        <v>984</v>
      </c>
      <c r="E196" s="208" t="s">
        <v>529</v>
      </c>
      <c r="F196" s="304">
        <v>534000</v>
      </c>
      <c r="G196" s="220">
        <v>40.35</v>
      </c>
      <c r="H196" s="32" t="s">
        <v>841</v>
      </c>
    </row>
    <row r="197" spans="1:8" ht="15" customHeight="1">
      <c r="A197" s="303">
        <v>45520</v>
      </c>
      <c r="B197" s="220" t="s">
        <v>959</v>
      </c>
      <c r="C197" s="208" t="s">
        <v>960</v>
      </c>
      <c r="D197" s="208" t="s">
        <v>1173</v>
      </c>
      <c r="E197" s="208" t="s">
        <v>529</v>
      </c>
      <c r="F197" s="304">
        <v>309000</v>
      </c>
      <c r="G197" s="220">
        <v>43.47</v>
      </c>
      <c r="H197" s="32" t="s">
        <v>841</v>
      </c>
    </row>
    <row r="198" spans="1:8" ht="15" customHeight="1">
      <c r="A198" s="303">
        <v>45520</v>
      </c>
      <c r="B198" s="220" t="s">
        <v>959</v>
      </c>
      <c r="C198" s="208" t="s">
        <v>960</v>
      </c>
      <c r="D198" s="208" t="s">
        <v>923</v>
      </c>
      <c r="E198" s="208" t="s">
        <v>529</v>
      </c>
      <c r="F198" s="304">
        <v>681000</v>
      </c>
      <c r="G198" s="220">
        <v>40.28</v>
      </c>
      <c r="H198" s="32" t="s">
        <v>841</v>
      </c>
    </row>
    <row r="199" spans="1:8" ht="15" customHeight="1">
      <c r="A199" s="303">
        <v>45520</v>
      </c>
      <c r="B199" s="220" t="s">
        <v>959</v>
      </c>
      <c r="C199" s="208" t="s">
        <v>960</v>
      </c>
      <c r="D199" s="208" t="s">
        <v>954</v>
      </c>
      <c r="E199" s="208" t="s">
        <v>529</v>
      </c>
      <c r="F199" s="304">
        <v>354000</v>
      </c>
      <c r="G199" s="220">
        <v>40.35</v>
      </c>
      <c r="H199" s="32" t="s">
        <v>841</v>
      </c>
    </row>
    <row r="200" spans="1:8" ht="15" customHeight="1">
      <c r="A200" s="303">
        <v>45520</v>
      </c>
      <c r="B200" s="220" t="s">
        <v>959</v>
      </c>
      <c r="C200" s="208" t="s">
        <v>960</v>
      </c>
      <c r="D200" s="208" t="s">
        <v>881</v>
      </c>
      <c r="E200" s="208" t="s">
        <v>529</v>
      </c>
      <c r="F200" s="304">
        <v>546000</v>
      </c>
      <c r="G200" s="220">
        <v>40.1</v>
      </c>
      <c r="H200" s="32" t="s">
        <v>841</v>
      </c>
    </row>
    <row r="201" spans="1:8" ht="15" customHeight="1">
      <c r="A201" s="303">
        <v>45520</v>
      </c>
      <c r="B201" s="220" t="s">
        <v>986</v>
      </c>
      <c r="C201" s="208" t="s">
        <v>987</v>
      </c>
      <c r="D201" s="208" t="s">
        <v>1135</v>
      </c>
      <c r="E201" s="208" t="s">
        <v>529</v>
      </c>
      <c r="F201" s="304">
        <v>3914</v>
      </c>
      <c r="G201" s="220">
        <v>105.88</v>
      </c>
      <c r="H201" s="32" t="s">
        <v>841</v>
      </c>
    </row>
    <row r="202" spans="1:8" ht="15" customHeight="1">
      <c r="A202" s="303">
        <v>45520</v>
      </c>
      <c r="B202" s="220" t="s">
        <v>986</v>
      </c>
      <c r="C202" s="208" t="s">
        <v>987</v>
      </c>
      <c r="D202" s="208" t="s">
        <v>1174</v>
      </c>
      <c r="E202" s="208" t="s">
        <v>529</v>
      </c>
      <c r="F202" s="304">
        <v>22248</v>
      </c>
      <c r="G202" s="220">
        <v>138.21</v>
      </c>
      <c r="H202" s="32" t="s">
        <v>841</v>
      </c>
    </row>
    <row r="203" spans="1:8" ht="15" customHeight="1">
      <c r="A203" s="303">
        <v>45520</v>
      </c>
      <c r="B203" s="220" t="s">
        <v>986</v>
      </c>
      <c r="C203" s="208" t="s">
        <v>987</v>
      </c>
      <c r="D203" s="208" t="s">
        <v>996</v>
      </c>
      <c r="E203" s="208" t="s">
        <v>529</v>
      </c>
      <c r="F203" s="304">
        <v>355350</v>
      </c>
      <c r="G203" s="220">
        <v>89.14</v>
      </c>
      <c r="H203" s="32" t="s">
        <v>841</v>
      </c>
    </row>
    <row r="204" spans="1:8" ht="15" customHeight="1">
      <c r="A204" s="303">
        <v>45520</v>
      </c>
      <c r="B204" s="220" t="s">
        <v>986</v>
      </c>
      <c r="C204" s="208" t="s">
        <v>987</v>
      </c>
      <c r="D204" s="208" t="s">
        <v>881</v>
      </c>
      <c r="E204" s="208" t="s">
        <v>529</v>
      </c>
      <c r="F204" s="304">
        <v>4944</v>
      </c>
      <c r="G204" s="220">
        <v>97.41</v>
      </c>
      <c r="H204" s="32" t="s">
        <v>841</v>
      </c>
    </row>
    <row r="205" spans="1:8" ht="15" customHeight="1">
      <c r="A205" s="303">
        <v>45520</v>
      </c>
      <c r="B205" s="220" t="s">
        <v>1175</v>
      </c>
      <c r="C205" s="208" t="s">
        <v>1176</v>
      </c>
      <c r="D205" s="208" t="s">
        <v>1177</v>
      </c>
      <c r="E205" s="208" t="s">
        <v>529</v>
      </c>
      <c r="F205" s="304">
        <v>60000</v>
      </c>
      <c r="G205" s="220">
        <v>59.47</v>
      </c>
      <c r="H205" s="32" t="s">
        <v>841</v>
      </c>
    </row>
    <row r="206" spans="1:8" ht="15" customHeight="1">
      <c r="A206" s="303">
        <v>45520</v>
      </c>
      <c r="B206" s="220" t="s">
        <v>1136</v>
      </c>
      <c r="C206" s="208" t="s">
        <v>1137</v>
      </c>
      <c r="D206" s="208" t="s">
        <v>1129</v>
      </c>
      <c r="E206" s="208" t="s">
        <v>529</v>
      </c>
      <c r="F206" s="304">
        <v>484220</v>
      </c>
      <c r="G206" s="220">
        <v>49.58</v>
      </c>
      <c r="H206" s="32" t="s">
        <v>841</v>
      </c>
    </row>
    <row r="207" spans="1:8" ht="15" customHeight="1">
      <c r="A207" s="303">
        <v>45520</v>
      </c>
      <c r="B207" s="220" t="s">
        <v>1136</v>
      </c>
      <c r="C207" s="208" t="s">
        <v>1137</v>
      </c>
      <c r="D207" s="208" t="s">
        <v>1138</v>
      </c>
      <c r="E207" s="208" t="s">
        <v>529</v>
      </c>
      <c r="F207" s="304">
        <v>817918</v>
      </c>
      <c r="G207" s="220">
        <v>50.16</v>
      </c>
      <c r="H207" s="32" t="s">
        <v>841</v>
      </c>
    </row>
    <row r="208" spans="1:8" ht="15" customHeight="1">
      <c r="A208" s="303">
        <v>45520</v>
      </c>
      <c r="B208" s="220" t="s">
        <v>1136</v>
      </c>
      <c r="C208" s="208" t="s">
        <v>1137</v>
      </c>
      <c r="D208" s="208" t="s">
        <v>977</v>
      </c>
      <c r="E208" s="208" t="s">
        <v>529</v>
      </c>
      <c r="F208" s="304">
        <v>3484477</v>
      </c>
      <c r="G208" s="220">
        <v>49.73</v>
      </c>
      <c r="H208" s="32" t="s">
        <v>841</v>
      </c>
    </row>
    <row r="209" spans="1:8" ht="15" customHeight="1">
      <c r="A209" s="303">
        <v>45520</v>
      </c>
      <c r="B209" s="220" t="s">
        <v>1136</v>
      </c>
      <c r="C209" s="208" t="s">
        <v>1137</v>
      </c>
      <c r="D209" s="208" t="s">
        <v>980</v>
      </c>
      <c r="E209" s="208" t="s">
        <v>529</v>
      </c>
      <c r="F209" s="304">
        <v>1137149</v>
      </c>
      <c r="G209" s="220">
        <v>49.87</v>
      </c>
      <c r="H209" s="32" t="s">
        <v>841</v>
      </c>
    </row>
    <row r="210" spans="1:8" ht="15" customHeight="1">
      <c r="A210" s="303">
        <v>45520</v>
      </c>
      <c r="B210" s="220" t="s">
        <v>1139</v>
      </c>
      <c r="C210" s="208" t="s">
        <v>1140</v>
      </c>
      <c r="D210" s="208" t="s">
        <v>895</v>
      </c>
      <c r="E210" s="208" t="s">
        <v>529</v>
      </c>
      <c r="F210" s="304">
        <v>220759</v>
      </c>
      <c r="G210" s="220">
        <v>1277.05</v>
      </c>
      <c r="H210" s="32" t="s">
        <v>841</v>
      </c>
    </row>
    <row r="211" spans="1:8" ht="15" customHeight="1">
      <c r="A211" s="303">
        <v>45520</v>
      </c>
      <c r="B211" s="220" t="s">
        <v>988</v>
      </c>
      <c r="C211" s="208" t="s">
        <v>989</v>
      </c>
      <c r="D211" s="208" t="s">
        <v>895</v>
      </c>
      <c r="E211" s="208" t="s">
        <v>529</v>
      </c>
      <c r="F211" s="304">
        <v>135133</v>
      </c>
      <c r="G211" s="220">
        <v>559.22</v>
      </c>
      <c r="H211" s="32" t="s">
        <v>841</v>
      </c>
    </row>
    <row r="212" spans="1:8" ht="15" customHeight="1">
      <c r="A212" s="303">
        <v>45520</v>
      </c>
      <c r="B212" s="220" t="s">
        <v>1178</v>
      </c>
      <c r="C212" s="208" t="s">
        <v>1179</v>
      </c>
      <c r="D212" s="208" t="s">
        <v>1180</v>
      </c>
      <c r="E212" s="208" t="s">
        <v>529</v>
      </c>
      <c r="F212" s="304">
        <v>64128</v>
      </c>
      <c r="G212" s="220">
        <v>37.75</v>
      </c>
      <c r="H212" s="32" t="s">
        <v>841</v>
      </c>
    </row>
    <row r="213" spans="1:8" ht="15" customHeight="1">
      <c r="A213" s="303">
        <v>45520</v>
      </c>
      <c r="B213" s="220" t="s">
        <v>457</v>
      </c>
      <c r="C213" s="208" t="s">
        <v>1143</v>
      </c>
      <c r="D213" s="208" t="s">
        <v>895</v>
      </c>
      <c r="E213" s="208" t="s">
        <v>529</v>
      </c>
      <c r="F213" s="304">
        <v>1039515</v>
      </c>
      <c r="G213" s="220">
        <v>651.12</v>
      </c>
      <c r="H213" s="32" t="s">
        <v>841</v>
      </c>
    </row>
    <row r="214" spans="1:8" ht="15" customHeight="1">
      <c r="A214" s="303">
        <v>45520</v>
      </c>
      <c r="B214" s="220" t="s">
        <v>924</v>
      </c>
      <c r="C214" s="208" t="s">
        <v>925</v>
      </c>
      <c r="D214" s="208" t="s">
        <v>962</v>
      </c>
      <c r="E214" s="208" t="s">
        <v>529</v>
      </c>
      <c r="F214" s="304">
        <v>24000</v>
      </c>
      <c r="G214" s="220">
        <v>256</v>
      </c>
      <c r="H214" s="32" t="s">
        <v>841</v>
      </c>
    </row>
    <row r="215" spans="1:8" ht="15" customHeight="1">
      <c r="A215" s="303">
        <v>45520</v>
      </c>
      <c r="B215" s="220" t="s">
        <v>924</v>
      </c>
      <c r="C215" s="208" t="s">
        <v>925</v>
      </c>
      <c r="D215" s="208" t="s">
        <v>926</v>
      </c>
      <c r="E215" s="208" t="s">
        <v>529</v>
      </c>
      <c r="F215" s="304">
        <v>22400</v>
      </c>
      <c r="G215" s="220">
        <v>253.8</v>
      </c>
      <c r="H215" s="32" t="s">
        <v>841</v>
      </c>
    </row>
    <row r="216" spans="1:8" ht="15" customHeight="1">
      <c r="A216" s="303">
        <v>45520</v>
      </c>
      <c r="B216" s="220" t="s">
        <v>1181</v>
      </c>
      <c r="C216" s="208" t="s">
        <v>1182</v>
      </c>
      <c r="D216" s="208" t="s">
        <v>1183</v>
      </c>
      <c r="E216" s="208" t="s">
        <v>529</v>
      </c>
      <c r="F216" s="304">
        <v>1499294</v>
      </c>
      <c r="G216" s="220">
        <v>1.07</v>
      </c>
      <c r="H216" s="32" t="s">
        <v>841</v>
      </c>
    </row>
    <row r="217" spans="1:8" ht="15" customHeight="1">
      <c r="A217" s="303">
        <v>45520</v>
      </c>
      <c r="B217" s="220" t="s">
        <v>1147</v>
      </c>
      <c r="C217" s="208" t="s">
        <v>1148</v>
      </c>
      <c r="D217" s="208" t="s">
        <v>895</v>
      </c>
      <c r="E217" s="208" t="s">
        <v>529</v>
      </c>
      <c r="F217" s="304">
        <v>719637</v>
      </c>
      <c r="G217" s="220">
        <v>603.01</v>
      </c>
      <c r="H217" s="32" t="s">
        <v>841</v>
      </c>
    </row>
    <row r="218" spans="1:8" ht="15" customHeight="1">
      <c r="A218" s="303">
        <v>45520</v>
      </c>
      <c r="B218" s="220" t="s">
        <v>1149</v>
      </c>
      <c r="C218" s="208" t="s">
        <v>1150</v>
      </c>
      <c r="D218" s="208" t="s">
        <v>895</v>
      </c>
      <c r="E218" s="208" t="s">
        <v>529</v>
      </c>
      <c r="F218" s="304">
        <v>346086</v>
      </c>
      <c r="G218" s="220">
        <v>172</v>
      </c>
      <c r="H218" s="32" t="s">
        <v>841</v>
      </c>
    </row>
    <row r="219" spans="1:8" ht="15" customHeight="1">
      <c r="A219" s="303">
        <v>45520</v>
      </c>
      <c r="B219" s="220" t="s">
        <v>1151</v>
      </c>
      <c r="C219" s="208" t="s">
        <v>1152</v>
      </c>
      <c r="D219" s="208" t="s">
        <v>1153</v>
      </c>
      <c r="E219" s="208" t="s">
        <v>529</v>
      </c>
      <c r="F219" s="304">
        <v>60000</v>
      </c>
      <c r="G219" s="220">
        <v>298.77</v>
      </c>
      <c r="H219" s="32" t="s">
        <v>841</v>
      </c>
    </row>
    <row r="220" spans="1:8" ht="15" customHeight="1">
      <c r="A220" s="303">
        <v>45520</v>
      </c>
      <c r="B220" s="220" t="s">
        <v>992</v>
      </c>
      <c r="C220" s="208" t="s">
        <v>993</v>
      </c>
      <c r="D220" s="208" t="s">
        <v>947</v>
      </c>
      <c r="E220" s="208" t="s">
        <v>529</v>
      </c>
      <c r="F220" s="304">
        <v>176684</v>
      </c>
      <c r="G220" s="220">
        <v>226.97</v>
      </c>
      <c r="H220" s="32" t="s">
        <v>841</v>
      </c>
    </row>
    <row r="221" spans="1:8" ht="15" customHeight="1">
      <c r="A221" s="303">
        <v>45520</v>
      </c>
      <c r="B221" s="220" t="s">
        <v>994</v>
      </c>
      <c r="C221" s="208" t="s">
        <v>995</v>
      </c>
      <c r="D221" s="208" t="s">
        <v>1184</v>
      </c>
      <c r="E221" s="208" t="s">
        <v>529</v>
      </c>
      <c r="F221" s="304">
        <v>68000</v>
      </c>
      <c r="G221" s="220">
        <v>169.3</v>
      </c>
      <c r="H221" s="32" t="s">
        <v>841</v>
      </c>
    </row>
    <row r="222" spans="1:8" ht="15" customHeight="1">
      <c r="A222" s="303">
        <v>45520</v>
      </c>
      <c r="B222" s="220" t="s">
        <v>1158</v>
      </c>
      <c r="C222" s="208" t="s">
        <v>1159</v>
      </c>
      <c r="D222" s="208" t="s">
        <v>895</v>
      </c>
      <c r="E222" s="208" t="s">
        <v>529</v>
      </c>
      <c r="F222" s="304">
        <v>640920</v>
      </c>
      <c r="G222" s="220">
        <v>379.23</v>
      </c>
      <c r="H222" s="32" t="s">
        <v>841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0"/>
  <sheetViews>
    <sheetView zoomScale="70" zoomScaleNormal="70" workbookViewId="0"/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890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45523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520</v>
      </c>
      <c r="C9" s="93"/>
      <c r="D9" s="94" t="s">
        <v>531</v>
      </c>
      <c r="E9" s="93" t="s">
        <v>532</v>
      </c>
      <c r="F9" s="93" t="s">
        <v>533</v>
      </c>
      <c r="G9" s="93" t="s">
        <v>534</v>
      </c>
      <c r="H9" s="93" t="s">
        <v>535</v>
      </c>
      <c r="I9" s="93" t="s">
        <v>536</v>
      </c>
      <c r="J9" s="92" t="s">
        <v>537</v>
      </c>
      <c r="K9" s="93" t="s">
        <v>538</v>
      </c>
      <c r="L9" s="95" t="s">
        <v>539</v>
      </c>
      <c r="M9" s="95" t="s">
        <v>540</v>
      </c>
      <c r="N9" s="93" t="s">
        <v>541</v>
      </c>
      <c r="O9" s="232" t="s">
        <v>542</v>
      </c>
      <c r="P9" s="190" t="s">
        <v>543</v>
      </c>
      <c r="Q9" s="190" t="s">
        <v>811</v>
      </c>
      <c r="R9" s="1"/>
      <c r="S9" s="1"/>
      <c r="T9" s="1"/>
      <c r="U9" s="1"/>
      <c r="V9" s="1"/>
      <c r="W9" s="1"/>
      <c r="X9" s="1"/>
    </row>
    <row r="10" spans="1:26" ht="15" customHeight="1">
      <c r="A10" s="293">
        <v>1</v>
      </c>
      <c r="B10" s="294">
        <v>45468</v>
      </c>
      <c r="C10" s="295"/>
      <c r="D10" s="296" t="s">
        <v>389</v>
      </c>
      <c r="E10" s="297" t="s">
        <v>544</v>
      </c>
      <c r="F10" s="298">
        <v>830</v>
      </c>
      <c r="G10" s="299">
        <v>795</v>
      </c>
      <c r="H10" s="298">
        <v>780</v>
      </c>
      <c r="I10" s="298" t="s">
        <v>885</v>
      </c>
      <c r="J10" s="288" t="s">
        <v>913</v>
      </c>
      <c r="K10" s="288">
        <f t="shared" ref="K10" si="0">H10-F10</f>
        <v>-50</v>
      </c>
      <c r="L10" s="289">
        <f t="shared" ref="L10" si="1">(F10*-0.3)/100</f>
        <v>-2.4900000000000002</v>
      </c>
      <c r="M10" s="290">
        <f t="shared" ref="M10" si="2">(K10+L10)/F10</f>
        <v>-6.3240963855421689E-2</v>
      </c>
      <c r="N10" s="288" t="s">
        <v>556</v>
      </c>
      <c r="O10" s="291">
        <v>45509</v>
      </c>
      <c r="P10" s="292"/>
      <c r="Q10" s="223"/>
      <c r="R10" s="54" t="s">
        <v>843</v>
      </c>
    </row>
    <row r="11" spans="1:26" ht="15" customHeight="1">
      <c r="A11" s="283">
        <v>2</v>
      </c>
      <c r="B11" s="258">
        <v>45470</v>
      </c>
      <c r="C11" s="284"/>
      <c r="D11" s="285" t="s">
        <v>65</v>
      </c>
      <c r="E11" s="286" t="s">
        <v>544</v>
      </c>
      <c r="F11" s="242">
        <v>9325</v>
      </c>
      <c r="G11" s="243">
        <v>8900</v>
      </c>
      <c r="H11" s="242">
        <v>9825</v>
      </c>
      <c r="I11" s="242" t="s">
        <v>886</v>
      </c>
      <c r="J11" s="241" t="s">
        <v>910</v>
      </c>
      <c r="K11" s="241">
        <f t="shared" ref="K11:K12" si="3">H11-F11</f>
        <v>500</v>
      </c>
      <c r="L11" s="254">
        <f t="shared" ref="L11:L12" si="4">(F11*-0.3)/100</f>
        <v>-27.975000000000001</v>
      </c>
      <c r="M11" s="255">
        <f t="shared" ref="M11:M12" si="5">(K11+L11)/F11</f>
        <v>5.0619302949061661E-2</v>
      </c>
      <c r="N11" s="241" t="s">
        <v>546</v>
      </c>
      <c r="O11" s="256">
        <v>45505</v>
      </c>
      <c r="P11" s="257"/>
      <c r="Q11" s="223"/>
      <c r="R11" s="54" t="s">
        <v>843</v>
      </c>
    </row>
    <row r="12" spans="1:26" ht="15" customHeight="1">
      <c r="A12" s="293">
        <v>3</v>
      </c>
      <c r="B12" s="294">
        <v>45474</v>
      </c>
      <c r="C12" s="295"/>
      <c r="D12" s="296" t="s">
        <v>205</v>
      </c>
      <c r="E12" s="297" t="s">
        <v>544</v>
      </c>
      <c r="F12" s="298">
        <v>3075</v>
      </c>
      <c r="G12" s="299">
        <v>2940</v>
      </c>
      <c r="H12" s="298">
        <v>2900</v>
      </c>
      <c r="I12" s="298" t="s">
        <v>887</v>
      </c>
      <c r="J12" s="288" t="s">
        <v>914</v>
      </c>
      <c r="K12" s="288">
        <f t="shared" si="3"/>
        <v>-175</v>
      </c>
      <c r="L12" s="289">
        <f t="shared" si="4"/>
        <v>-9.2249999999999996</v>
      </c>
      <c r="M12" s="290">
        <f t="shared" si="5"/>
        <v>-5.9910569105691057E-2</v>
      </c>
      <c r="N12" s="288" t="s">
        <v>556</v>
      </c>
      <c r="O12" s="291">
        <v>45509</v>
      </c>
      <c r="P12" s="292"/>
      <c r="Q12" s="223"/>
      <c r="R12" s="54" t="s">
        <v>843</v>
      </c>
    </row>
    <row r="13" spans="1:26" ht="15" customHeight="1">
      <c r="A13" s="293">
        <v>4</v>
      </c>
      <c r="B13" s="294">
        <v>45492</v>
      </c>
      <c r="C13" s="295"/>
      <c r="D13" s="296" t="s">
        <v>67</v>
      </c>
      <c r="E13" s="297" t="s">
        <v>544</v>
      </c>
      <c r="F13" s="298">
        <v>1617</v>
      </c>
      <c r="G13" s="299">
        <v>1560</v>
      </c>
      <c r="H13" s="298">
        <v>1555</v>
      </c>
      <c r="I13" s="298" t="s">
        <v>894</v>
      </c>
      <c r="J13" s="288" t="s">
        <v>935</v>
      </c>
      <c r="K13" s="288">
        <f t="shared" ref="K13" si="6">H13-F13</f>
        <v>-62</v>
      </c>
      <c r="L13" s="289">
        <f t="shared" ref="L13" si="7">(F13*-0.3)/100</f>
        <v>-4.851</v>
      </c>
      <c r="M13" s="290">
        <f t="shared" ref="M13" si="8">(K13+L13)/F13</f>
        <v>-4.1342609771181198E-2</v>
      </c>
      <c r="N13" s="288" t="s">
        <v>556</v>
      </c>
      <c r="O13" s="291">
        <v>45512</v>
      </c>
      <c r="P13" s="292"/>
      <c r="Q13" s="223"/>
      <c r="R13" s="54" t="s">
        <v>843</v>
      </c>
    </row>
    <row r="14" spans="1:26" ht="15" customHeight="1">
      <c r="A14" s="182">
        <v>5</v>
      </c>
      <c r="B14" s="179">
        <v>45498</v>
      </c>
      <c r="C14" s="183"/>
      <c r="D14" s="187" t="s">
        <v>183</v>
      </c>
      <c r="E14" s="184" t="s">
        <v>544</v>
      </c>
      <c r="F14" s="178" t="s">
        <v>896</v>
      </c>
      <c r="G14" s="180">
        <v>2330</v>
      </c>
      <c r="H14" s="178"/>
      <c r="I14" s="178" t="s">
        <v>897</v>
      </c>
      <c r="J14" s="180" t="s">
        <v>545</v>
      </c>
      <c r="K14" s="180"/>
      <c r="L14" s="181"/>
      <c r="M14" s="185"/>
      <c r="N14" s="180"/>
      <c r="O14" s="186"/>
      <c r="P14" s="181">
        <f>VLOOKUP(D14,'MidCap Intra'!$B$11:$C$571,2,0)</f>
        <v>2525.4499999999998</v>
      </c>
      <c r="Q14" s="223"/>
      <c r="R14" s="54" t="s">
        <v>843</v>
      </c>
    </row>
    <row r="15" spans="1:26" ht="15" customHeight="1">
      <c r="A15" s="293">
        <v>6</v>
      </c>
      <c r="B15" s="294">
        <v>45499</v>
      </c>
      <c r="C15" s="295"/>
      <c r="D15" s="296" t="s">
        <v>840</v>
      </c>
      <c r="E15" s="297" t="s">
        <v>544</v>
      </c>
      <c r="F15" s="298">
        <v>173.5</v>
      </c>
      <c r="G15" s="299">
        <v>164</v>
      </c>
      <c r="H15" s="298">
        <v>163.5</v>
      </c>
      <c r="I15" s="298" t="s">
        <v>900</v>
      </c>
      <c r="J15" s="288" t="s">
        <v>967</v>
      </c>
      <c r="K15" s="288">
        <f t="shared" ref="K15" si="9">H15-F15</f>
        <v>-10</v>
      </c>
      <c r="L15" s="289">
        <f t="shared" ref="L15" si="10">(F15*-0.3)/100</f>
        <v>-0.52049999999999996</v>
      </c>
      <c r="M15" s="290">
        <f t="shared" ref="M15" si="11">(K15+L15)/F15</f>
        <v>-6.0636887608069165E-2</v>
      </c>
      <c r="N15" s="288" t="s">
        <v>556</v>
      </c>
      <c r="O15" s="291">
        <v>45517</v>
      </c>
      <c r="P15" s="292"/>
      <c r="Q15" s="223"/>
      <c r="R15" s="54" t="s">
        <v>843</v>
      </c>
    </row>
    <row r="16" spans="1:26" ht="15" customHeight="1">
      <c r="A16" s="283">
        <v>7</v>
      </c>
      <c r="B16" s="258">
        <v>45499</v>
      </c>
      <c r="C16" s="284"/>
      <c r="D16" s="285" t="s">
        <v>804</v>
      </c>
      <c r="E16" s="286" t="s">
        <v>544</v>
      </c>
      <c r="F16" s="242">
        <v>840</v>
      </c>
      <c r="G16" s="243">
        <v>790</v>
      </c>
      <c r="H16" s="242">
        <v>882</v>
      </c>
      <c r="I16" s="242" t="s">
        <v>885</v>
      </c>
      <c r="J16" s="241" t="s">
        <v>731</v>
      </c>
      <c r="K16" s="241">
        <f t="shared" ref="K16:K17" si="12">H16-F16</f>
        <v>42</v>
      </c>
      <c r="L16" s="254">
        <f t="shared" ref="L16:L17" si="13">(F16*-0.3)/100</f>
        <v>-2.52</v>
      </c>
      <c r="M16" s="255">
        <f t="shared" ref="M16:M17" si="14">(K16+L16)/F16</f>
        <v>4.6999999999999993E-2</v>
      </c>
      <c r="N16" s="241" t="s">
        <v>546</v>
      </c>
      <c r="O16" s="256">
        <v>45506</v>
      </c>
      <c r="P16" s="257"/>
      <c r="Q16" s="223"/>
      <c r="R16" s="54" t="s">
        <v>843</v>
      </c>
    </row>
    <row r="17" spans="1:18" ht="15" customHeight="1">
      <c r="A17" s="293">
        <v>8</v>
      </c>
      <c r="B17" s="294">
        <v>45502</v>
      </c>
      <c r="C17" s="295"/>
      <c r="D17" s="296" t="s">
        <v>343</v>
      </c>
      <c r="E17" s="297" t="s">
        <v>544</v>
      </c>
      <c r="F17" s="298">
        <v>1710</v>
      </c>
      <c r="G17" s="299">
        <v>1645</v>
      </c>
      <c r="H17" s="298">
        <v>1605</v>
      </c>
      <c r="I17" s="298" t="s">
        <v>901</v>
      </c>
      <c r="J17" s="288" t="s">
        <v>912</v>
      </c>
      <c r="K17" s="288">
        <f t="shared" si="12"/>
        <v>-105</v>
      </c>
      <c r="L17" s="289">
        <f t="shared" si="13"/>
        <v>-5.13</v>
      </c>
      <c r="M17" s="290">
        <f t="shared" si="14"/>
        <v>-6.4403508771929824E-2</v>
      </c>
      <c r="N17" s="288" t="s">
        <v>556</v>
      </c>
      <c r="O17" s="291">
        <v>45509</v>
      </c>
      <c r="P17" s="292"/>
      <c r="Q17" s="223"/>
      <c r="R17" s="54" t="s">
        <v>843</v>
      </c>
    </row>
    <row r="18" spans="1:18" ht="15" customHeight="1">
      <c r="A18" s="182">
        <v>9</v>
      </c>
      <c r="B18" s="179">
        <v>45503</v>
      </c>
      <c r="C18" s="183"/>
      <c r="D18" s="187" t="s">
        <v>164</v>
      </c>
      <c r="E18" s="184" t="s">
        <v>544</v>
      </c>
      <c r="F18" s="178" t="s">
        <v>902</v>
      </c>
      <c r="G18" s="180">
        <v>4800</v>
      </c>
      <c r="H18" s="178"/>
      <c r="I18" s="178" t="s">
        <v>903</v>
      </c>
      <c r="J18" s="180" t="s">
        <v>545</v>
      </c>
      <c r="K18" s="180"/>
      <c r="L18" s="181"/>
      <c r="M18" s="185"/>
      <c r="N18" s="180"/>
      <c r="O18" s="186"/>
      <c r="P18" s="181">
        <f>VLOOKUP(D18,'MidCap Intra'!$B$11:$C$571,2,0)</f>
        <v>5207.55</v>
      </c>
      <c r="Q18" s="223"/>
      <c r="R18" s="54" t="s">
        <v>844</v>
      </c>
    </row>
    <row r="19" spans="1:18" ht="15" customHeight="1">
      <c r="A19" s="293">
        <v>10</v>
      </c>
      <c r="B19" s="294">
        <v>45503</v>
      </c>
      <c r="C19" s="295"/>
      <c r="D19" s="296" t="s">
        <v>297</v>
      </c>
      <c r="E19" s="297" t="s">
        <v>544</v>
      </c>
      <c r="F19" s="298">
        <v>1565</v>
      </c>
      <c r="G19" s="299">
        <v>1495</v>
      </c>
      <c r="H19" s="298">
        <v>1490</v>
      </c>
      <c r="I19" s="298" t="s">
        <v>904</v>
      </c>
      <c r="J19" s="288" t="s">
        <v>921</v>
      </c>
      <c r="K19" s="288">
        <f t="shared" ref="K19" si="15">H19-F19</f>
        <v>-75</v>
      </c>
      <c r="L19" s="289">
        <f t="shared" ref="L19" si="16">(F19*-0.3)/100</f>
        <v>-4.6950000000000003</v>
      </c>
      <c r="M19" s="290">
        <f t="shared" ref="M19" si="17">(K19+L19)/F19</f>
        <v>-5.0923322683706064E-2</v>
      </c>
      <c r="N19" s="288" t="s">
        <v>556</v>
      </c>
      <c r="O19" s="291">
        <v>45510</v>
      </c>
      <c r="P19" s="292"/>
      <c r="Q19" s="223"/>
      <c r="R19" s="54" t="s">
        <v>843</v>
      </c>
    </row>
    <row r="20" spans="1:18" ht="15" customHeight="1">
      <c r="A20" s="293">
        <v>11</v>
      </c>
      <c r="B20" s="294">
        <v>45503</v>
      </c>
      <c r="C20" s="295"/>
      <c r="D20" s="296" t="s">
        <v>150</v>
      </c>
      <c r="E20" s="297" t="s">
        <v>544</v>
      </c>
      <c r="F20" s="298">
        <v>177.5</v>
      </c>
      <c r="G20" s="299">
        <v>167</v>
      </c>
      <c r="H20" s="298">
        <v>167</v>
      </c>
      <c r="I20" s="298" t="s">
        <v>893</v>
      </c>
      <c r="J20" s="288" t="s">
        <v>922</v>
      </c>
      <c r="K20" s="288">
        <f t="shared" ref="K20" si="18">H20-F20</f>
        <v>-10.5</v>
      </c>
      <c r="L20" s="289">
        <f t="shared" ref="L20" si="19">(F20*-0.3)/100</f>
        <v>-0.53249999999999997</v>
      </c>
      <c r="M20" s="290">
        <f t="shared" ref="M20" si="20">(K20+L20)/F20</f>
        <v>-6.2154929577464789E-2</v>
      </c>
      <c r="N20" s="288" t="s">
        <v>556</v>
      </c>
      <c r="O20" s="291">
        <v>45510</v>
      </c>
      <c r="P20" s="292"/>
      <c r="Q20" s="223"/>
      <c r="R20" s="54" t="s">
        <v>843</v>
      </c>
    </row>
    <row r="21" spans="1:18" ht="15" customHeight="1">
      <c r="A21" s="293">
        <v>12</v>
      </c>
      <c r="B21" s="294">
        <v>45505</v>
      </c>
      <c r="C21" s="295"/>
      <c r="D21" s="296" t="s">
        <v>227</v>
      </c>
      <c r="E21" s="297" t="s">
        <v>544</v>
      </c>
      <c r="F21" s="298">
        <v>5700</v>
      </c>
      <c r="G21" s="299">
        <v>5400</v>
      </c>
      <c r="H21" s="298">
        <v>5375</v>
      </c>
      <c r="I21" s="298" t="s">
        <v>909</v>
      </c>
      <c r="J21" s="288" t="s">
        <v>911</v>
      </c>
      <c r="K21" s="288">
        <f t="shared" ref="K21:K22" si="21">H21-F21</f>
        <v>-325</v>
      </c>
      <c r="L21" s="289">
        <f t="shared" ref="L21:L22" si="22">(F21*-0.3)/100</f>
        <v>-17.100000000000001</v>
      </c>
      <c r="M21" s="290">
        <f t="shared" ref="M21:M22" si="23">(K21+L21)/F21</f>
        <v>-6.0017543859649129E-2</v>
      </c>
      <c r="N21" s="288" t="s">
        <v>556</v>
      </c>
      <c r="O21" s="291">
        <v>45509</v>
      </c>
      <c r="P21" s="292"/>
      <c r="Q21" s="223"/>
    </row>
    <row r="22" spans="1:18" ht="15" customHeight="1">
      <c r="A22" s="283">
        <v>13</v>
      </c>
      <c r="B22" s="258">
        <v>45510</v>
      </c>
      <c r="C22" s="284"/>
      <c r="D22" s="285" t="s">
        <v>220</v>
      </c>
      <c r="E22" s="286" t="s">
        <v>544</v>
      </c>
      <c r="F22" s="242">
        <v>1029</v>
      </c>
      <c r="G22" s="243">
        <v>948</v>
      </c>
      <c r="H22" s="242">
        <v>1078</v>
      </c>
      <c r="I22" s="242" t="s">
        <v>915</v>
      </c>
      <c r="J22" s="241" t="s">
        <v>773</v>
      </c>
      <c r="K22" s="241">
        <f t="shared" si="21"/>
        <v>49</v>
      </c>
      <c r="L22" s="254">
        <f t="shared" si="22"/>
        <v>-3.0869999999999997</v>
      </c>
      <c r="M22" s="255">
        <f t="shared" si="23"/>
        <v>4.4619047619047614E-2</v>
      </c>
      <c r="N22" s="241" t="s">
        <v>546</v>
      </c>
      <c r="O22" s="256">
        <v>45516</v>
      </c>
      <c r="P22" s="257"/>
      <c r="Q22" s="223"/>
    </row>
    <row r="23" spans="1:18" ht="15" customHeight="1">
      <c r="A23" s="182">
        <v>14</v>
      </c>
      <c r="B23" s="179">
        <v>45510</v>
      </c>
      <c r="C23" s="183"/>
      <c r="D23" s="187" t="s">
        <v>162</v>
      </c>
      <c r="E23" s="184" t="s">
        <v>544</v>
      </c>
      <c r="F23" s="178" t="s">
        <v>916</v>
      </c>
      <c r="G23" s="180">
        <v>3440</v>
      </c>
      <c r="H23" s="178"/>
      <c r="I23" s="178" t="s">
        <v>917</v>
      </c>
      <c r="J23" s="180" t="s">
        <v>545</v>
      </c>
      <c r="K23" s="180"/>
      <c r="L23" s="181"/>
      <c r="M23" s="185"/>
      <c r="N23" s="180"/>
      <c r="O23" s="186"/>
      <c r="P23" s="181">
        <f>VLOOKUP(D23,'MidCap Intra'!$B$11:$C$571,2,0)</f>
        <v>3568.35</v>
      </c>
      <c r="Q23" s="223"/>
    </row>
    <row r="24" spans="1:18" ht="15" customHeight="1">
      <c r="A24" s="283">
        <v>15</v>
      </c>
      <c r="B24" s="258">
        <v>45510</v>
      </c>
      <c r="C24" s="284"/>
      <c r="D24" s="285" t="s">
        <v>497</v>
      </c>
      <c r="E24" s="286" t="s">
        <v>544</v>
      </c>
      <c r="F24" s="242">
        <v>259</v>
      </c>
      <c r="G24" s="243">
        <v>246</v>
      </c>
      <c r="H24" s="242">
        <v>271.5</v>
      </c>
      <c r="I24" s="242" t="s">
        <v>918</v>
      </c>
      <c r="J24" s="241" t="s">
        <v>931</v>
      </c>
      <c r="K24" s="241">
        <f t="shared" ref="K24" si="24">H24-F24</f>
        <v>12.5</v>
      </c>
      <c r="L24" s="254">
        <f t="shared" ref="L24" si="25">(F24*-0.3)/100</f>
        <v>-0.77700000000000002</v>
      </c>
      <c r="M24" s="255">
        <f t="shared" ref="M24" si="26">(K24+L24)/F24</f>
        <v>4.5262548262548268E-2</v>
      </c>
      <c r="N24" s="241" t="s">
        <v>546</v>
      </c>
      <c r="O24" s="256">
        <v>45512</v>
      </c>
      <c r="P24" s="257"/>
      <c r="Q24" s="223"/>
    </row>
    <row r="25" spans="1:18" ht="15" customHeight="1">
      <c r="A25" s="182">
        <v>16</v>
      </c>
      <c r="B25" s="179">
        <v>45510</v>
      </c>
      <c r="C25" s="183"/>
      <c r="D25" s="187" t="s">
        <v>74</v>
      </c>
      <c r="E25" s="184" t="s">
        <v>544</v>
      </c>
      <c r="F25" s="178" t="s">
        <v>919</v>
      </c>
      <c r="G25" s="180">
        <v>268</v>
      </c>
      <c r="H25" s="178"/>
      <c r="I25" s="178" t="s">
        <v>920</v>
      </c>
      <c r="J25" s="180" t="s">
        <v>545</v>
      </c>
      <c r="K25" s="180"/>
      <c r="L25" s="181"/>
      <c r="M25" s="185"/>
      <c r="N25" s="180"/>
      <c r="O25" s="186"/>
      <c r="P25" s="181">
        <f>VLOOKUP(D25,'MidCap Intra'!$B$11:$C$571,2,0)</f>
        <v>303.3</v>
      </c>
      <c r="Q25" s="223"/>
    </row>
    <row r="26" spans="1:18" ht="15" customHeight="1">
      <c r="A26" s="182">
        <v>17</v>
      </c>
      <c r="B26" s="179">
        <v>45512</v>
      </c>
      <c r="C26" s="183"/>
      <c r="D26" s="187" t="s">
        <v>78</v>
      </c>
      <c r="E26" s="184" t="s">
        <v>544</v>
      </c>
      <c r="F26" s="178" t="s">
        <v>929</v>
      </c>
      <c r="G26" s="180">
        <v>1390</v>
      </c>
      <c r="H26" s="178"/>
      <c r="I26" s="178" t="s">
        <v>930</v>
      </c>
      <c r="J26" s="180" t="s">
        <v>545</v>
      </c>
      <c r="K26" s="180"/>
      <c r="L26" s="181"/>
      <c r="M26" s="185"/>
      <c r="N26" s="180"/>
      <c r="O26" s="186"/>
      <c r="P26" s="181">
        <f>VLOOKUP(D26,'MidCap Intra'!$B$11:$C$571,2,0)</f>
        <v>1483.55</v>
      </c>
      <c r="Q26" s="223"/>
    </row>
    <row r="27" spans="1:18" ht="15" customHeight="1">
      <c r="A27" s="182">
        <v>18</v>
      </c>
      <c r="B27" s="179">
        <v>45512</v>
      </c>
      <c r="C27" s="183"/>
      <c r="D27" s="187" t="s">
        <v>56</v>
      </c>
      <c r="E27" s="184" t="s">
        <v>544</v>
      </c>
      <c r="F27" s="178" t="s">
        <v>932</v>
      </c>
      <c r="G27" s="180">
        <v>232</v>
      </c>
      <c r="H27" s="178"/>
      <c r="I27" s="178" t="s">
        <v>933</v>
      </c>
      <c r="J27" s="180" t="s">
        <v>545</v>
      </c>
      <c r="K27" s="180"/>
      <c r="L27" s="181"/>
      <c r="M27" s="185"/>
      <c r="N27" s="180"/>
      <c r="O27" s="186"/>
      <c r="P27" s="181">
        <f>VLOOKUP(D27,'MidCap Intra'!$B$11:$C$571,2,0)</f>
        <v>255.95</v>
      </c>
      <c r="Q27" s="223"/>
    </row>
    <row r="28" spans="1:18" ht="15" customHeight="1">
      <c r="A28" s="182">
        <v>19</v>
      </c>
      <c r="B28" s="179">
        <v>45512</v>
      </c>
      <c r="C28" s="183"/>
      <c r="D28" s="187" t="s">
        <v>287</v>
      </c>
      <c r="E28" s="184" t="s">
        <v>544</v>
      </c>
      <c r="F28" s="178" t="s">
        <v>934</v>
      </c>
      <c r="G28" s="180">
        <v>345</v>
      </c>
      <c r="H28" s="178"/>
      <c r="I28" s="178" t="s">
        <v>936</v>
      </c>
      <c r="J28" s="180" t="s">
        <v>545</v>
      </c>
      <c r="K28" s="180"/>
      <c r="L28" s="181"/>
      <c r="M28" s="185"/>
      <c r="N28" s="180"/>
      <c r="O28" s="186"/>
      <c r="P28" s="181">
        <f>VLOOKUP(D28,'MidCap Intra'!$B$11:$C$571,2,0)</f>
        <v>362.35</v>
      </c>
      <c r="Q28" s="223"/>
    </row>
    <row r="29" spans="1:18" ht="15" customHeight="1">
      <c r="A29" s="293">
        <v>20</v>
      </c>
      <c r="B29" s="294">
        <v>45513</v>
      </c>
      <c r="C29" s="295"/>
      <c r="D29" s="296" t="s">
        <v>59</v>
      </c>
      <c r="E29" s="297" t="s">
        <v>544</v>
      </c>
      <c r="F29" s="298">
        <v>2010</v>
      </c>
      <c r="G29" s="299">
        <v>1930</v>
      </c>
      <c r="H29" s="298">
        <v>1915</v>
      </c>
      <c r="I29" s="298" t="s">
        <v>941</v>
      </c>
      <c r="J29" s="288" t="s">
        <v>667</v>
      </c>
      <c r="K29" s="288">
        <f t="shared" ref="K29" si="27">H29-F29</f>
        <v>-95</v>
      </c>
      <c r="L29" s="289">
        <f t="shared" ref="L29" si="28">(F29*-0.3)/100</f>
        <v>-6.03</v>
      </c>
      <c r="M29" s="290">
        <f t="shared" ref="M29" si="29">(K29+L29)/F29</f>
        <v>-5.0263681592039804E-2</v>
      </c>
      <c r="N29" s="288" t="s">
        <v>556</v>
      </c>
      <c r="O29" s="291">
        <v>45517</v>
      </c>
      <c r="P29" s="292"/>
      <c r="Q29" s="223"/>
    </row>
    <row r="30" spans="1:18" ht="15" customHeight="1">
      <c r="A30" s="182">
        <v>21</v>
      </c>
      <c r="B30" s="179">
        <v>45516</v>
      </c>
      <c r="C30" s="183"/>
      <c r="D30" s="187" t="s">
        <v>133</v>
      </c>
      <c r="E30" s="184" t="s">
        <v>544</v>
      </c>
      <c r="F30" s="178" t="s">
        <v>942</v>
      </c>
      <c r="G30" s="180">
        <v>2540</v>
      </c>
      <c r="H30" s="178"/>
      <c r="I30" s="178" t="s">
        <v>943</v>
      </c>
      <c r="J30" s="180" t="s">
        <v>545</v>
      </c>
      <c r="K30" s="180"/>
      <c r="L30" s="181"/>
      <c r="M30" s="185"/>
      <c r="N30" s="180"/>
      <c r="O30" s="186"/>
      <c r="P30" s="181">
        <f>VLOOKUP(D30,'MidCap Intra'!$B$11:$C$571,2,0)</f>
        <v>2748.25</v>
      </c>
      <c r="Q30" s="223"/>
    </row>
    <row r="31" spans="1:18" ht="15" customHeight="1">
      <c r="A31" s="182">
        <v>22</v>
      </c>
      <c r="B31" s="179">
        <v>45516</v>
      </c>
      <c r="C31" s="183"/>
      <c r="D31" s="187" t="s">
        <v>211</v>
      </c>
      <c r="E31" s="184" t="s">
        <v>544</v>
      </c>
      <c r="F31" s="178" t="s">
        <v>944</v>
      </c>
      <c r="G31" s="180">
        <v>6490</v>
      </c>
      <c r="H31" s="178"/>
      <c r="I31" s="178" t="s">
        <v>945</v>
      </c>
      <c r="J31" s="180" t="s">
        <v>545</v>
      </c>
      <c r="K31" s="180"/>
      <c r="L31" s="181"/>
      <c r="M31" s="185"/>
      <c r="N31" s="180"/>
      <c r="O31" s="186"/>
      <c r="P31" s="181">
        <f>VLOOKUP(D31,'MidCap Intra'!$B$11:$C$571,2,0)</f>
        <v>7188.7</v>
      </c>
      <c r="Q31" s="223"/>
    </row>
    <row r="32" spans="1:18" ht="15" customHeight="1">
      <c r="A32" s="182">
        <v>23</v>
      </c>
      <c r="B32" s="179">
        <v>45520</v>
      </c>
      <c r="C32" s="183"/>
      <c r="D32" s="187" t="s">
        <v>297</v>
      </c>
      <c r="E32" s="184" t="s">
        <v>544</v>
      </c>
      <c r="F32" s="178" t="s">
        <v>1001</v>
      </c>
      <c r="G32" s="180">
        <v>1335</v>
      </c>
      <c r="H32" s="178"/>
      <c r="I32" s="178" t="s">
        <v>1002</v>
      </c>
      <c r="J32" s="180" t="s">
        <v>545</v>
      </c>
      <c r="K32" s="180"/>
      <c r="L32" s="181"/>
      <c r="M32" s="185"/>
      <c r="N32" s="180"/>
      <c r="O32" s="186"/>
      <c r="P32" s="181">
        <f>VLOOKUP(D32,'MidCap Intra'!$B$11:$C$571,2,0)</f>
        <v>1421.85</v>
      </c>
      <c r="Q32" s="223"/>
    </row>
    <row r="33" spans="1:38" ht="15" customHeight="1">
      <c r="A33" s="182"/>
      <c r="B33" s="179"/>
      <c r="C33" s="183"/>
      <c r="D33" s="187"/>
      <c r="E33" s="184"/>
      <c r="F33" s="178"/>
      <c r="G33" s="180"/>
      <c r="H33" s="178"/>
      <c r="I33" s="178"/>
      <c r="J33" s="180"/>
      <c r="K33" s="180"/>
      <c r="L33" s="181"/>
      <c r="M33" s="185"/>
      <c r="N33" s="180"/>
      <c r="O33" s="186"/>
      <c r="P33" s="181"/>
      <c r="Q33" s="223"/>
    </row>
    <row r="34" spans="1:38" ht="15" customHeight="1">
      <c r="A34" s="182"/>
      <c r="B34" s="179"/>
      <c r="C34" s="183"/>
      <c r="D34" s="187"/>
      <c r="E34" s="184"/>
      <c r="F34" s="178"/>
      <c r="G34" s="180"/>
      <c r="H34" s="178"/>
      <c r="I34" s="178"/>
      <c r="J34" s="180"/>
      <c r="K34" s="180"/>
      <c r="L34" s="181"/>
      <c r="M34" s="185"/>
      <c r="N34" s="180"/>
      <c r="O34" s="186"/>
      <c r="P34" s="181"/>
      <c r="Q34" s="223"/>
    </row>
    <row r="35" spans="1:38" ht="15" customHeight="1">
      <c r="G35" s="54"/>
      <c r="H35" s="54"/>
      <c r="I35" s="54"/>
      <c r="J35" s="54"/>
      <c r="K35" s="54"/>
      <c r="L35" s="54"/>
      <c r="M35" s="54"/>
      <c r="N35" s="54"/>
      <c r="O35" s="54"/>
      <c r="P35" s="54"/>
    </row>
    <row r="36" spans="1:38" ht="14.25" customHeight="1">
      <c r="A36" s="96"/>
      <c r="B36" s="97"/>
      <c r="C36" s="98"/>
      <c r="D36" s="99"/>
      <c r="E36" s="100"/>
      <c r="F36" s="100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101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12" customHeight="1">
      <c r="A37" s="102" t="s">
        <v>547</v>
      </c>
      <c r="B37" s="103"/>
      <c r="C37" s="104"/>
      <c r="E37" s="105"/>
      <c r="F37" s="105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" customHeight="1">
      <c r="A38" s="106" t="s">
        <v>548</v>
      </c>
      <c r="B38" s="102"/>
      <c r="C38" s="102"/>
      <c r="D38" s="102"/>
      <c r="E38" s="37"/>
      <c r="F38" s="107" t="s">
        <v>549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</row>
    <row r="39" spans="1:38" ht="12" customHeight="1">
      <c r="A39" s="102" t="s">
        <v>550</v>
      </c>
      <c r="B39" s="102"/>
      <c r="C39" s="102"/>
      <c r="D39" s="102" t="s">
        <v>551</v>
      </c>
      <c r="E39" s="6"/>
      <c r="F39" s="107" t="s">
        <v>552</v>
      </c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</row>
    <row r="40" spans="1:38" ht="12" customHeight="1">
      <c r="A40" s="102"/>
      <c r="B40" s="102"/>
      <c r="C40" s="102"/>
      <c r="D40" s="102"/>
      <c r="E40" s="6"/>
      <c r="F40" s="6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</row>
    <row r="41" spans="1:38" ht="12" customHeight="1">
      <c r="A41" s="191"/>
      <c r="B41" s="191"/>
      <c r="C41" s="191"/>
      <c r="D41" s="191"/>
      <c r="E41" s="192"/>
      <c r="F41" s="192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ht="38.25" customHeight="1">
      <c r="A42" s="91" t="s">
        <v>567</v>
      </c>
      <c r="B42" s="119"/>
      <c r="C42" s="119"/>
      <c r="D42" s="120"/>
      <c r="E42" s="108"/>
      <c r="F42" s="6"/>
      <c r="G42" s="6"/>
      <c r="H42" s="109"/>
      <c r="I42" s="121"/>
      <c r="J42" s="1"/>
      <c r="K42" s="6"/>
      <c r="L42" s="6"/>
      <c r="M42" s="6"/>
      <c r="N42" s="1"/>
      <c r="O42" s="1"/>
      <c r="R42" s="54"/>
      <c r="S42" s="54"/>
      <c r="T42" s="37"/>
      <c r="U42" s="54"/>
      <c r="V42" s="37"/>
      <c r="W42" s="54"/>
      <c r="X42" s="37"/>
      <c r="Y42" s="54"/>
      <c r="Z42" s="37"/>
      <c r="AA42" s="54"/>
      <c r="AB42" s="37"/>
      <c r="AC42" s="54"/>
      <c r="AD42" s="37"/>
      <c r="AE42" s="54"/>
      <c r="AF42" s="37"/>
      <c r="AG42" s="1"/>
      <c r="AH42" s="1"/>
      <c r="AI42" s="1"/>
      <c r="AJ42" s="6"/>
      <c r="AK42" s="1"/>
    </row>
    <row r="43" spans="1:38" ht="39.6">
      <c r="A43" s="92" t="s">
        <v>16</v>
      </c>
      <c r="B43" s="93" t="s">
        <v>520</v>
      </c>
      <c r="C43" s="93"/>
      <c r="D43" s="94" t="s">
        <v>531</v>
      </c>
      <c r="E43" s="93" t="s">
        <v>532</v>
      </c>
      <c r="F43" s="93" t="s">
        <v>533</v>
      </c>
      <c r="G43" s="93" t="s">
        <v>534</v>
      </c>
      <c r="H43" s="93" t="s">
        <v>535</v>
      </c>
      <c r="I43" s="93" t="s">
        <v>536</v>
      </c>
      <c r="J43" s="92" t="s">
        <v>537</v>
      </c>
      <c r="K43" s="112" t="s">
        <v>554</v>
      </c>
      <c r="L43" s="113" t="s">
        <v>539</v>
      </c>
      <c r="M43" s="95" t="s">
        <v>540</v>
      </c>
      <c r="N43" s="93" t="s">
        <v>541</v>
      </c>
      <c r="O43" s="94" t="s">
        <v>542</v>
      </c>
      <c r="P43" s="188" t="s">
        <v>543</v>
      </c>
      <c r="Q43" s="190" t="s">
        <v>811</v>
      </c>
      <c r="R43" s="54"/>
      <c r="S43" s="54"/>
      <c r="T43" s="37"/>
      <c r="U43" s="54"/>
      <c r="V43" s="37"/>
      <c r="W43" s="54"/>
      <c r="X43" s="37"/>
      <c r="Y43" s="54"/>
      <c r="Z43" s="37"/>
      <c r="AA43" s="54"/>
      <c r="AB43" s="37"/>
      <c r="AC43" s="54"/>
      <c r="AD43" s="37"/>
      <c r="AE43" s="54"/>
      <c r="AF43" s="37"/>
      <c r="AG43" s="37"/>
      <c r="AH43" s="37"/>
      <c r="AI43" s="37"/>
      <c r="AJ43" s="37"/>
      <c r="AK43" s="37"/>
      <c r="AL43" s="37"/>
    </row>
    <row r="44" spans="1:38" ht="12.75" customHeight="1">
      <c r="A44" s="178">
        <v>1</v>
      </c>
      <c r="B44" s="179">
        <v>45356</v>
      </c>
      <c r="C44" s="222"/>
      <c r="D44" s="222" t="s">
        <v>294</v>
      </c>
      <c r="E44" s="178" t="s">
        <v>842</v>
      </c>
      <c r="F44" s="178">
        <v>38.94</v>
      </c>
      <c r="G44" s="178">
        <v>34.64</v>
      </c>
      <c r="H44" s="178"/>
      <c r="I44" s="178" t="s">
        <v>880</v>
      </c>
      <c r="J44" s="178" t="s">
        <v>545</v>
      </c>
      <c r="K44" s="178"/>
      <c r="L44" s="239"/>
      <c r="M44" s="240"/>
      <c r="N44" s="178"/>
      <c r="O44" s="225"/>
      <c r="P44" s="181">
        <f>VLOOKUP(D44,'MidCap Intra'!$B$11:$C$571,2,0)</f>
        <v>37.090000000000003</v>
      </c>
      <c r="Q44" s="238"/>
      <c r="R44" s="54" t="s">
        <v>843</v>
      </c>
      <c r="S44" s="54"/>
      <c r="T44" s="37"/>
      <c r="U44" s="54"/>
      <c r="V44" s="37"/>
      <c r="W44" s="54"/>
      <c r="X44" s="37"/>
      <c r="Y44" s="54"/>
      <c r="Z44" s="37"/>
      <c r="AA44" s="54"/>
      <c r="AB44" s="37"/>
      <c r="AC44" s="54"/>
      <c r="AD44" s="37"/>
      <c r="AE44" s="54"/>
      <c r="AF44" s="37"/>
    </row>
    <row r="45" spans="1:38" ht="12.75" customHeight="1">
      <c r="A45" s="178">
        <v>2</v>
      </c>
      <c r="B45" s="179">
        <v>45498</v>
      </c>
      <c r="C45" s="222"/>
      <c r="D45" s="222" t="s">
        <v>474</v>
      </c>
      <c r="E45" s="178" t="s">
        <v>544</v>
      </c>
      <c r="F45" s="178" t="s">
        <v>898</v>
      </c>
      <c r="G45" s="178">
        <v>3600</v>
      </c>
      <c r="H45" s="178"/>
      <c r="I45" s="178" t="s">
        <v>899</v>
      </c>
      <c r="J45" s="178" t="s">
        <v>545</v>
      </c>
      <c r="K45" s="178"/>
      <c r="L45" s="239"/>
      <c r="M45" s="240"/>
      <c r="N45" s="178"/>
      <c r="O45" s="225"/>
      <c r="P45" s="181">
        <f>VLOOKUP(D45,'MidCap Intra'!$B$11:$C$571,2,0)</f>
        <v>4032</v>
      </c>
      <c r="Q45" s="238"/>
      <c r="R45" s="54" t="s">
        <v>843</v>
      </c>
      <c r="S45" s="54"/>
      <c r="T45" s="37"/>
      <c r="U45" s="54"/>
      <c r="V45" s="37"/>
      <c r="W45" s="54"/>
      <c r="X45" s="37"/>
      <c r="Y45" s="54"/>
      <c r="Z45" s="37"/>
      <c r="AA45" s="54"/>
      <c r="AB45" s="37"/>
      <c r="AC45" s="54"/>
      <c r="AD45" s="37"/>
      <c r="AE45" s="54"/>
      <c r="AF45" s="37"/>
    </row>
    <row r="46" spans="1:38" ht="12.75" customHeight="1">
      <c r="A46" s="178">
        <v>3</v>
      </c>
      <c r="B46" s="179">
        <v>45517</v>
      </c>
      <c r="C46" s="222"/>
      <c r="D46" s="222" t="s">
        <v>498</v>
      </c>
      <c r="E46" s="178" t="s">
        <v>544</v>
      </c>
      <c r="F46" s="178" t="s">
        <v>965</v>
      </c>
      <c r="G46" s="178">
        <v>3970</v>
      </c>
      <c r="H46" s="178"/>
      <c r="I46" s="178" t="s">
        <v>966</v>
      </c>
      <c r="J46" s="178" t="s">
        <v>545</v>
      </c>
      <c r="K46" s="178"/>
      <c r="L46" s="239"/>
      <c r="M46" s="240"/>
      <c r="N46" s="178"/>
      <c r="O46" s="225"/>
      <c r="P46" s="181">
        <f>VLOOKUP(D46,'MidCap Intra'!$B$11:$C$571,2,0)</f>
        <v>4377</v>
      </c>
      <c r="Q46" s="238"/>
      <c r="R46" s="54"/>
      <c r="S46" s="54"/>
      <c r="T46" s="37"/>
      <c r="U46" s="54"/>
      <c r="V46" s="37"/>
      <c r="W46" s="54"/>
      <c r="X46" s="37"/>
      <c r="Y46" s="54"/>
      <c r="Z46" s="37"/>
      <c r="AA46" s="54"/>
      <c r="AB46" s="37"/>
      <c r="AC46" s="54"/>
      <c r="AD46" s="37"/>
      <c r="AE46" s="54"/>
      <c r="AF46" s="37"/>
    </row>
    <row r="47" spans="1:38" ht="12.75" customHeight="1">
      <c r="A47" s="178"/>
      <c r="B47" s="179"/>
      <c r="C47" s="222"/>
      <c r="D47" s="222"/>
      <c r="E47" s="178"/>
      <c r="F47" s="178"/>
      <c r="G47" s="178"/>
      <c r="H47" s="178"/>
      <c r="I47" s="178"/>
      <c r="J47" s="178"/>
      <c r="K47" s="178"/>
      <c r="L47" s="239"/>
      <c r="M47" s="240"/>
      <c r="N47" s="178"/>
      <c r="O47" s="225"/>
      <c r="P47" s="181"/>
      <c r="Q47" s="238"/>
      <c r="R47" s="54"/>
      <c r="S47" s="54"/>
      <c r="T47" s="37"/>
      <c r="U47" s="54"/>
      <c r="V47" s="37"/>
      <c r="W47" s="54"/>
      <c r="X47" s="37"/>
      <c r="Y47" s="54"/>
      <c r="Z47" s="37"/>
      <c r="AA47" s="54"/>
      <c r="AB47" s="37"/>
      <c r="AC47" s="54"/>
      <c r="AD47" s="37"/>
      <c r="AE47" s="54"/>
      <c r="AF47" s="37"/>
    </row>
    <row r="48" spans="1:38" ht="12.75" customHeight="1">
      <c r="A48" s="178"/>
      <c r="B48" s="179"/>
      <c r="C48" s="222"/>
      <c r="D48" s="222"/>
      <c r="E48" s="178"/>
      <c r="F48" s="178"/>
      <c r="G48" s="178"/>
      <c r="H48" s="178"/>
      <c r="I48" s="178"/>
      <c r="J48" s="178"/>
      <c r="K48" s="178"/>
      <c r="L48" s="239"/>
      <c r="M48" s="240"/>
      <c r="N48" s="178"/>
      <c r="O48" s="225"/>
      <c r="P48" s="179"/>
      <c r="Q48" s="238"/>
      <c r="R48" s="54"/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</row>
    <row r="49" spans="1:32" ht="12.75" customHeight="1">
      <c r="A49" s="102" t="s">
        <v>547</v>
      </c>
      <c r="B49" s="102"/>
      <c r="C49" s="102"/>
      <c r="D49" s="54"/>
      <c r="E49" s="37"/>
      <c r="F49" s="107" t="s">
        <v>549</v>
      </c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</row>
    <row r="50" spans="1:32" ht="12.75" customHeight="1">
      <c r="A50" s="106" t="s">
        <v>548</v>
      </c>
      <c r="B50" s="102"/>
      <c r="C50" s="102"/>
      <c r="D50" s="54"/>
      <c r="E50" s="37"/>
      <c r="F50" s="107" t="s">
        <v>552</v>
      </c>
      <c r="G50" s="54"/>
      <c r="H50" s="54" t="s">
        <v>569</v>
      </c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</row>
    <row r="51" spans="1:32" ht="12.75" customHeight="1">
      <c r="A51" s="54"/>
      <c r="B51" s="54"/>
      <c r="C51" s="102"/>
      <c r="D51" s="54"/>
      <c r="E51" s="37"/>
      <c r="F51" s="107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</row>
    <row r="52" spans="1:32" ht="12.75" customHeight="1">
      <c r="A52" s="54"/>
      <c r="B52" s="54"/>
      <c r="C52" s="102"/>
      <c r="D52" s="54"/>
      <c r="E52" s="37"/>
      <c r="F52" s="107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</row>
    <row r="53" spans="1:32" ht="12.75" customHeight="1">
      <c r="A53" s="54"/>
      <c r="B53" s="54"/>
      <c r="C53" s="97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</row>
    <row r="54" spans="1:32" ht="38.25" customHeight="1">
      <c r="A54" s="37"/>
      <c r="B54" s="122" t="s">
        <v>570</v>
      </c>
      <c r="C54" s="122"/>
      <c r="D54" s="54"/>
      <c r="E54" s="122"/>
      <c r="F54" s="6"/>
      <c r="G54" s="6"/>
      <c r="H54" s="110"/>
      <c r="I54" s="6"/>
      <c r="J54" s="110"/>
      <c r="K54" s="111"/>
      <c r="L54" s="6"/>
      <c r="M54" s="6"/>
      <c r="N54" s="1"/>
      <c r="O54" s="54"/>
      <c r="P54" s="54"/>
      <c r="Q54" s="193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</row>
    <row r="55" spans="1:32" ht="12.75" customHeight="1">
      <c r="A55" s="92" t="s">
        <v>16</v>
      </c>
      <c r="B55" s="93" t="s">
        <v>520</v>
      </c>
      <c r="C55" s="93"/>
      <c r="D55" s="94" t="s">
        <v>531</v>
      </c>
      <c r="E55" s="93" t="s">
        <v>532</v>
      </c>
      <c r="F55" s="93" t="s">
        <v>533</v>
      </c>
      <c r="G55" s="93" t="s">
        <v>571</v>
      </c>
      <c r="H55" s="93" t="s">
        <v>572</v>
      </c>
      <c r="I55" s="93" t="s">
        <v>536</v>
      </c>
      <c r="J55" s="123" t="s">
        <v>537</v>
      </c>
      <c r="K55" s="93" t="s">
        <v>538</v>
      </c>
      <c r="L55" s="93" t="s">
        <v>573</v>
      </c>
      <c r="M55" s="93" t="s">
        <v>541</v>
      </c>
      <c r="N55" s="94" t="s">
        <v>542</v>
      </c>
      <c r="O55" s="54"/>
      <c r="P55" s="54"/>
      <c r="Q55" s="193"/>
      <c r="R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</row>
    <row r="56" spans="1:32" ht="12.75" customHeight="1">
      <c r="A56" s="124">
        <v>1</v>
      </c>
      <c r="B56" s="125">
        <v>41579</v>
      </c>
      <c r="C56" s="125"/>
      <c r="D56" s="126" t="s">
        <v>574</v>
      </c>
      <c r="E56" s="127" t="s">
        <v>544</v>
      </c>
      <c r="F56" s="128">
        <v>82</v>
      </c>
      <c r="G56" s="127" t="s">
        <v>575</v>
      </c>
      <c r="H56" s="127">
        <v>100</v>
      </c>
      <c r="I56" s="129">
        <v>100</v>
      </c>
      <c r="J56" s="130" t="s">
        <v>576</v>
      </c>
      <c r="K56" s="131">
        <f t="shared" ref="K56:K87" si="30">H56-F56</f>
        <v>18</v>
      </c>
      <c r="L56" s="132">
        <f t="shared" ref="L56:L87" si="31">K56/F56</f>
        <v>0.21951219512195122</v>
      </c>
      <c r="M56" s="127" t="s">
        <v>546</v>
      </c>
      <c r="N56" s="133">
        <v>42657</v>
      </c>
      <c r="O56" s="54"/>
      <c r="P56" s="54"/>
      <c r="Q56" s="193"/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</row>
    <row r="57" spans="1:32" ht="12.75" customHeight="1">
      <c r="A57" s="124">
        <v>2</v>
      </c>
      <c r="B57" s="125">
        <v>41794</v>
      </c>
      <c r="C57" s="125"/>
      <c r="D57" s="126" t="s">
        <v>577</v>
      </c>
      <c r="E57" s="127" t="s">
        <v>555</v>
      </c>
      <c r="F57" s="128">
        <v>257</v>
      </c>
      <c r="G57" s="127" t="s">
        <v>575</v>
      </c>
      <c r="H57" s="127">
        <v>300</v>
      </c>
      <c r="I57" s="129">
        <v>300</v>
      </c>
      <c r="J57" s="130" t="s">
        <v>576</v>
      </c>
      <c r="K57" s="131">
        <f t="shared" si="30"/>
        <v>43</v>
      </c>
      <c r="L57" s="132">
        <f t="shared" si="31"/>
        <v>0.16731517509727625</v>
      </c>
      <c r="M57" s="127" t="s">
        <v>546</v>
      </c>
      <c r="N57" s="133">
        <v>41822</v>
      </c>
      <c r="O57" s="54"/>
      <c r="P57" s="54"/>
      <c r="Q57" s="193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</row>
    <row r="58" spans="1:32" ht="12.75" customHeight="1">
      <c r="A58" s="124">
        <v>3</v>
      </c>
      <c r="B58" s="125">
        <v>41828</v>
      </c>
      <c r="C58" s="125"/>
      <c r="D58" s="126" t="s">
        <v>578</v>
      </c>
      <c r="E58" s="127" t="s">
        <v>555</v>
      </c>
      <c r="F58" s="128">
        <v>393</v>
      </c>
      <c r="G58" s="127" t="s">
        <v>575</v>
      </c>
      <c r="H58" s="127">
        <v>468</v>
      </c>
      <c r="I58" s="129">
        <v>468</v>
      </c>
      <c r="J58" s="130" t="s">
        <v>576</v>
      </c>
      <c r="K58" s="131">
        <f t="shared" si="30"/>
        <v>75</v>
      </c>
      <c r="L58" s="132">
        <f t="shared" si="31"/>
        <v>0.19083969465648856</v>
      </c>
      <c r="M58" s="127" t="s">
        <v>546</v>
      </c>
      <c r="N58" s="133">
        <v>41863</v>
      </c>
      <c r="O58" s="54"/>
      <c r="P58" s="54"/>
      <c r="Q58" s="193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</row>
    <row r="59" spans="1:32" ht="12.75" customHeight="1">
      <c r="A59" s="124">
        <v>4</v>
      </c>
      <c r="B59" s="125">
        <v>41857</v>
      </c>
      <c r="C59" s="125"/>
      <c r="D59" s="126" t="s">
        <v>579</v>
      </c>
      <c r="E59" s="127" t="s">
        <v>555</v>
      </c>
      <c r="F59" s="128">
        <v>205</v>
      </c>
      <c r="G59" s="127" t="s">
        <v>575</v>
      </c>
      <c r="H59" s="127">
        <v>275</v>
      </c>
      <c r="I59" s="129">
        <v>250</v>
      </c>
      <c r="J59" s="130" t="s">
        <v>576</v>
      </c>
      <c r="K59" s="131">
        <f t="shared" si="30"/>
        <v>70</v>
      </c>
      <c r="L59" s="132">
        <f t="shared" si="31"/>
        <v>0.34146341463414637</v>
      </c>
      <c r="M59" s="127" t="s">
        <v>546</v>
      </c>
      <c r="N59" s="133">
        <v>41962</v>
      </c>
      <c r="O59" s="54"/>
      <c r="P59" s="54"/>
      <c r="Q59" s="193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</row>
    <row r="60" spans="1:32" ht="12.75" customHeight="1">
      <c r="A60" s="124">
        <v>5</v>
      </c>
      <c r="B60" s="125">
        <v>41886</v>
      </c>
      <c r="C60" s="125"/>
      <c r="D60" s="126" t="s">
        <v>580</v>
      </c>
      <c r="E60" s="127" t="s">
        <v>555</v>
      </c>
      <c r="F60" s="128">
        <v>162</v>
      </c>
      <c r="G60" s="127" t="s">
        <v>575</v>
      </c>
      <c r="H60" s="127">
        <v>190</v>
      </c>
      <c r="I60" s="129">
        <v>190</v>
      </c>
      <c r="J60" s="130" t="s">
        <v>576</v>
      </c>
      <c r="K60" s="131">
        <f t="shared" si="30"/>
        <v>28</v>
      </c>
      <c r="L60" s="132">
        <f t="shared" si="31"/>
        <v>0.1728395061728395</v>
      </c>
      <c r="M60" s="127" t="s">
        <v>546</v>
      </c>
      <c r="N60" s="133">
        <v>42006</v>
      </c>
      <c r="O60" s="54"/>
      <c r="P60" s="54"/>
      <c r="Q60" s="193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</row>
    <row r="61" spans="1:32" ht="12.75" customHeight="1">
      <c r="A61" s="124">
        <v>6</v>
      </c>
      <c r="B61" s="125">
        <v>41886</v>
      </c>
      <c r="C61" s="125"/>
      <c r="D61" s="126" t="s">
        <v>581</v>
      </c>
      <c r="E61" s="127" t="s">
        <v>555</v>
      </c>
      <c r="F61" s="128">
        <v>75</v>
      </c>
      <c r="G61" s="127" t="s">
        <v>575</v>
      </c>
      <c r="H61" s="127">
        <v>91.5</v>
      </c>
      <c r="I61" s="129" t="s">
        <v>568</v>
      </c>
      <c r="J61" s="130" t="s">
        <v>582</v>
      </c>
      <c r="K61" s="131">
        <f t="shared" si="30"/>
        <v>16.5</v>
      </c>
      <c r="L61" s="132">
        <f t="shared" si="31"/>
        <v>0.22</v>
      </c>
      <c r="M61" s="127" t="s">
        <v>546</v>
      </c>
      <c r="N61" s="133">
        <v>41954</v>
      </c>
      <c r="O61" s="54"/>
      <c r="P61" s="54"/>
      <c r="Q61" s="193"/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</row>
    <row r="62" spans="1:32" ht="12.75" customHeight="1">
      <c r="A62" s="124">
        <v>7</v>
      </c>
      <c r="B62" s="125">
        <v>41913</v>
      </c>
      <c r="C62" s="125"/>
      <c r="D62" s="126" t="s">
        <v>583</v>
      </c>
      <c r="E62" s="127" t="s">
        <v>555</v>
      </c>
      <c r="F62" s="128">
        <v>850</v>
      </c>
      <c r="G62" s="127" t="s">
        <v>575</v>
      </c>
      <c r="H62" s="127">
        <v>982.5</v>
      </c>
      <c r="I62" s="129">
        <v>1050</v>
      </c>
      <c r="J62" s="130" t="s">
        <v>584</v>
      </c>
      <c r="K62" s="131">
        <f t="shared" si="30"/>
        <v>132.5</v>
      </c>
      <c r="L62" s="132">
        <f t="shared" si="31"/>
        <v>0.15588235294117647</v>
      </c>
      <c r="M62" s="127" t="s">
        <v>546</v>
      </c>
      <c r="N62" s="133">
        <v>42039</v>
      </c>
      <c r="O62" s="54"/>
      <c r="P62" s="54"/>
      <c r="Q62" s="193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</row>
    <row r="63" spans="1:32" ht="12.75" customHeight="1">
      <c r="A63" s="124">
        <v>8</v>
      </c>
      <c r="B63" s="125">
        <v>41913</v>
      </c>
      <c r="C63" s="125"/>
      <c r="D63" s="126" t="s">
        <v>585</v>
      </c>
      <c r="E63" s="127" t="s">
        <v>555</v>
      </c>
      <c r="F63" s="128">
        <v>475</v>
      </c>
      <c r="G63" s="127" t="s">
        <v>575</v>
      </c>
      <c r="H63" s="127">
        <v>515</v>
      </c>
      <c r="I63" s="129">
        <v>600</v>
      </c>
      <c r="J63" s="130" t="s">
        <v>586</v>
      </c>
      <c r="K63" s="131">
        <f t="shared" si="30"/>
        <v>40</v>
      </c>
      <c r="L63" s="132">
        <f t="shared" si="31"/>
        <v>8.4210526315789472E-2</v>
      </c>
      <c r="M63" s="127" t="s">
        <v>546</v>
      </c>
      <c r="N63" s="133">
        <v>41939</v>
      </c>
      <c r="O63" s="54"/>
      <c r="P63" s="54"/>
      <c r="Q63" s="193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</row>
    <row r="64" spans="1:32" ht="12.75" customHeight="1">
      <c r="A64" s="124">
        <v>9</v>
      </c>
      <c r="B64" s="125">
        <v>41913</v>
      </c>
      <c r="C64" s="125"/>
      <c r="D64" s="126" t="s">
        <v>587</v>
      </c>
      <c r="E64" s="127" t="s">
        <v>555</v>
      </c>
      <c r="F64" s="128">
        <v>86</v>
      </c>
      <c r="G64" s="127" t="s">
        <v>575</v>
      </c>
      <c r="H64" s="127">
        <v>99</v>
      </c>
      <c r="I64" s="129">
        <v>140</v>
      </c>
      <c r="J64" s="130" t="s">
        <v>588</v>
      </c>
      <c r="K64" s="131">
        <f t="shared" si="30"/>
        <v>13</v>
      </c>
      <c r="L64" s="132">
        <f t="shared" si="31"/>
        <v>0.15116279069767441</v>
      </c>
      <c r="M64" s="127" t="s">
        <v>546</v>
      </c>
      <c r="N64" s="133">
        <v>41939</v>
      </c>
      <c r="O64" s="54"/>
      <c r="P64" s="54"/>
      <c r="Q64" s="193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</row>
    <row r="65" spans="1:30" ht="12.75" customHeight="1">
      <c r="A65" s="124">
        <v>10</v>
      </c>
      <c r="B65" s="125">
        <v>41926</v>
      </c>
      <c r="C65" s="125"/>
      <c r="D65" s="126" t="s">
        <v>589</v>
      </c>
      <c r="E65" s="127" t="s">
        <v>555</v>
      </c>
      <c r="F65" s="128">
        <v>496.6</v>
      </c>
      <c r="G65" s="127" t="s">
        <v>575</v>
      </c>
      <c r="H65" s="127">
        <v>621</v>
      </c>
      <c r="I65" s="129">
        <v>580</v>
      </c>
      <c r="J65" s="130" t="s">
        <v>576</v>
      </c>
      <c r="K65" s="131">
        <f t="shared" si="30"/>
        <v>124.39999999999998</v>
      </c>
      <c r="L65" s="132">
        <f t="shared" si="31"/>
        <v>0.25050342327829234</v>
      </c>
      <c r="M65" s="127" t="s">
        <v>546</v>
      </c>
      <c r="N65" s="133">
        <v>42605</v>
      </c>
      <c r="O65" s="54"/>
      <c r="P65" s="54"/>
      <c r="Q65" s="193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</row>
    <row r="66" spans="1:30" ht="12.75" customHeight="1">
      <c r="A66" s="124">
        <v>11</v>
      </c>
      <c r="B66" s="125">
        <v>41926</v>
      </c>
      <c r="C66" s="125"/>
      <c r="D66" s="126" t="s">
        <v>590</v>
      </c>
      <c r="E66" s="127" t="s">
        <v>555</v>
      </c>
      <c r="F66" s="128">
        <v>2481.9</v>
      </c>
      <c r="G66" s="127" t="s">
        <v>575</v>
      </c>
      <c r="H66" s="127">
        <v>2840</v>
      </c>
      <c r="I66" s="129">
        <v>2870</v>
      </c>
      <c r="J66" s="130" t="s">
        <v>591</v>
      </c>
      <c r="K66" s="131">
        <f t="shared" si="30"/>
        <v>358.09999999999991</v>
      </c>
      <c r="L66" s="132">
        <f t="shared" si="31"/>
        <v>0.14428462065353154</v>
      </c>
      <c r="M66" s="127" t="s">
        <v>546</v>
      </c>
      <c r="N66" s="133">
        <v>42017</v>
      </c>
      <c r="O66" s="54"/>
      <c r="P66" s="54"/>
      <c r="Q66" s="193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</row>
    <row r="67" spans="1:30" ht="12.75" customHeight="1">
      <c r="A67" s="124">
        <v>12</v>
      </c>
      <c r="B67" s="125">
        <v>41928</v>
      </c>
      <c r="C67" s="125"/>
      <c r="D67" s="126" t="s">
        <v>592</v>
      </c>
      <c r="E67" s="127" t="s">
        <v>555</v>
      </c>
      <c r="F67" s="128">
        <v>84.5</v>
      </c>
      <c r="G67" s="127" t="s">
        <v>575</v>
      </c>
      <c r="H67" s="127">
        <v>93</v>
      </c>
      <c r="I67" s="129">
        <v>110</v>
      </c>
      <c r="J67" s="130" t="s">
        <v>593</v>
      </c>
      <c r="K67" s="131">
        <f t="shared" si="30"/>
        <v>8.5</v>
      </c>
      <c r="L67" s="132">
        <f t="shared" si="31"/>
        <v>0.10059171597633136</v>
      </c>
      <c r="M67" s="127" t="s">
        <v>546</v>
      </c>
      <c r="N67" s="133">
        <v>41939</v>
      </c>
      <c r="O67" s="54"/>
      <c r="P67" s="54"/>
      <c r="Q67" s="193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</row>
    <row r="68" spans="1:30" ht="12.75" customHeight="1">
      <c r="A68" s="124">
        <v>13</v>
      </c>
      <c r="B68" s="125">
        <v>41928</v>
      </c>
      <c r="C68" s="125"/>
      <c r="D68" s="126" t="s">
        <v>594</v>
      </c>
      <c r="E68" s="127" t="s">
        <v>555</v>
      </c>
      <c r="F68" s="128">
        <v>401</v>
      </c>
      <c r="G68" s="127" t="s">
        <v>575</v>
      </c>
      <c r="H68" s="127">
        <v>428</v>
      </c>
      <c r="I68" s="129">
        <v>450</v>
      </c>
      <c r="J68" s="130" t="s">
        <v>595</v>
      </c>
      <c r="K68" s="131">
        <f t="shared" si="30"/>
        <v>27</v>
      </c>
      <c r="L68" s="132">
        <f t="shared" si="31"/>
        <v>6.7331670822942641E-2</v>
      </c>
      <c r="M68" s="127" t="s">
        <v>546</v>
      </c>
      <c r="N68" s="133">
        <v>42020</v>
      </c>
      <c r="O68" s="54"/>
      <c r="P68" s="54"/>
      <c r="Q68" s="193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</row>
    <row r="69" spans="1:30" ht="12.75" customHeight="1">
      <c r="A69" s="124">
        <v>14</v>
      </c>
      <c r="B69" s="125">
        <v>41928</v>
      </c>
      <c r="C69" s="125"/>
      <c r="D69" s="126" t="s">
        <v>596</v>
      </c>
      <c r="E69" s="127" t="s">
        <v>555</v>
      </c>
      <c r="F69" s="128">
        <v>101</v>
      </c>
      <c r="G69" s="127" t="s">
        <v>575</v>
      </c>
      <c r="H69" s="127">
        <v>112</v>
      </c>
      <c r="I69" s="129">
        <v>120</v>
      </c>
      <c r="J69" s="130" t="s">
        <v>597</v>
      </c>
      <c r="K69" s="131">
        <f t="shared" si="30"/>
        <v>11</v>
      </c>
      <c r="L69" s="132">
        <f t="shared" si="31"/>
        <v>0.10891089108910891</v>
      </c>
      <c r="M69" s="127" t="s">
        <v>546</v>
      </c>
      <c r="N69" s="133">
        <v>41939</v>
      </c>
      <c r="O69" s="54"/>
      <c r="P69" s="54"/>
      <c r="Q69" s="193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0" ht="12.75" customHeight="1">
      <c r="A70" s="124">
        <v>15</v>
      </c>
      <c r="B70" s="125">
        <v>41954</v>
      </c>
      <c r="C70" s="125"/>
      <c r="D70" s="126" t="s">
        <v>598</v>
      </c>
      <c r="E70" s="127" t="s">
        <v>555</v>
      </c>
      <c r="F70" s="128">
        <v>59</v>
      </c>
      <c r="G70" s="127" t="s">
        <v>575</v>
      </c>
      <c r="H70" s="127">
        <v>76</v>
      </c>
      <c r="I70" s="129">
        <v>76</v>
      </c>
      <c r="J70" s="130" t="s">
        <v>576</v>
      </c>
      <c r="K70" s="131">
        <f t="shared" si="30"/>
        <v>17</v>
      </c>
      <c r="L70" s="132">
        <f t="shared" si="31"/>
        <v>0.28813559322033899</v>
      </c>
      <c r="M70" s="127" t="s">
        <v>546</v>
      </c>
      <c r="N70" s="133">
        <v>43032</v>
      </c>
      <c r="O70" s="54"/>
      <c r="P70" s="54"/>
      <c r="Q70" s="193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0" ht="12.75" customHeight="1">
      <c r="A71" s="124">
        <v>16</v>
      </c>
      <c r="B71" s="125">
        <v>41954</v>
      </c>
      <c r="C71" s="125"/>
      <c r="D71" s="126" t="s">
        <v>587</v>
      </c>
      <c r="E71" s="127" t="s">
        <v>555</v>
      </c>
      <c r="F71" s="128">
        <v>99</v>
      </c>
      <c r="G71" s="127" t="s">
        <v>575</v>
      </c>
      <c r="H71" s="127">
        <v>120</v>
      </c>
      <c r="I71" s="129">
        <v>120</v>
      </c>
      <c r="J71" s="130" t="s">
        <v>564</v>
      </c>
      <c r="K71" s="131">
        <f t="shared" si="30"/>
        <v>21</v>
      </c>
      <c r="L71" s="132">
        <f t="shared" si="31"/>
        <v>0.21212121212121213</v>
      </c>
      <c r="M71" s="127" t="s">
        <v>546</v>
      </c>
      <c r="N71" s="133">
        <v>41960</v>
      </c>
      <c r="O71" s="54"/>
      <c r="P71" s="54"/>
      <c r="Q71" s="193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0" ht="12.75" customHeight="1">
      <c r="A72" s="124">
        <v>17</v>
      </c>
      <c r="B72" s="125">
        <v>41956</v>
      </c>
      <c r="C72" s="125"/>
      <c r="D72" s="126" t="s">
        <v>599</v>
      </c>
      <c r="E72" s="127" t="s">
        <v>555</v>
      </c>
      <c r="F72" s="128">
        <v>22</v>
      </c>
      <c r="G72" s="127" t="s">
        <v>575</v>
      </c>
      <c r="H72" s="127">
        <v>33.549999999999997</v>
      </c>
      <c r="I72" s="129">
        <v>32</v>
      </c>
      <c r="J72" s="130" t="s">
        <v>600</v>
      </c>
      <c r="K72" s="131">
        <f t="shared" si="30"/>
        <v>11.549999999999997</v>
      </c>
      <c r="L72" s="132">
        <f t="shared" si="31"/>
        <v>0.52499999999999991</v>
      </c>
      <c r="M72" s="127" t="s">
        <v>546</v>
      </c>
      <c r="N72" s="133">
        <v>42188</v>
      </c>
      <c r="O72" s="54"/>
      <c r="P72" s="54"/>
      <c r="Q72" s="193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0" ht="12.75" customHeight="1">
      <c r="A73" s="124">
        <v>18</v>
      </c>
      <c r="B73" s="125">
        <v>41976</v>
      </c>
      <c r="C73" s="125"/>
      <c r="D73" s="126" t="s">
        <v>601</v>
      </c>
      <c r="E73" s="127" t="s">
        <v>555</v>
      </c>
      <c r="F73" s="128">
        <v>440</v>
      </c>
      <c r="G73" s="127" t="s">
        <v>575</v>
      </c>
      <c r="H73" s="127">
        <v>520</v>
      </c>
      <c r="I73" s="129">
        <v>520</v>
      </c>
      <c r="J73" s="130" t="s">
        <v>602</v>
      </c>
      <c r="K73" s="131">
        <f t="shared" si="30"/>
        <v>80</v>
      </c>
      <c r="L73" s="132">
        <f t="shared" si="31"/>
        <v>0.18181818181818182</v>
      </c>
      <c r="M73" s="127" t="s">
        <v>546</v>
      </c>
      <c r="N73" s="133">
        <v>42208</v>
      </c>
      <c r="O73" s="54"/>
      <c r="P73" s="54"/>
      <c r="Q73" s="193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0" ht="12.75" customHeight="1">
      <c r="A74" s="124">
        <v>19</v>
      </c>
      <c r="B74" s="125">
        <v>41976</v>
      </c>
      <c r="C74" s="125"/>
      <c r="D74" s="126" t="s">
        <v>603</v>
      </c>
      <c r="E74" s="127" t="s">
        <v>555</v>
      </c>
      <c r="F74" s="128">
        <v>360</v>
      </c>
      <c r="G74" s="127" t="s">
        <v>575</v>
      </c>
      <c r="H74" s="127">
        <v>427</v>
      </c>
      <c r="I74" s="129">
        <v>425</v>
      </c>
      <c r="J74" s="130" t="s">
        <v>604</v>
      </c>
      <c r="K74" s="131">
        <f t="shared" si="30"/>
        <v>67</v>
      </c>
      <c r="L74" s="132">
        <f t="shared" si="31"/>
        <v>0.18611111111111112</v>
      </c>
      <c r="M74" s="127" t="s">
        <v>546</v>
      </c>
      <c r="N74" s="133">
        <v>42058</v>
      </c>
      <c r="O74" s="54"/>
      <c r="P74" s="54"/>
      <c r="Q74" s="193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0" ht="12.75" customHeight="1">
      <c r="A75" s="124">
        <v>20</v>
      </c>
      <c r="B75" s="125">
        <v>42012</v>
      </c>
      <c r="C75" s="125"/>
      <c r="D75" s="126" t="s">
        <v>605</v>
      </c>
      <c r="E75" s="127" t="s">
        <v>555</v>
      </c>
      <c r="F75" s="128">
        <v>360</v>
      </c>
      <c r="G75" s="127" t="s">
        <v>575</v>
      </c>
      <c r="H75" s="127">
        <v>455</v>
      </c>
      <c r="I75" s="129">
        <v>420</v>
      </c>
      <c r="J75" s="130" t="s">
        <v>606</v>
      </c>
      <c r="K75" s="131">
        <f t="shared" si="30"/>
        <v>95</v>
      </c>
      <c r="L75" s="132">
        <f t="shared" si="31"/>
        <v>0.2638888888888889</v>
      </c>
      <c r="M75" s="127" t="s">
        <v>546</v>
      </c>
      <c r="N75" s="133">
        <v>42024</v>
      </c>
      <c r="O75" s="54"/>
      <c r="P75" s="54"/>
      <c r="Q75" s="193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0" ht="12.75" customHeight="1">
      <c r="A76" s="124">
        <v>21</v>
      </c>
      <c r="B76" s="125">
        <v>42012</v>
      </c>
      <c r="C76" s="125"/>
      <c r="D76" s="126" t="s">
        <v>607</v>
      </c>
      <c r="E76" s="127" t="s">
        <v>555</v>
      </c>
      <c r="F76" s="128">
        <v>130</v>
      </c>
      <c r="G76" s="127"/>
      <c r="H76" s="127">
        <v>175.5</v>
      </c>
      <c r="I76" s="129">
        <v>165</v>
      </c>
      <c r="J76" s="130" t="s">
        <v>608</v>
      </c>
      <c r="K76" s="131">
        <f t="shared" si="30"/>
        <v>45.5</v>
      </c>
      <c r="L76" s="132">
        <f t="shared" si="31"/>
        <v>0.35</v>
      </c>
      <c r="M76" s="127" t="s">
        <v>546</v>
      </c>
      <c r="N76" s="133">
        <v>43088</v>
      </c>
      <c r="O76" s="54"/>
      <c r="P76" s="54"/>
      <c r="Q76" s="193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0" ht="12.75" customHeight="1">
      <c r="A77" s="124">
        <v>22</v>
      </c>
      <c r="B77" s="125">
        <v>42040</v>
      </c>
      <c r="C77" s="125"/>
      <c r="D77" s="126" t="s">
        <v>386</v>
      </c>
      <c r="E77" s="127" t="s">
        <v>544</v>
      </c>
      <c r="F77" s="128">
        <v>98</v>
      </c>
      <c r="G77" s="127"/>
      <c r="H77" s="127">
        <v>120</v>
      </c>
      <c r="I77" s="129">
        <v>120</v>
      </c>
      <c r="J77" s="130" t="s">
        <v>576</v>
      </c>
      <c r="K77" s="131">
        <f t="shared" si="30"/>
        <v>22</v>
      </c>
      <c r="L77" s="132">
        <f t="shared" si="31"/>
        <v>0.22448979591836735</v>
      </c>
      <c r="M77" s="127" t="s">
        <v>546</v>
      </c>
      <c r="N77" s="133">
        <v>42753</v>
      </c>
      <c r="O77" s="54"/>
      <c r="P77" s="54"/>
      <c r="Q77" s="193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0" ht="12.75" customHeight="1">
      <c r="A78" s="124">
        <v>23</v>
      </c>
      <c r="B78" s="125">
        <v>42040</v>
      </c>
      <c r="C78" s="125"/>
      <c r="D78" s="126" t="s">
        <v>609</v>
      </c>
      <c r="E78" s="127" t="s">
        <v>544</v>
      </c>
      <c r="F78" s="128">
        <v>196</v>
      </c>
      <c r="G78" s="127"/>
      <c r="H78" s="127">
        <v>262</v>
      </c>
      <c r="I78" s="129">
        <v>255</v>
      </c>
      <c r="J78" s="130" t="s">
        <v>576</v>
      </c>
      <c r="K78" s="131">
        <f t="shared" si="30"/>
        <v>66</v>
      </c>
      <c r="L78" s="132">
        <f t="shared" si="31"/>
        <v>0.33673469387755101</v>
      </c>
      <c r="M78" s="127" t="s">
        <v>546</v>
      </c>
      <c r="N78" s="133">
        <v>42599</v>
      </c>
      <c r="O78" s="54"/>
      <c r="P78" s="54"/>
      <c r="Q78" s="193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0" ht="12.75" customHeight="1">
      <c r="A79" s="134">
        <v>24</v>
      </c>
      <c r="B79" s="135">
        <v>42067</v>
      </c>
      <c r="C79" s="135"/>
      <c r="D79" s="136" t="s">
        <v>385</v>
      </c>
      <c r="E79" s="137" t="s">
        <v>544</v>
      </c>
      <c r="F79" s="138">
        <v>235</v>
      </c>
      <c r="G79" s="138"/>
      <c r="H79" s="139">
        <v>77</v>
      </c>
      <c r="I79" s="139" t="s">
        <v>610</v>
      </c>
      <c r="J79" s="140" t="s">
        <v>611</v>
      </c>
      <c r="K79" s="141">
        <f t="shared" si="30"/>
        <v>-158</v>
      </c>
      <c r="L79" s="142">
        <f t="shared" si="31"/>
        <v>-0.67234042553191486</v>
      </c>
      <c r="M79" s="138" t="s">
        <v>556</v>
      </c>
      <c r="N79" s="135">
        <v>43522</v>
      </c>
      <c r="O79" s="54"/>
      <c r="P79" s="54"/>
      <c r="Q79" s="193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0" ht="12.75" customHeight="1">
      <c r="A80" s="124">
        <v>25</v>
      </c>
      <c r="B80" s="125">
        <v>42067</v>
      </c>
      <c r="C80" s="125"/>
      <c r="D80" s="126" t="s">
        <v>612</v>
      </c>
      <c r="E80" s="127" t="s">
        <v>544</v>
      </c>
      <c r="F80" s="128">
        <v>185</v>
      </c>
      <c r="G80" s="127"/>
      <c r="H80" s="127">
        <v>224</v>
      </c>
      <c r="I80" s="129" t="s">
        <v>613</v>
      </c>
      <c r="J80" s="130" t="s">
        <v>576</v>
      </c>
      <c r="K80" s="131">
        <f t="shared" si="30"/>
        <v>39</v>
      </c>
      <c r="L80" s="132">
        <f t="shared" si="31"/>
        <v>0.21081081081081082</v>
      </c>
      <c r="M80" s="127" t="s">
        <v>546</v>
      </c>
      <c r="N80" s="133">
        <v>42647</v>
      </c>
      <c r="O80" s="54"/>
      <c r="P80" s="54"/>
      <c r="Q80" s="193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34">
        <v>26</v>
      </c>
      <c r="B81" s="135">
        <v>42090</v>
      </c>
      <c r="C81" s="135"/>
      <c r="D81" s="143" t="s">
        <v>614</v>
      </c>
      <c r="E81" s="138" t="s">
        <v>544</v>
      </c>
      <c r="F81" s="138">
        <v>49.5</v>
      </c>
      <c r="G81" s="139"/>
      <c r="H81" s="139">
        <v>15.85</v>
      </c>
      <c r="I81" s="139">
        <v>67</v>
      </c>
      <c r="J81" s="140" t="s">
        <v>615</v>
      </c>
      <c r="K81" s="139">
        <f t="shared" si="30"/>
        <v>-33.65</v>
      </c>
      <c r="L81" s="144">
        <f t="shared" si="31"/>
        <v>-0.67979797979797973</v>
      </c>
      <c r="M81" s="138" t="s">
        <v>556</v>
      </c>
      <c r="N81" s="145">
        <v>43627</v>
      </c>
      <c r="O81" s="54"/>
      <c r="P81" s="54"/>
      <c r="Q81" s="193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4">
        <v>27</v>
      </c>
      <c r="B82" s="125">
        <v>42093</v>
      </c>
      <c r="C82" s="125"/>
      <c r="D82" s="126" t="s">
        <v>616</v>
      </c>
      <c r="E82" s="127" t="s">
        <v>544</v>
      </c>
      <c r="F82" s="128">
        <v>183.5</v>
      </c>
      <c r="G82" s="127"/>
      <c r="H82" s="127">
        <v>219</v>
      </c>
      <c r="I82" s="129">
        <v>218</v>
      </c>
      <c r="J82" s="130" t="s">
        <v>617</v>
      </c>
      <c r="K82" s="131">
        <f t="shared" si="30"/>
        <v>35.5</v>
      </c>
      <c r="L82" s="132">
        <f t="shared" si="31"/>
        <v>0.19346049046321526</v>
      </c>
      <c r="M82" s="127" t="s">
        <v>546</v>
      </c>
      <c r="N82" s="133">
        <v>42103</v>
      </c>
      <c r="O82" s="54"/>
      <c r="P82" s="54"/>
      <c r="Q82" s="193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4">
        <v>28</v>
      </c>
      <c r="B83" s="125">
        <v>42114</v>
      </c>
      <c r="C83" s="125"/>
      <c r="D83" s="126" t="s">
        <v>618</v>
      </c>
      <c r="E83" s="127" t="s">
        <v>544</v>
      </c>
      <c r="F83" s="128">
        <f>(227+237)/2</f>
        <v>232</v>
      </c>
      <c r="G83" s="127"/>
      <c r="H83" s="127">
        <v>298</v>
      </c>
      <c r="I83" s="129">
        <v>298</v>
      </c>
      <c r="J83" s="130" t="s">
        <v>576</v>
      </c>
      <c r="K83" s="131">
        <f t="shared" si="30"/>
        <v>66</v>
      </c>
      <c r="L83" s="132">
        <f t="shared" si="31"/>
        <v>0.28448275862068967</v>
      </c>
      <c r="M83" s="127" t="s">
        <v>546</v>
      </c>
      <c r="N83" s="133">
        <v>42823</v>
      </c>
      <c r="O83" s="54"/>
      <c r="P83" s="54"/>
      <c r="Q83" s="193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4">
        <v>29</v>
      </c>
      <c r="B84" s="125">
        <v>42128</v>
      </c>
      <c r="C84" s="125"/>
      <c r="D84" s="126" t="s">
        <v>619</v>
      </c>
      <c r="E84" s="127" t="s">
        <v>555</v>
      </c>
      <c r="F84" s="128">
        <v>385</v>
      </c>
      <c r="G84" s="127"/>
      <c r="H84" s="127">
        <f>212.5+331</f>
        <v>543.5</v>
      </c>
      <c r="I84" s="129">
        <v>510</v>
      </c>
      <c r="J84" s="130" t="s">
        <v>620</v>
      </c>
      <c r="K84" s="131">
        <f t="shared" si="30"/>
        <v>158.5</v>
      </c>
      <c r="L84" s="132">
        <f t="shared" si="31"/>
        <v>0.41168831168831171</v>
      </c>
      <c r="M84" s="127" t="s">
        <v>546</v>
      </c>
      <c r="N84" s="133">
        <v>42235</v>
      </c>
      <c r="O84" s="54"/>
      <c r="P84" s="54"/>
      <c r="Q84" s="193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4">
        <v>30</v>
      </c>
      <c r="B85" s="125">
        <v>42128</v>
      </c>
      <c r="C85" s="125"/>
      <c r="D85" s="126" t="s">
        <v>621</v>
      </c>
      <c r="E85" s="127" t="s">
        <v>555</v>
      </c>
      <c r="F85" s="128">
        <v>115.5</v>
      </c>
      <c r="G85" s="127"/>
      <c r="H85" s="127">
        <v>146</v>
      </c>
      <c r="I85" s="129">
        <v>142</v>
      </c>
      <c r="J85" s="130" t="s">
        <v>622</v>
      </c>
      <c r="K85" s="131">
        <f t="shared" si="30"/>
        <v>30.5</v>
      </c>
      <c r="L85" s="132">
        <f t="shared" si="31"/>
        <v>0.26406926406926406</v>
      </c>
      <c r="M85" s="127" t="s">
        <v>546</v>
      </c>
      <c r="N85" s="133">
        <v>42202</v>
      </c>
      <c r="O85" s="54"/>
      <c r="P85" s="54"/>
      <c r="Q85" s="193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4">
        <v>31</v>
      </c>
      <c r="B86" s="125">
        <v>42151</v>
      </c>
      <c r="C86" s="125"/>
      <c r="D86" s="126" t="s">
        <v>500</v>
      </c>
      <c r="E86" s="127" t="s">
        <v>555</v>
      </c>
      <c r="F86" s="128">
        <v>237.5</v>
      </c>
      <c r="G86" s="127"/>
      <c r="H86" s="127">
        <v>279.5</v>
      </c>
      <c r="I86" s="129">
        <v>278</v>
      </c>
      <c r="J86" s="130" t="s">
        <v>576</v>
      </c>
      <c r="K86" s="131">
        <f t="shared" si="30"/>
        <v>42</v>
      </c>
      <c r="L86" s="132">
        <f t="shared" si="31"/>
        <v>0.17684210526315788</v>
      </c>
      <c r="M86" s="127" t="s">
        <v>546</v>
      </c>
      <c r="N86" s="133">
        <v>42222</v>
      </c>
      <c r="O86" s="54"/>
      <c r="P86" s="54"/>
      <c r="Q86" s="193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4">
        <v>32</v>
      </c>
      <c r="B87" s="125">
        <v>42174</v>
      </c>
      <c r="C87" s="125"/>
      <c r="D87" s="126" t="s">
        <v>594</v>
      </c>
      <c r="E87" s="127" t="s">
        <v>544</v>
      </c>
      <c r="F87" s="128">
        <v>340</v>
      </c>
      <c r="G87" s="127"/>
      <c r="H87" s="127">
        <v>448</v>
      </c>
      <c r="I87" s="129">
        <v>448</v>
      </c>
      <c r="J87" s="130" t="s">
        <v>576</v>
      </c>
      <c r="K87" s="131">
        <f t="shared" si="30"/>
        <v>108</v>
      </c>
      <c r="L87" s="132">
        <f t="shared" si="31"/>
        <v>0.31764705882352939</v>
      </c>
      <c r="M87" s="127" t="s">
        <v>546</v>
      </c>
      <c r="N87" s="133">
        <v>43018</v>
      </c>
      <c r="O87" s="54"/>
      <c r="P87" s="54"/>
      <c r="Q87" s="193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4">
        <v>33</v>
      </c>
      <c r="B88" s="125">
        <v>42191</v>
      </c>
      <c r="C88" s="125"/>
      <c r="D88" s="126" t="s">
        <v>623</v>
      </c>
      <c r="E88" s="127" t="s">
        <v>544</v>
      </c>
      <c r="F88" s="128">
        <v>390</v>
      </c>
      <c r="G88" s="127"/>
      <c r="H88" s="127">
        <v>460</v>
      </c>
      <c r="I88" s="129">
        <v>460</v>
      </c>
      <c r="J88" s="130" t="s">
        <v>576</v>
      </c>
      <c r="K88" s="131">
        <f t="shared" ref="K88:K108" si="32">H88-F88</f>
        <v>70</v>
      </c>
      <c r="L88" s="132">
        <f t="shared" ref="L88:L108" si="33">K88/F88</f>
        <v>0.17948717948717949</v>
      </c>
      <c r="M88" s="127" t="s">
        <v>546</v>
      </c>
      <c r="N88" s="133">
        <v>42478</v>
      </c>
      <c r="O88" s="54"/>
      <c r="P88" s="54"/>
      <c r="Q88" s="193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34">
        <v>34</v>
      </c>
      <c r="B89" s="135">
        <v>42195</v>
      </c>
      <c r="C89" s="135"/>
      <c r="D89" s="136" t="s">
        <v>624</v>
      </c>
      <c r="E89" s="137" t="s">
        <v>544</v>
      </c>
      <c r="F89" s="138">
        <v>122.5</v>
      </c>
      <c r="G89" s="138"/>
      <c r="H89" s="139">
        <v>61</v>
      </c>
      <c r="I89" s="139">
        <v>172</v>
      </c>
      <c r="J89" s="140" t="s">
        <v>625</v>
      </c>
      <c r="K89" s="141">
        <f t="shared" si="32"/>
        <v>-61.5</v>
      </c>
      <c r="L89" s="142">
        <f t="shared" si="33"/>
        <v>-0.50204081632653064</v>
      </c>
      <c r="M89" s="138" t="s">
        <v>556</v>
      </c>
      <c r="N89" s="135">
        <v>43333</v>
      </c>
      <c r="O89" s="54"/>
      <c r="P89" s="54"/>
      <c r="Q89" s="193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4">
        <v>35</v>
      </c>
      <c r="B90" s="125">
        <v>42219</v>
      </c>
      <c r="C90" s="125"/>
      <c r="D90" s="126" t="s">
        <v>626</v>
      </c>
      <c r="E90" s="127" t="s">
        <v>544</v>
      </c>
      <c r="F90" s="128">
        <v>297.5</v>
      </c>
      <c r="G90" s="127"/>
      <c r="H90" s="127">
        <v>350</v>
      </c>
      <c r="I90" s="129">
        <v>360</v>
      </c>
      <c r="J90" s="130" t="s">
        <v>627</v>
      </c>
      <c r="K90" s="131">
        <f t="shared" si="32"/>
        <v>52.5</v>
      </c>
      <c r="L90" s="132">
        <f t="shared" si="33"/>
        <v>0.17647058823529413</v>
      </c>
      <c r="M90" s="127" t="s">
        <v>546</v>
      </c>
      <c r="N90" s="133">
        <v>42232</v>
      </c>
      <c r="O90" s="54"/>
      <c r="P90" s="54"/>
      <c r="Q90" s="193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4">
        <v>36</v>
      </c>
      <c r="B91" s="125">
        <v>42219</v>
      </c>
      <c r="C91" s="125"/>
      <c r="D91" s="126" t="s">
        <v>628</v>
      </c>
      <c r="E91" s="127" t="s">
        <v>544</v>
      </c>
      <c r="F91" s="128">
        <v>115.5</v>
      </c>
      <c r="G91" s="127"/>
      <c r="H91" s="127">
        <v>149</v>
      </c>
      <c r="I91" s="129">
        <v>140</v>
      </c>
      <c r="J91" s="130" t="s">
        <v>629</v>
      </c>
      <c r="K91" s="131">
        <f t="shared" si="32"/>
        <v>33.5</v>
      </c>
      <c r="L91" s="132">
        <f t="shared" si="33"/>
        <v>0.29004329004329005</v>
      </c>
      <c r="M91" s="127" t="s">
        <v>546</v>
      </c>
      <c r="N91" s="133">
        <v>42740</v>
      </c>
      <c r="O91" s="54"/>
      <c r="P91" s="54"/>
      <c r="Q91" s="193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4">
        <v>37</v>
      </c>
      <c r="B92" s="125">
        <v>42251</v>
      </c>
      <c r="C92" s="125"/>
      <c r="D92" s="126" t="s">
        <v>500</v>
      </c>
      <c r="E92" s="127" t="s">
        <v>544</v>
      </c>
      <c r="F92" s="128">
        <v>226</v>
      </c>
      <c r="G92" s="127"/>
      <c r="H92" s="127">
        <v>292</v>
      </c>
      <c r="I92" s="129">
        <v>292</v>
      </c>
      <c r="J92" s="130" t="s">
        <v>630</v>
      </c>
      <c r="K92" s="131">
        <f t="shared" si="32"/>
        <v>66</v>
      </c>
      <c r="L92" s="132">
        <f t="shared" si="33"/>
        <v>0.29203539823008851</v>
      </c>
      <c r="M92" s="127" t="s">
        <v>546</v>
      </c>
      <c r="N92" s="133">
        <v>42286</v>
      </c>
      <c r="O92" s="54"/>
      <c r="P92" s="54"/>
      <c r="Q92" s="193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4">
        <v>38</v>
      </c>
      <c r="B93" s="125">
        <v>42254</v>
      </c>
      <c r="C93" s="125"/>
      <c r="D93" s="126" t="s">
        <v>618</v>
      </c>
      <c r="E93" s="127" t="s">
        <v>544</v>
      </c>
      <c r="F93" s="128">
        <v>232.5</v>
      </c>
      <c r="G93" s="127"/>
      <c r="H93" s="127">
        <v>312.5</v>
      </c>
      <c r="I93" s="129">
        <v>310</v>
      </c>
      <c r="J93" s="130" t="s">
        <v>576</v>
      </c>
      <c r="K93" s="131">
        <f t="shared" si="32"/>
        <v>80</v>
      </c>
      <c r="L93" s="132">
        <f t="shared" si="33"/>
        <v>0.34408602150537637</v>
      </c>
      <c r="M93" s="127" t="s">
        <v>546</v>
      </c>
      <c r="N93" s="133">
        <v>42823</v>
      </c>
      <c r="O93" s="54"/>
      <c r="P93" s="54"/>
      <c r="Q93" s="193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4">
        <v>39</v>
      </c>
      <c r="B94" s="125">
        <v>42268</v>
      </c>
      <c r="C94" s="125"/>
      <c r="D94" s="126" t="s">
        <v>631</v>
      </c>
      <c r="E94" s="127" t="s">
        <v>544</v>
      </c>
      <c r="F94" s="128">
        <v>196.5</v>
      </c>
      <c r="G94" s="127"/>
      <c r="H94" s="127">
        <v>238</v>
      </c>
      <c r="I94" s="129">
        <v>238</v>
      </c>
      <c r="J94" s="130" t="s">
        <v>630</v>
      </c>
      <c r="K94" s="131">
        <f t="shared" si="32"/>
        <v>41.5</v>
      </c>
      <c r="L94" s="132">
        <f t="shared" si="33"/>
        <v>0.21119592875318066</v>
      </c>
      <c r="M94" s="127" t="s">
        <v>546</v>
      </c>
      <c r="N94" s="133">
        <v>42291</v>
      </c>
      <c r="O94" s="54"/>
      <c r="P94" s="54"/>
      <c r="Q94" s="193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4">
        <v>40</v>
      </c>
      <c r="B95" s="125">
        <v>42271</v>
      </c>
      <c r="C95" s="125"/>
      <c r="D95" s="126" t="s">
        <v>574</v>
      </c>
      <c r="E95" s="127" t="s">
        <v>544</v>
      </c>
      <c r="F95" s="128">
        <v>65</v>
      </c>
      <c r="G95" s="127"/>
      <c r="H95" s="127">
        <v>82</v>
      </c>
      <c r="I95" s="129">
        <v>82</v>
      </c>
      <c r="J95" s="130" t="s">
        <v>630</v>
      </c>
      <c r="K95" s="131">
        <f t="shared" si="32"/>
        <v>17</v>
      </c>
      <c r="L95" s="132">
        <f t="shared" si="33"/>
        <v>0.26153846153846155</v>
      </c>
      <c r="M95" s="127" t="s">
        <v>546</v>
      </c>
      <c r="N95" s="133">
        <v>42578</v>
      </c>
      <c r="O95" s="54"/>
      <c r="P95" s="54"/>
      <c r="Q95" s="193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4">
        <v>41</v>
      </c>
      <c r="B96" s="125">
        <v>42291</v>
      </c>
      <c r="C96" s="125"/>
      <c r="D96" s="126" t="s">
        <v>632</v>
      </c>
      <c r="E96" s="127" t="s">
        <v>544</v>
      </c>
      <c r="F96" s="128">
        <v>144</v>
      </c>
      <c r="G96" s="127"/>
      <c r="H96" s="127">
        <v>182.5</v>
      </c>
      <c r="I96" s="129">
        <v>181</v>
      </c>
      <c r="J96" s="130" t="s">
        <v>630</v>
      </c>
      <c r="K96" s="131">
        <f t="shared" si="32"/>
        <v>38.5</v>
      </c>
      <c r="L96" s="132">
        <f t="shared" si="33"/>
        <v>0.2673611111111111</v>
      </c>
      <c r="M96" s="127" t="s">
        <v>546</v>
      </c>
      <c r="N96" s="133">
        <v>42817</v>
      </c>
      <c r="O96" s="54"/>
      <c r="P96" s="54"/>
      <c r="Q96" s="193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4">
        <v>42</v>
      </c>
      <c r="B97" s="125">
        <v>42291</v>
      </c>
      <c r="C97" s="125"/>
      <c r="D97" s="126" t="s">
        <v>633</v>
      </c>
      <c r="E97" s="127" t="s">
        <v>544</v>
      </c>
      <c r="F97" s="128">
        <v>264</v>
      </c>
      <c r="G97" s="127"/>
      <c r="H97" s="127">
        <v>311</v>
      </c>
      <c r="I97" s="129">
        <v>311</v>
      </c>
      <c r="J97" s="130" t="s">
        <v>630</v>
      </c>
      <c r="K97" s="131">
        <f t="shared" si="32"/>
        <v>47</v>
      </c>
      <c r="L97" s="132">
        <f t="shared" si="33"/>
        <v>0.17803030303030304</v>
      </c>
      <c r="M97" s="127" t="s">
        <v>546</v>
      </c>
      <c r="N97" s="133">
        <v>42604</v>
      </c>
      <c r="O97" s="54"/>
      <c r="P97" s="54"/>
      <c r="Q97" s="193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4">
        <v>43</v>
      </c>
      <c r="B98" s="125">
        <v>42318</v>
      </c>
      <c r="C98" s="125"/>
      <c r="D98" s="126" t="s">
        <v>634</v>
      </c>
      <c r="E98" s="127" t="s">
        <v>555</v>
      </c>
      <c r="F98" s="128">
        <v>549.5</v>
      </c>
      <c r="G98" s="127"/>
      <c r="H98" s="127">
        <v>630</v>
      </c>
      <c r="I98" s="129">
        <v>630</v>
      </c>
      <c r="J98" s="130" t="s">
        <v>630</v>
      </c>
      <c r="K98" s="131">
        <f t="shared" si="32"/>
        <v>80.5</v>
      </c>
      <c r="L98" s="132">
        <f t="shared" si="33"/>
        <v>0.1464968152866242</v>
      </c>
      <c r="M98" s="127" t="s">
        <v>546</v>
      </c>
      <c r="N98" s="133">
        <v>42419</v>
      </c>
      <c r="O98" s="54"/>
      <c r="P98" s="54"/>
      <c r="Q98" s="193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4">
        <v>44</v>
      </c>
      <c r="B99" s="125">
        <v>42342</v>
      </c>
      <c r="C99" s="125"/>
      <c r="D99" s="126" t="s">
        <v>635</v>
      </c>
      <c r="E99" s="127" t="s">
        <v>544</v>
      </c>
      <c r="F99" s="128">
        <v>1027.5</v>
      </c>
      <c r="G99" s="127"/>
      <c r="H99" s="127">
        <v>1315</v>
      </c>
      <c r="I99" s="129">
        <v>1250</v>
      </c>
      <c r="J99" s="130" t="s">
        <v>630</v>
      </c>
      <c r="K99" s="131">
        <f t="shared" si="32"/>
        <v>287.5</v>
      </c>
      <c r="L99" s="132">
        <f t="shared" si="33"/>
        <v>0.27980535279805352</v>
      </c>
      <c r="M99" s="127" t="s">
        <v>546</v>
      </c>
      <c r="N99" s="133">
        <v>43244</v>
      </c>
      <c r="O99" s="54"/>
      <c r="P99" s="54"/>
      <c r="Q99" s="193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4">
        <v>45</v>
      </c>
      <c r="B100" s="125">
        <v>42367</v>
      </c>
      <c r="C100" s="125"/>
      <c r="D100" s="126" t="s">
        <v>636</v>
      </c>
      <c r="E100" s="127" t="s">
        <v>544</v>
      </c>
      <c r="F100" s="128">
        <v>465</v>
      </c>
      <c r="G100" s="127"/>
      <c r="H100" s="127">
        <v>540</v>
      </c>
      <c r="I100" s="129">
        <v>540</v>
      </c>
      <c r="J100" s="130" t="s">
        <v>630</v>
      </c>
      <c r="K100" s="131">
        <f t="shared" si="32"/>
        <v>75</v>
      </c>
      <c r="L100" s="132">
        <f t="shared" si="33"/>
        <v>0.16129032258064516</v>
      </c>
      <c r="M100" s="127" t="s">
        <v>546</v>
      </c>
      <c r="N100" s="133">
        <v>42530</v>
      </c>
      <c r="O100" s="54"/>
      <c r="P100" s="54"/>
      <c r="Q100" s="193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4">
        <v>46</v>
      </c>
      <c r="B101" s="125">
        <v>42380</v>
      </c>
      <c r="C101" s="125"/>
      <c r="D101" s="126" t="s">
        <v>386</v>
      </c>
      <c r="E101" s="127" t="s">
        <v>555</v>
      </c>
      <c r="F101" s="128">
        <v>81</v>
      </c>
      <c r="G101" s="127"/>
      <c r="H101" s="127">
        <v>110</v>
      </c>
      <c r="I101" s="129">
        <v>110</v>
      </c>
      <c r="J101" s="130" t="s">
        <v>630</v>
      </c>
      <c r="K101" s="131">
        <f t="shared" si="32"/>
        <v>29</v>
      </c>
      <c r="L101" s="132">
        <f t="shared" si="33"/>
        <v>0.35802469135802467</v>
      </c>
      <c r="M101" s="127" t="s">
        <v>546</v>
      </c>
      <c r="N101" s="133">
        <v>42745</v>
      </c>
      <c r="O101" s="54"/>
      <c r="P101" s="54"/>
      <c r="Q101" s="193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4">
        <v>47</v>
      </c>
      <c r="B102" s="125">
        <v>42382</v>
      </c>
      <c r="C102" s="125"/>
      <c r="D102" s="126" t="s">
        <v>637</v>
      </c>
      <c r="E102" s="127" t="s">
        <v>555</v>
      </c>
      <c r="F102" s="128">
        <v>417.5</v>
      </c>
      <c r="G102" s="127"/>
      <c r="H102" s="127">
        <v>547</v>
      </c>
      <c r="I102" s="129">
        <v>535</v>
      </c>
      <c r="J102" s="130" t="s">
        <v>630</v>
      </c>
      <c r="K102" s="131">
        <f t="shared" si="32"/>
        <v>129.5</v>
      </c>
      <c r="L102" s="132">
        <f t="shared" si="33"/>
        <v>0.31017964071856285</v>
      </c>
      <c r="M102" s="127" t="s">
        <v>546</v>
      </c>
      <c r="N102" s="133">
        <v>42578</v>
      </c>
      <c r="O102" s="54"/>
      <c r="P102" s="54"/>
      <c r="Q102" s="193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4">
        <v>48</v>
      </c>
      <c r="B103" s="125">
        <v>42408</v>
      </c>
      <c r="C103" s="125"/>
      <c r="D103" s="126" t="s">
        <v>638</v>
      </c>
      <c r="E103" s="127" t="s">
        <v>544</v>
      </c>
      <c r="F103" s="128">
        <v>650</v>
      </c>
      <c r="G103" s="127"/>
      <c r="H103" s="127">
        <v>800</v>
      </c>
      <c r="I103" s="129">
        <v>800</v>
      </c>
      <c r="J103" s="130" t="s">
        <v>630</v>
      </c>
      <c r="K103" s="131">
        <f t="shared" si="32"/>
        <v>150</v>
      </c>
      <c r="L103" s="132">
        <f t="shared" si="33"/>
        <v>0.23076923076923078</v>
      </c>
      <c r="M103" s="127" t="s">
        <v>546</v>
      </c>
      <c r="N103" s="133">
        <v>43154</v>
      </c>
      <c r="O103" s="54"/>
      <c r="P103" s="54"/>
      <c r="Q103" s="193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4">
        <v>49</v>
      </c>
      <c r="B104" s="125">
        <v>42433</v>
      </c>
      <c r="C104" s="125"/>
      <c r="D104" s="126" t="s">
        <v>231</v>
      </c>
      <c r="E104" s="127" t="s">
        <v>544</v>
      </c>
      <c r="F104" s="128">
        <v>437.5</v>
      </c>
      <c r="G104" s="127"/>
      <c r="H104" s="127">
        <v>504.5</v>
      </c>
      <c r="I104" s="129">
        <v>522</v>
      </c>
      <c r="J104" s="130" t="s">
        <v>639</v>
      </c>
      <c r="K104" s="131">
        <f t="shared" si="32"/>
        <v>67</v>
      </c>
      <c r="L104" s="132">
        <f t="shared" si="33"/>
        <v>0.15314285714285714</v>
      </c>
      <c r="M104" s="127" t="s">
        <v>546</v>
      </c>
      <c r="N104" s="133">
        <v>42480</v>
      </c>
      <c r="O104" s="54"/>
      <c r="P104" s="54"/>
      <c r="Q104" s="193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4">
        <v>50</v>
      </c>
      <c r="B105" s="125">
        <v>42438</v>
      </c>
      <c r="C105" s="125"/>
      <c r="D105" s="126" t="s">
        <v>640</v>
      </c>
      <c r="E105" s="127" t="s">
        <v>544</v>
      </c>
      <c r="F105" s="128">
        <v>189.5</v>
      </c>
      <c r="G105" s="127"/>
      <c r="H105" s="127">
        <v>218</v>
      </c>
      <c r="I105" s="129">
        <v>218</v>
      </c>
      <c r="J105" s="130" t="s">
        <v>630</v>
      </c>
      <c r="K105" s="131">
        <f t="shared" si="32"/>
        <v>28.5</v>
      </c>
      <c r="L105" s="132">
        <f t="shared" si="33"/>
        <v>0.15039577836411611</v>
      </c>
      <c r="M105" s="127" t="s">
        <v>546</v>
      </c>
      <c r="N105" s="133">
        <v>43034</v>
      </c>
      <c r="O105" s="54"/>
      <c r="P105" s="54"/>
      <c r="Q105" s="193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34">
        <v>51</v>
      </c>
      <c r="B106" s="135">
        <v>42471</v>
      </c>
      <c r="C106" s="135"/>
      <c r="D106" s="143" t="s">
        <v>641</v>
      </c>
      <c r="E106" s="138" t="s">
        <v>544</v>
      </c>
      <c r="F106" s="138">
        <v>36.5</v>
      </c>
      <c r="G106" s="139"/>
      <c r="H106" s="139">
        <v>15.85</v>
      </c>
      <c r="I106" s="139">
        <v>60</v>
      </c>
      <c r="J106" s="140" t="s">
        <v>642</v>
      </c>
      <c r="K106" s="141">
        <f t="shared" si="32"/>
        <v>-20.65</v>
      </c>
      <c r="L106" s="142">
        <f t="shared" si="33"/>
        <v>-0.5657534246575342</v>
      </c>
      <c r="M106" s="138" t="s">
        <v>556</v>
      </c>
      <c r="N106" s="146">
        <v>43627</v>
      </c>
      <c r="O106" s="54"/>
      <c r="P106" s="54"/>
      <c r="Q106" s="193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4">
        <v>52</v>
      </c>
      <c r="B107" s="125">
        <v>42472</v>
      </c>
      <c r="C107" s="125"/>
      <c r="D107" s="126" t="s">
        <v>643</v>
      </c>
      <c r="E107" s="127" t="s">
        <v>544</v>
      </c>
      <c r="F107" s="128">
        <v>93</v>
      </c>
      <c r="G107" s="127"/>
      <c r="H107" s="127">
        <v>149</v>
      </c>
      <c r="I107" s="129">
        <v>140</v>
      </c>
      <c r="J107" s="130" t="s">
        <v>644</v>
      </c>
      <c r="K107" s="131">
        <f t="shared" si="32"/>
        <v>56</v>
      </c>
      <c r="L107" s="132">
        <f t="shared" si="33"/>
        <v>0.60215053763440862</v>
      </c>
      <c r="M107" s="127" t="s">
        <v>546</v>
      </c>
      <c r="N107" s="133">
        <v>42740</v>
      </c>
      <c r="O107" s="54"/>
      <c r="P107" s="54"/>
      <c r="Q107" s="193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4">
        <v>53</v>
      </c>
      <c r="B108" s="125">
        <v>42472</v>
      </c>
      <c r="C108" s="125"/>
      <c r="D108" s="126" t="s">
        <v>645</v>
      </c>
      <c r="E108" s="127" t="s">
        <v>544</v>
      </c>
      <c r="F108" s="128">
        <v>130</v>
      </c>
      <c r="G108" s="127"/>
      <c r="H108" s="127">
        <v>150</v>
      </c>
      <c r="I108" s="129" t="s">
        <v>646</v>
      </c>
      <c r="J108" s="130" t="s">
        <v>630</v>
      </c>
      <c r="K108" s="131">
        <f t="shared" si="32"/>
        <v>20</v>
      </c>
      <c r="L108" s="132">
        <f t="shared" si="33"/>
        <v>0.15384615384615385</v>
      </c>
      <c r="M108" s="127" t="s">
        <v>546</v>
      </c>
      <c r="N108" s="133">
        <v>42564</v>
      </c>
      <c r="O108" s="54"/>
      <c r="P108" s="54"/>
      <c r="Q108" s="193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4">
        <v>54</v>
      </c>
      <c r="B109" s="125">
        <v>42473</v>
      </c>
      <c r="C109" s="125"/>
      <c r="D109" s="126" t="s">
        <v>647</v>
      </c>
      <c r="E109" s="127" t="s">
        <v>544</v>
      </c>
      <c r="F109" s="128">
        <v>196</v>
      </c>
      <c r="G109" s="127"/>
      <c r="H109" s="127">
        <v>299</v>
      </c>
      <c r="I109" s="129">
        <v>299</v>
      </c>
      <c r="J109" s="130" t="s">
        <v>630</v>
      </c>
      <c r="K109" s="131">
        <v>103</v>
      </c>
      <c r="L109" s="132">
        <v>0.52551020408163296</v>
      </c>
      <c r="M109" s="127" t="s">
        <v>546</v>
      </c>
      <c r="N109" s="133">
        <v>42620</v>
      </c>
      <c r="O109" s="54"/>
      <c r="P109" s="54"/>
      <c r="Q109" s="193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4">
        <v>55</v>
      </c>
      <c r="B110" s="125">
        <v>42473</v>
      </c>
      <c r="C110" s="125"/>
      <c r="D110" s="126" t="s">
        <v>648</v>
      </c>
      <c r="E110" s="127" t="s">
        <v>544</v>
      </c>
      <c r="F110" s="128">
        <v>88</v>
      </c>
      <c r="G110" s="127"/>
      <c r="H110" s="127">
        <v>103</v>
      </c>
      <c r="I110" s="129">
        <v>103</v>
      </c>
      <c r="J110" s="130" t="s">
        <v>630</v>
      </c>
      <c r="K110" s="131">
        <v>15</v>
      </c>
      <c r="L110" s="132">
        <v>0.170454545454545</v>
      </c>
      <c r="M110" s="127" t="s">
        <v>546</v>
      </c>
      <c r="N110" s="133">
        <v>42530</v>
      </c>
      <c r="O110" s="54"/>
      <c r="P110" s="54"/>
      <c r="Q110" s="193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4">
        <v>56</v>
      </c>
      <c r="B111" s="125">
        <v>42492</v>
      </c>
      <c r="C111" s="125"/>
      <c r="D111" s="126" t="s">
        <v>649</v>
      </c>
      <c r="E111" s="127" t="s">
        <v>544</v>
      </c>
      <c r="F111" s="128">
        <v>127.5</v>
      </c>
      <c r="G111" s="127"/>
      <c r="H111" s="127">
        <v>148</v>
      </c>
      <c r="I111" s="129" t="s">
        <v>650</v>
      </c>
      <c r="J111" s="130" t="s">
        <v>630</v>
      </c>
      <c r="K111" s="131">
        <f>H111-F111</f>
        <v>20.5</v>
      </c>
      <c r="L111" s="132">
        <f>K111/F111</f>
        <v>0.16078431372549021</v>
      </c>
      <c r="M111" s="127" t="s">
        <v>546</v>
      </c>
      <c r="N111" s="133">
        <v>42564</v>
      </c>
      <c r="O111" s="54"/>
      <c r="P111" s="54"/>
      <c r="Q111" s="193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4">
        <v>57</v>
      </c>
      <c r="B112" s="125">
        <v>42493</v>
      </c>
      <c r="C112" s="125"/>
      <c r="D112" s="126" t="s">
        <v>651</v>
      </c>
      <c r="E112" s="127" t="s">
        <v>544</v>
      </c>
      <c r="F112" s="128">
        <v>675</v>
      </c>
      <c r="G112" s="127"/>
      <c r="H112" s="127">
        <v>815</v>
      </c>
      <c r="I112" s="129" t="s">
        <v>652</v>
      </c>
      <c r="J112" s="130" t="s">
        <v>630</v>
      </c>
      <c r="K112" s="131">
        <f>H112-F112</f>
        <v>140</v>
      </c>
      <c r="L112" s="132">
        <f>K112/F112</f>
        <v>0.2074074074074074</v>
      </c>
      <c r="M112" s="127" t="s">
        <v>546</v>
      </c>
      <c r="N112" s="133">
        <v>43154</v>
      </c>
      <c r="O112" s="54"/>
      <c r="P112" s="54"/>
      <c r="Q112" s="193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34">
        <v>58</v>
      </c>
      <c r="B113" s="135">
        <v>42522</v>
      </c>
      <c r="C113" s="135"/>
      <c r="D113" s="136" t="s">
        <v>653</v>
      </c>
      <c r="E113" s="137" t="s">
        <v>544</v>
      </c>
      <c r="F113" s="138">
        <v>500</v>
      </c>
      <c r="G113" s="138"/>
      <c r="H113" s="139">
        <v>232.5</v>
      </c>
      <c r="I113" s="139" t="s">
        <v>654</v>
      </c>
      <c r="J113" s="140" t="s">
        <v>655</v>
      </c>
      <c r="K113" s="141">
        <f>H113-F113</f>
        <v>-267.5</v>
      </c>
      <c r="L113" s="142">
        <f>K113/F113</f>
        <v>-0.53500000000000003</v>
      </c>
      <c r="M113" s="138" t="s">
        <v>556</v>
      </c>
      <c r="N113" s="135">
        <v>43735</v>
      </c>
      <c r="O113" s="54"/>
      <c r="P113" s="54"/>
      <c r="Q113" s="193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4">
        <v>59</v>
      </c>
      <c r="B114" s="125">
        <v>42527</v>
      </c>
      <c r="C114" s="125"/>
      <c r="D114" s="126" t="s">
        <v>502</v>
      </c>
      <c r="E114" s="127" t="s">
        <v>544</v>
      </c>
      <c r="F114" s="128">
        <v>110</v>
      </c>
      <c r="G114" s="127"/>
      <c r="H114" s="127">
        <v>126.5</v>
      </c>
      <c r="I114" s="129">
        <v>125</v>
      </c>
      <c r="J114" s="130" t="s">
        <v>582</v>
      </c>
      <c r="K114" s="131">
        <f>H114-F114</f>
        <v>16.5</v>
      </c>
      <c r="L114" s="132">
        <f>K114/F114</f>
        <v>0.15</v>
      </c>
      <c r="M114" s="127" t="s">
        <v>546</v>
      </c>
      <c r="N114" s="133">
        <v>42552</v>
      </c>
      <c r="O114" s="54"/>
      <c r="P114" s="54"/>
      <c r="Q114" s="193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4">
        <v>60</v>
      </c>
      <c r="B115" s="125">
        <v>42538</v>
      </c>
      <c r="C115" s="125"/>
      <c r="D115" s="126" t="s">
        <v>656</v>
      </c>
      <c r="E115" s="127" t="s">
        <v>544</v>
      </c>
      <c r="F115" s="128">
        <v>44</v>
      </c>
      <c r="G115" s="127"/>
      <c r="H115" s="127">
        <v>69.5</v>
      </c>
      <c r="I115" s="129">
        <v>69.5</v>
      </c>
      <c r="J115" s="130" t="s">
        <v>657</v>
      </c>
      <c r="K115" s="131">
        <f>H115-F115</f>
        <v>25.5</v>
      </c>
      <c r="L115" s="132">
        <f>K115/F115</f>
        <v>0.57954545454545459</v>
      </c>
      <c r="M115" s="127" t="s">
        <v>546</v>
      </c>
      <c r="N115" s="133">
        <v>42977</v>
      </c>
      <c r="O115" s="54"/>
      <c r="P115" s="54"/>
      <c r="Q115" s="193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4">
        <v>61</v>
      </c>
      <c r="B116" s="125">
        <v>42549</v>
      </c>
      <c r="C116" s="125"/>
      <c r="D116" s="126" t="s">
        <v>658</v>
      </c>
      <c r="E116" s="127" t="s">
        <v>544</v>
      </c>
      <c r="F116" s="128">
        <v>262.5</v>
      </c>
      <c r="G116" s="127"/>
      <c r="H116" s="127">
        <v>340</v>
      </c>
      <c r="I116" s="129">
        <v>333</v>
      </c>
      <c r="J116" s="130" t="s">
        <v>659</v>
      </c>
      <c r="K116" s="131">
        <v>77.5</v>
      </c>
      <c r="L116" s="132">
        <v>0.29523809523809502</v>
      </c>
      <c r="M116" s="127" t="s">
        <v>546</v>
      </c>
      <c r="N116" s="133">
        <v>43017</v>
      </c>
      <c r="O116" s="54"/>
      <c r="P116" s="54"/>
      <c r="Q116" s="193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4">
        <v>62</v>
      </c>
      <c r="B117" s="125">
        <v>42549</v>
      </c>
      <c r="C117" s="125"/>
      <c r="D117" s="126" t="s">
        <v>660</v>
      </c>
      <c r="E117" s="127" t="s">
        <v>544</v>
      </c>
      <c r="F117" s="128">
        <v>840</v>
      </c>
      <c r="G117" s="127"/>
      <c r="H117" s="127">
        <v>1230</v>
      </c>
      <c r="I117" s="129">
        <v>1230</v>
      </c>
      <c r="J117" s="130" t="s">
        <v>630</v>
      </c>
      <c r="K117" s="131">
        <v>390</v>
      </c>
      <c r="L117" s="132">
        <v>0.46428571428571402</v>
      </c>
      <c r="M117" s="127" t="s">
        <v>546</v>
      </c>
      <c r="N117" s="133">
        <v>42649</v>
      </c>
      <c r="O117" s="54"/>
      <c r="P117" s="54"/>
      <c r="Q117" s="193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47">
        <v>63</v>
      </c>
      <c r="B118" s="148">
        <v>42556</v>
      </c>
      <c r="C118" s="148"/>
      <c r="D118" s="149" t="s">
        <v>661</v>
      </c>
      <c r="E118" s="150" t="s">
        <v>544</v>
      </c>
      <c r="F118" s="150">
        <v>395</v>
      </c>
      <c r="G118" s="151"/>
      <c r="H118" s="151">
        <f>(468.5+342.5)/2</f>
        <v>405.5</v>
      </c>
      <c r="I118" s="151">
        <v>510</v>
      </c>
      <c r="J118" s="152" t="s">
        <v>662</v>
      </c>
      <c r="K118" s="153">
        <f t="shared" ref="K118:K124" si="34">H118-F118</f>
        <v>10.5</v>
      </c>
      <c r="L118" s="154">
        <f t="shared" ref="L118:L124" si="35">K118/F118</f>
        <v>2.6582278481012658E-2</v>
      </c>
      <c r="M118" s="150" t="s">
        <v>563</v>
      </c>
      <c r="N118" s="148">
        <v>43606</v>
      </c>
      <c r="O118" s="54"/>
      <c r="P118" s="54"/>
      <c r="Q118" s="193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34">
        <v>64</v>
      </c>
      <c r="B119" s="135">
        <v>42584</v>
      </c>
      <c r="C119" s="135"/>
      <c r="D119" s="136" t="s">
        <v>663</v>
      </c>
      <c r="E119" s="137" t="s">
        <v>555</v>
      </c>
      <c r="F119" s="138">
        <f>169.5-12.8</f>
        <v>156.69999999999999</v>
      </c>
      <c r="G119" s="138"/>
      <c r="H119" s="139">
        <v>77</v>
      </c>
      <c r="I119" s="139" t="s">
        <v>664</v>
      </c>
      <c r="J119" s="140" t="s">
        <v>665</v>
      </c>
      <c r="K119" s="141">
        <f t="shared" si="34"/>
        <v>-79.699999999999989</v>
      </c>
      <c r="L119" s="142">
        <f t="shared" si="35"/>
        <v>-0.50861518825781749</v>
      </c>
      <c r="M119" s="138" t="s">
        <v>556</v>
      </c>
      <c r="N119" s="135">
        <v>43522</v>
      </c>
      <c r="O119" s="54"/>
      <c r="P119" s="54"/>
      <c r="Q119" s="193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34">
        <v>65</v>
      </c>
      <c r="B120" s="135">
        <v>42586</v>
      </c>
      <c r="C120" s="135"/>
      <c r="D120" s="136" t="s">
        <v>666</v>
      </c>
      <c r="E120" s="137" t="s">
        <v>544</v>
      </c>
      <c r="F120" s="138">
        <v>400</v>
      </c>
      <c r="G120" s="138"/>
      <c r="H120" s="139">
        <v>305</v>
      </c>
      <c r="I120" s="139">
        <v>475</v>
      </c>
      <c r="J120" s="140" t="s">
        <v>667</v>
      </c>
      <c r="K120" s="141">
        <f t="shared" si="34"/>
        <v>-95</v>
      </c>
      <c r="L120" s="142">
        <f t="shared" si="35"/>
        <v>-0.23749999999999999</v>
      </c>
      <c r="M120" s="138" t="s">
        <v>556</v>
      </c>
      <c r="N120" s="135">
        <v>43606</v>
      </c>
      <c r="O120" s="54"/>
      <c r="P120" s="54"/>
      <c r="Q120" s="193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24">
        <v>66</v>
      </c>
      <c r="B121" s="125">
        <v>42593</v>
      </c>
      <c r="C121" s="125"/>
      <c r="D121" s="126" t="s">
        <v>668</v>
      </c>
      <c r="E121" s="127" t="s">
        <v>544</v>
      </c>
      <c r="F121" s="128">
        <v>86.5</v>
      </c>
      <c r="G121" s="127"/>
      <c r="H121" s="127">
        <v>130</v>
      </c>
      <c r="I121" s="129">
        <v>130</v>
      </c>
      <c r="J121" s="130" t="s">
        <v>669</v>
      </c>
      <c r="K121" s="131">
        <f t="shared" si="34"/>
        <v>43.5</v>
      </c>
      <c r="L121" s="132">
        <f t="shared" si="35"/>
        <v>0.50289017341040465</v>
      </c>
      <c r="M121" s="127" t="s">
        <v>546</v>
      </c>
      <c r="N121" s="133">
        <v>43091</v>
      </c>
      <c r="O121" s="54"/>
      <c r="P121" s="54"/>
      <c r="Q121" s="193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34">
        <v>67</v>
      </c>
      <c r="B122" s="135">
        <v>42600</v>
      </c>
      <c r="C122" s="135"/>
      <c r="D122" s="136" t="s">
        <v>119</v>
      </c>
      <c r="E122" s="137" t="s">
        <v>544</v>
      </c>
      <c r="F122" s="138">
        <v>133.5</v>
      </c>
      <c r="G122" s="138"/>
      <c r="H122" s="139">
        <v>126.5</v>
      </c>
      <c r="I122" s="139">
        <v>178</v>
      </c>
      <c r="J122" s="140" t="s">
        <v>670</v>
      </c>
      <c r="K122" s="141">
        <f t="shared" si="34"/>
        <v>-7</v>
      </c>
      <c r="L122" s="142">
        <f t="shared" si="35"/>
        <v>-5.2434456928838954E-2</v>
      </c>
      <c r="M122" s="138" t="s">
        <v>556</v>
      </c>
      <c r="N122" s="135">
        <v>42615</v>
      </c>
      <c r="O122" s="54"/>
      <c r="P122" s="54"/>
      <c r="Q122" s="193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4">
        <v>68</v>
      </c>
      <c r="B123" s="125">
        <v>42613</v>
      </c>
      <c r="C123" s="125"/>
      <c r="D123" s="126" t="s">
        <v>671</v>
      </c>
      <c r="E123" s="127" t="s">
        <v>544</v>
      </c>
      <c r="F123" s="128">
        <v>560</v>
      </c>
      <c r="G123" s="127"/>
      <c r="H123" s="127">
        <v>725</v>
      </c>
      <c r="I123" s="129">
        <v>725</v>
      </c>
      <c r="J123" s="130" t="s">
        <v>576</v>
      </c>
      <c r="K123" s="131">
        <f t="shared" si="34"/>
        <v>165</v>
      </c>
      <c r="L123" s="132">
        <f t="shared" si="35"/>
        <v>0.29464285714285715</v>
      </c>
      <c r="M123" s="127" t="s">
        <v>546</v>
      </c>
      <c r="N123" s="133">
        <v>42456</v>
      </c>
      <c r="O123" s="54"/>
      <c r="P123" s="54"/>
      <c r="Q123" s="193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4">
        <v>69</v>
      </c>
      <c r="B124" s="125">
        <v>42614</v>
      </c>
      <c r="C124" s="125"/>
      <c r="D124" s="126" t="s">
        <v>672</v>
      </c>
      <c r="E124" s="127" t="s">
        <v>544</v>
      </c>
      <c r="F124" s="128">
        <v>160.5</v>
      </c>
      <c r="G124" s="127"/>
      <c r="H124" s="127">
        <v>210</v>
      </c>
      <c r="I124" s="129">
        <v>210</v>
      </c>
      <c r="J124" s="130" t="s">
        <v>576</v>
      </c>
      <c r="K124" s="131">
        <f t="shared" si="34"/>
        <v>49.5</v>
      </c>
      <c r="L124" s="132">
        <f t="shared" si="35"/>
        <v>0.30841121495327101</v>
      </c>
      <c r="M124" s="127" t="s">
        <v>546</v>
      </c>
      <c r="N124" s="133">
        <v>42871</v>
      </c>
      <c r="O124" s="54"/>
      <c r="P124" s="54"/>
      <c r="Q124" s="193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4">
        <v>70</v>
      </c>
      <c r="B125" s="125">
        <v>42646</v>
      </c>
      <c r="C125" s="125"/>
      <c r="D125" s="126" t="s">
        <v>395</v>
      </c>
      <c r="E125" s="127" t="s">
        <v>544</v>
      </c>
      <c r="F125" s="128">
        <v>430</v>
      </c>
      <c r="G125" s="127"/>
      <c r="H125" s="127">
        <v>596</v>
      </c>
      <c r="I125" s="129">
        <v>575</v>
      </c>
      <c r="J125" s="130" t="s">
        <v>673</v>
      </c>
      <c r="K125" s="131">
        <v>166</v>
      </c>
      <c r="L125" s="132">
        <v>0.38604651162790699</v>
      </c>
      <c r="M125" s="127" t="s">
        <v>546</v>
      </c>
      <c r="N125" s="133">
        <v>42769</v>
      </c>
      <c r="O125" s="54"/>
      <c r="P125" s="54"/>
      <c r="Q125" s="193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4">
        <v>71</v>
      </c>
      <c r="B126" s="125">
        <v>42657</v>
      </c>
      <c r="C126" s="125"/>
      <c r="D126" s="126" t="s">
        <v>674</v>
      </c>
      <c r="E126" s="127" t="s">
        <v>544</v>
      </c>
      <c r="F126" s="128">
        <v>280</v>
      </c>
      <c r="G126" s="127"/>
      <c r="H126" s="127">
        <v>345</v>
      </c>
      <c r="I126" s="129">
        <v>345</v>
      </c>
      <c r="J126" s="130" t="s">
        <v>576</v>
      </c>
      <c r="K126" s="131">
        <f t="shared" ref="K126:K131" si="36">H126-F126</f>
        <v>65</v>
      </c>
      <c r="L126" s="132">
        <f>K126/F126</f>
        <v>0.23214285714285715</v>
      </c>
      <c r="M126" s="127" t="s">
        <v>546</v>
      </c>
      <c r="N126" s="133">
        <v>42814</v>
      </c>
      <c r="O126" s="54"/>
      <c r="P126" s="54"/>
      <c r="Q126" s="193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4">
        <v>72</v>
      </c>
      <c r="B127" s="125">
        <v>42657</v>
      </c>
      <c r="C127" s="125"/>
      <c r="D127" s="126" t="s">
        <v>675</v>
      </c>
      <c r="E127" s="127" t="s">
        <v>544</v>
      </c>
      <c r="F127" s="128">
        <v>245</v>
      </c>
      <c r="G127" s="127"/>
      <c r="H127" s="127">
        <v>325.5</v>
      </c>
      <c r="I127" s="129">
        <v>330</v>
      </c>
      <c r="J127" s="130" t="s">
        <v>676</v>
      </c>
      <c r="K127" s="131">
        <f t="shared" si="36"/>
        <v>80.5</v>
      </c>
      <c r="L127" s="132">
        <f>K127/F127</f>
        <v>0.32857142857142857</v>
      </c>
      <c r="M127" s="127" t="s">
        <v>546</v>
      </c>
      <c r="N127" s="133">
        <v>42769</v>
      </c>
      <c r="O127" s="54"/>
      <c r="P127" s="54"/>
      <c r="Q127" s="193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24">
        <v>73</v>
      </c>
      <c r="B128" s="125">
        <v>42660</v>
      </c>
      <c r="C128" s="125"/>
      <c r="D128" s="126" t="s">
        <v>677</v>
      </c>
      <c r="E128" s="127" t="s">
        <v>544</v>
      </c>
      <c r="F128" s="128">
        <v>125</v>
      </c>
      <c r="G128" s="127"/>
      <c r="H128" s="127">
        <v>160</v>
      </c>
      <c r="I128" s="129">
        <v>160</v>
      </c>
      <c r="J128" s="130" t="s">
        <v>630</v>
      </c>
      <c r="K128" s="131">
        <f t="shared" si="36"/>
        <v>35</v>
      </c>
      <c r="L128" s="132">
        <v>0.28000000000000003</v>
      </c>
      <c r="M128" s="127" t="s">
        <v>546</v>
      </c>
      <c r="N128" s="133">
        <v>42803</v>
      </c>
      <c r="O128" s="54"/>
      <c r="P128" s="54"/>
      <c r="Q128" s="193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4">
        <v>74</v>
      </c>
      <c r="B129" s="125">
        <v>42660</v>
      </c>
      <c r="C129" s="125"/>
      <c r="D129" s="126" t="s">
        <v>678</v>
      </c>
      <c r="E129" s="127" t="s">
        <v>544</v>
      </c>
      <c r="F129" s="128">
        <v>114</v>
      </c>
      <c r="G129" s="127"/>
      <c r="H129" s="127">
        <v>145</v>
      </c>
      <c r="I129" s="129">
        <v>145</v>
      </c>
      <c r="J129" s="130" t="s">
        <v>630</v>
      </c>
      <c r="K129" s="131">
        <f t="shared" si="36"/>
        <v>31</v>
      </c>
      <c r="L129" s="132">
        <f>K129/F129</f>
        <v>0.27192982456140352</v>
      </c>
      <c r="M129" s="127" t="s">
        <v>546</v>
      </c>
      <c r="N129" s="133">
        <v>42859</v>
      </c>
      <c r="O129" s="54"/>
      <c r="P129" s="54"/>
      <c r="Q129" s="193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4">
        <v>75</v>
      </c>
      <c r="B130" s="125">
        <v>42660</v>
      </c>
      <c r="C130" s="125"/>
      <c r="D130" s="126" t="s">
        <v>679</v>
      </c>
      <c r="E130" s="127" t="s">
        <v>544</v>
      </c>
      <c r="F130" s="128">
        <v>212</v>
      </c>
      <c r="G130" s="127"/>
      <c r="H130" s="127">
        <v>280</v>
      </c>
      <c r="I130" s="129">
        <v>276</v>
      </c>
      <c r="J130" s="130" t="s">
        <v>680</v>
      </c>
      <c r="K130" s="131">
        <f t="shared" si="36"/>
        <v>68</v>
      </c>
      <c r="L130" s="132">
        <f>K130/F130</f>
        <v>0.32075471698113206</v>
      </c>
      <c r="M130" s="127" t="s">
        <v>546</v>
      </c>
      <c r="N130" s="133">
        <v>42858</v>
      </c>
      <c r="O130" s="54"/>
      <c r="P130" s="54"/>
      <c r="Q130" s="193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4">
        <v>76</v>
      </c>
      <c r="B131" s="125">
        <v>42678</v>
      </c>
      <c r="C131" s="125"/>
      <c r="D131" s="126" t="s">
        <v>438</v>
      </c>
      <c r="E131" s="127" t="s">
        <v>544</v>
      </c>
      <c r="F131" s="128">
        <v>155</v>
      </c>
      <c r="G131" s="127"/>
      <c r="H131" s="127">
        <v>210</v>
      </c>
      <c r="I131" s="129">
        <v>210</v>
      </c>
      <c r="J131" s="130" t="s">
        <v>681</v>
      </c>
      <c r="K131" s="131">
        <f t="shared" si="36"/>
        <v>55</v>
      </c>
      <c r="L131" s="132">
        <f>K131/F131</f>
        <v>0.35483870967741937</v>
      </c>
      <c r="M131" s="127" t="s">
        <v>546</v>
      </c>
      <c r="N131" s="133">
        <v>42944</v>
      </c>
      <c r="O131" s="54"/>
      <c r="P131" s="54"/>
      <c r="Q131" s="193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34">
        <v>77</v>
      </c>
      <c r="B132" s="135">
        <v>42710</v>
      </c>
      <c r="C132" s="135"/>
      <c r="D132" s="136" t="s">
        <v>682</v>
      </c>
      <c r="E132" s="137" t="s">
        <v>544</v>
      </c>
      <c r="F132" s="138">
        <v>150.5</v>
      </c>
      <c r="G132" s="138"/>
      <c r="H132" s="139">
        <v>72.5</v>
      </c>
      <c r="I132" s="139">
        <v>174</v>
      </c>
      <c r="J132" s="140" t="s">
        <v>683</v>
      </c>
      <c r="K132" s="141">
        <v>-78</v>
      </c>
      <c r="L132" s="142">
        <v>-0.51827242524916906</v>
      </c>
      <c r="M132" s="138" t="s">
        <v>556</v>
      </c>
      <c r="N132" s="135">
        <v>43333</v>
      </c>
      <c r="O132" s="54"/>
      <c r="P132" s="54"/>
      <c r="Q132" s="193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4">
        <v>78</v>
      </c>
      <c r="B133" s="125">
        <v>42712</v>
      </c>
      <c r="C133" s="125"/>
      <c r="D133" s="126" t="s">
        <v>684</v>
      </c>
      <c r="E133" s="127" t="s">
        <v>544</v>
      </c>
      <c r="F133" s="128">
        <v>380</v>
      </c>
      <c r="G133" s="127"/>
      <c r="H133" s="127">
        <v>478</v>
      </c>
      <c r="I133" s="129">
        <v>468</v>
      </c>
      <c r="J133" s="130" t="s">
        <v>630</v>
      </c>
      <c r="K133" s="131">
        <f>H133-F133</f>
        <v>98</v>
      </c>
      <c r="L133" s="132">
        <f>K133/F133</f>
        <v>0.25789473684210529</v>
      </c>
      <c r="M133" s="127" t="s">
        <v>546</v>
      </c>
      <c r="N133" s="133">
        <v>43025</v>
      </c>
      <c r="O133" s="54"/>
      <c r="P133" s="54"/>
      <c r="Q133" s="193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4">
        <v>79</v>
      </c>
      <c r="B134" s="125">
        <v>42734</v>
      </c>
      <c r="C134" s="125"/>
      <c r="D134" s="126" t="s">
        <v>118</v>
      </c>
      <c r="E134" s="127" t="s">
        <v>544</v>
      </c>
      <c r="F134" s="128">
        <v>305</v>
      </c>
      <c r="G134" s="127"/>
      <c r="H134" s="127">
        <v>375</v>
      </c>
      <c r="I134" s="129">
        <v>375</v>
      </c>
      <c r="J134" s="130" t="s">
        <v>630</v>
      </c>
      <c r="K134" s="131">
        <f>H134-F134</f>
        <v>70</v>
      </c>
      <c r="L134" s="132">
        <f>K134/F134</f>
        <v>0.22950819672131148</v>
      </c>
      <c r="M134" s="127" t="s">
        <v>546</v>
      </c>
      <c r="N134" s="133">
        <v>42768</v>
      </c>
      <c r="O134" s="54"/>
      <c r="P134" s="54"/>
      <c r="Q134" s="193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4">
        <v>80</v>
      </c>
      <c r="B135" s="125">
        <v>42739</v>
      </c>
      <c r="C135" s="125"/>
      <c r="D135" s="126" t="s">
        <v>102</v>
      </c>
      <c r="E135" s="127" t="s">
        <v>544</v>
      </c>
      <c r="F135" s="128">
        <v>99.5</v>
      </c>
      <c r="G135" s="127"/>
      <c r="H135" s="127">
        <v>158</v>
      </c>
      <c r="I135" s="129">
        <v>158</v>
      </c>
      <c r="J135" s="130" t="s">
        <v>630</v>
      </c>
      <c r="K135" s="131">
        <f>H135-F135</f>
        <v>58.5</v>
      </c>
      <c r="L135" s="132">
        <f>K135/F135</f>
        <v>0.5879396984924623</v>
      </c>
      <c r="M135" s="127" t="s">
        <v>546</v>
      </c>
      <c r="N135" s="133">
        <v>42898</v>
      </c>
      <c r="O135" s="54"/>
      <c r="P135" s="54"/>
      <c r="Q135" s="193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4">
        <v>81</v>
      </c>
      <c r="B136" s="125">
        <v>42739</v>
      </c>
      <c r="C136" s="125"/>
      <c r="D136" s="126" t="s">
        <v>102</v>
      </c>
      <c r="E136" s="127" t="s">
        <v>544</v>
      </c>
      <c r="F136" s="128">
        <v>99.5</v>
      </c>
      <c r="G136" s="127"/>
      <c r="H136" s="127">
        <v>158</v>
      </c>
      <c r="I136" s="129">
        <v>158</v>
      </c>
      <c r="J136" s="130" t="s">
        <v>630</v>
      </c>
      <c r="K136" s="131">
        <v>58.5</v>
      </c>
      <c r="L136" s="132">
        <v>0.58793969849246197</v>
      </c>
      <c r="M136" s="127" t="s">
        <v>546</v>
      </c>
      <c r="N136" s="133">
        <v>42898</v>
      </c>
      <c r="O136" s="54"/>
      <c r="P136" s="54"/>
      <c r="Q136" s="193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4">
        <v>82</v>
      </c>
      <c r="B137" s="125">
        <v>42786</v>
      </c>
      <c r="C137" s="125"/>
      <c r="D137" s="126" t="s">
        <v>204</v>
      </c>
      <c r="E137" s="127" t="s">
        <v>544</v>
      </c>
      <c r="F137" s="128">
        <v>140.5</v>
      </c>
      <c r="G137" s="127"/>
      <c r="H137" s="127">
        <v>220</v>
      </c>
      <c r="I137" s="129">
        <v>220</v>
      </c>
      <c r="J137" s="130" t="s">
        <v>630</v>
      </c>
      <c r="K137" s="131">
        <f>H137-F137</f>
        <v>79.5</v>
      </c>
      <c r="L137" s="132">
        <f>K137/F137</f>
        <v>0.5658362989323843</v>
      </c>
      <c r="M137" s="127" t="s">
        <v>546</v>
      </c>
      <c r="N137" s="133">
        <v>42864</v>
      </c>
      <c r="O137" s="54"/>
      <c r="P137" s="54"/>
      <c r="Q137" s="193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4">
        <v>83</v>
      </c>
      <c r="B138" s="125">
        <v>42786</v>
      </c>
      <c r="C138" s="125"/>
      <c r="D138" s="126" t="s">
        <v>685</v>
      </c>
      <c r="E138" s="127" t="s">
        <v>544</v>
      </c>
      <c r="F138" s="128">
        <v>202.5</v>
      </c>
      <c r="G138" s="127"/>
      <c r="H138" s="127">
        <v>234</v>
      </c>
      <c r="I138" s="129">
        <v>234</v>
      </c>
      <c r="J138" s="130" t="s">
        <v>630</v>
      </c>
      <c r="K138" s="131">
        <v>31.5</v>
      </c>
      <c r="L138" s="132">
        <v>0.155555555555556</v>
      </c>
      <c r="M138" s="127" t="s">
        <v>546</v>
      </c>
      <c r="N138" s="133">
        <v>42836</v>
      </c>
      <c r="O138" s="54"/>
      <c r="P138" s="54"/>
      <c r="Q138" s="193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4">
        <v>84</v>
      </c>
      <c r="B139" s="125">
        <v>42818</v>
      </c>
      <c r="C139" s="125"/>
      <c r="D139" s="126" t="s">
        <v>686</v>
      </c>
      <c r="E139" s="127" t="s">
        <v>544</v>
      </c>
      <c r="F139" s="128">
        <v>300.5</v>
      </c>
      <c r="G139" s="127"/>
      <c r="H139" s="127">
        <v>417.5</v>
      </c>
      <c r="I139" s="129">
        <v>420</v>
      </c>
      <c r="J139" s="130" t="s">
        <v>687</v>
      </c>
      <c r="K139" s="131">
        <f>H139-F139</f>
        <v>117</v>
      </c>
      <c r="L139" s="132">
        <f>K139/F139</f>
        <v>0.38935108153078202</v>
      </c>
      <c r="M139" s="127" t="s">
        <v>546</v>
      </c>
      <c r="N139" s="133">
        <v>43070</v>
      </c>
      <c r="O139" s="54"/>
      <c r="P139" s="54"/>
      <c r="Q139" s="193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4">
        <v>85</v>
      </c>
      <c r="B140" s="125">
        <v>42818</v>
      </c>
      <c r="C140" s="125"/>
      <c r="D140" s="126" t="s">
        <v>660</v>
      </c>
      <c r="E140" s="127" t="s">
        <v>544</v>
      </c>
      <c r="F140" s="128">
        <v>850</v>
      </c>
      <c r="G140" s="127"/>
      <c r="H140" s="127">
        <v>1042.5</v>
      </c>
      <c r="I140" s="129">
        <v>1023</v>
      </c>
      <c r="J140" s="130" t="s">
        <v>688</v>
      </c>
      <c r="K140" s="131">
        <v>192.5</v>
      </c>
      <c r="L140" s="132">
        <v>0.22647058823529401</v>
      </c>
      <c r="M140" s="127" t="s">
        <v>546</v>
      </c>
      <c r="N140" s="133">
        <v>42830</v>
      </c>
      <c r="O140" s="54"/>
      <c r="P140" s="54"/>
      <c r="Q140" s="193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4">
        <v>86</v>
      </c>
      <c r="B141" s="125">
        <v>42830</v>
      </c>
      <c r="C141" s="125"/>
      <c r="D141" s="126" t="s">
        <v>464</v>
      </c>
      <c r="E141" s="127" t="s">
        <v>544</v>
      </c>
      <c r="F141" s="128">
        <v>785</v>
      </c>
      <c r="G141" s="127"/>
      <c r="H141" s="127">
        <v>930</v>
      </c>
      <c r="I141" s="129">
        <v>920</v>
      </c>
      <c r="J141" s="130" t="s">
        <v>689</v>
      </c>
      <c r="K141" s="131">
        <f>H141-F141</f>
        <v>145</v>
      </c>
      <c r="L141" s="132">
        <f>K141/F141</f>
        <v>0.18471337579617833</v>
      </c>
      <c r="M141" s="127" t="s">
        <v>546</v>
      </c>
      <c r="N141" s="133">
        <v>42976</v>
      </c>
      <c r="O141" s="54"/>
      <c r="P141" s="54"/>
      <c r="Q141" s="193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34">
        <v>87</v>
      </c>
      <c r="B142" s="135">
        <v>42831</v>
      </c>
      <c r="C142" s="135"/>
      <c r="D142" s="136" t="s">
        <v>690</v>
      </c>
      <c r="E142" s="137" t="s">
        <v>544</v>
      </c>
      <c r="F142" s="138">
        <v>40</v>
      </c>
      <c r="G142" s="138"/>
      <c r="H142" s="139">
        <v>13.1</v>
      </c>
      <c r="I142" s="139">
        <v>60</v>
      </c>
      <c r="J142" s="140" t="s">
        <v>691</v>
      </c>
      <c r="K142" s="141">
        <v>-26.9</v>
      </c>
      <c r="L142" s="142">
        <v>-0.67249999999999999</v>
      </c>
      <c r="M142" s="138" t="s">
        <v>556</v>
      </c>
      <c r="N142" s="135">
        <v>43138</v>
      </c>
      <c r="O142" s="54"/>
      <c r="P142" s="54"/>
      <c r="Q142" s="193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4">
        <v>88</v>
      </c>
      <c r="B143" s="125">
        <v>42837</v>
      </c>
      <c r="C143" s="125"/>
      <c r="D143" s="126" t="s">
        <v>100</v>
      </c>
      <c r="E143" s="127" t="s">
        <v>544</v>
      </c>
      <c r="F143" s="128">
        <v>289.5</v>
      </c>
      <c r="G143" s="127"/>
      <c r="H143" s="127">
        <v>354</v>
      </c>
      <c r="I143" s="129">
        <v>360</v>
      </c>
      <c r="J143" s="130" t="s">
        <v>692</v>
      </c>
      <c r="K143" s="131">
        <f t="shared" ref="K143:K151" si="37">H143-F143</f>
        <v>64.5</v>
      </c>
      <c r="L143" s="132">
        <f t="shared" ref="L143:L151" si="38">K143/F143</f>
        <v>0.22279792746113988</v>
      </c>
      <c r="M143" s="127" t="s">
        <v>546</v>
      </c>
      <c r="N143" s="133">
        <v>43040</v>
      </c>
      <c r="O143" s="54"/>
      <c r="P143" s="54"/>
      <c r="Q143" s="193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4">
        <v>89</v>
      </c>
      <c r="B144" s="125">
        <v>42845</v>
      </c>
      <c r="C144" s="125"/>
      <c r="D144" s="126" t="s">
        <v>412</v>
      </c>
      <c r="E144" s="127" t="s">
        <v>544</v>
      </c>
      <c r="F144" s="128">
        <v>700</v>
      </c>
      <c r="G144" s="127"/>
      <c r="H144" s="127">
        <v>840</v>
      </c>
      <c r="I144" s="129">
        <v>840</v>
      </c>
      <c r="J144" s="130" t="s">
        <v>693</v>
      </c>
      <c r="K144" s="131">
        <f t="shared" si="37"/>
        <v>140</v>
      </c>
      <c r="L144" s="132">
        <f t="shared" si="38"/>
        <v>0.2</v>
      </c>
      <c r="M144" s="127" t="s">
        <v>546</v>
      </c>
      <c r="N144" s="133">
        <v>42893</v>
      </c>
      <c r="O144" s="54"/>
      <c r="P144" s="54"/>
      <c r="Q144" s="193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4">
        <v>90</v>
      </c>
      <c r="B145" s="125">
        <v>42887</v>
      </c>
      <c r="C145" s="125"/>
      <c r="D145" s="126" t="s">
        <v>694</v>
      </c>
      <c r="E145" s="127" t="s">
        <v>544</v>
      </c>
      <c r="F145" s="128">
        <v>130</v>
      </c>
      <c r="G145" s="127"/>
      <c r="H145" s="127">
        <v>144.25</v>
      </c>
      <c r="I145" s="129">
        <v>170</v>
      </c>
      <c r="J145" s="130" t="s">
        <v>695</v>
      </c>
      <c r="K145" s="131">
        <f t="shared" si="37"/>
        <v>14.25</v>
      </c>
      <c r="L145" s="132">
        <f t="shared" si="38"/>
        <v>0.10961538461538461</v>
      </c>
      <c r="M145" s="127" t="s">
        <v>546</v>
      </c>
      <c r="N145" s="133">
        <v>43675</v>
      </c>
      <c r="O145" s="54"/>
      <c r="P145" s="54"/>
      <c r="Q145" s="193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4">
        <v>91</v>
      </c>
      <c r="B146" s="125">
        <v>42901</v>
      </c>
      <c r="C146" s="125"/>
      <c r="D146" s="126" t="s">
        <v>696</v>
      </c>
      <c r="E146" s="127" t="s">
        <v>544</v>
      </c>
      <c r="F146" s="128">
        <v>214.5</v>
      </c>
      <c r="G146" s="127"/>
      <c r="H146" s="127">
        <v>262</v>
      </c>
      <c r="I146" s="129">
        <v>262</v>
      </c>
      <c r="J146" s="130" t="s">
        <v>565</v>
      </c>
      <c r="K146" s="131">
        <f t="shared" si="37"/>
        <v>47.5</v>
      </c>
      <c r="L146" s="132">
        <f t="shared" si="38"/>
        <v>0.22144522144522144</v>
      </c>
      <c r="M146" s="127" t="s">
        <v>546</v>
      </c>
      <c r="N146" s="133">
        <v>42977</v>
      </c>
      <c r="O146" s="54"/>
      <c r="P146" s="54"/>
      <c r="Q146" s="193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55">
        <v>92</v>
      </c>
      <c r="B147" s="156">
        <v>42933</v>
      </c>
      <c r="C147" s="156"/>
      <c r="D147" s="157" t="s">
        <v>697</v>
      </c>
      <c r="E147" s="158" t="s">
        <v>544</v>
      </c>
      <c r="F147" s="159">
        <v>370</v>
      </c>
      <c r="G147" s="158"/>
      <c r="H147" s="158">
        <v>447.5</v>
      </c>
      <c r="I147" s="160">
        <v>450</v>
      </c>
      <c r="J147" s="161" t="s">
        <v>630</v>
      </c>
      <c r="K147" s="131">
        <f t="shared" si="37"/>
        <v>77.5</v>
      </c>
      <c r="L147" s="162">
        <f t="shared" si="38"/>
        <v>0.20945945945945946</v>
      </c>
      <c r="M147" s="158" t="s">
        <v>546</v>
      </c>
      <c r="N147" s="163">
        <v>43035</v>
      </c>
      <c r="O147" s="54"/>
      <c r="P147" s="54"/>
      <c r="Q147" s="193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55">
        <v>93</v>
      </c>
      <c r="B148" s="156">
        <v>42943</v>
      </c>
      <c r="C148" s="156"/>
      <c r="D148" s="157" t="s">
        <v>202</v>
      </c>
      <c r="E148" s="158" t="s">
        <v>544</v>
      </c>
      <c r="F148" s="159">
        <v>657.5</v>
      </c>
      <c r="G148" s="158"/>
      <c r="H148" s="158">
        <v>825</v>
      </c>
      <c r="I148" s="160">
        <v>820</v>
      </c>
      <c r="J148" s="161" t="s">
        <v>630</v>
      </c>
      <c r="K148" s="131">
        <f t="shared" si="37"/>
        <v>167.5</v>
      </c>
      <c r="L148" s="162">
        <f t="shared" si="38"/>
        <v>0.25475285171102663</v>
      </c>
      <c r="M148" s="158" t="s">
        <v>546</v>
      </c>
      <c r="N148" s="163">
        <v>43090</v>
      </c>
      <c r="O148" s="54"/>
      <c r="P148" s="54"/>
      <c r="Q148" s="193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4">
        <v>94</v>
      </c>
      <c r="B149" s="125">
        <v>42964</v>
      </c>
      <c r="C149" s="125"/>
      <c r="D149" s="126" t="s">
        <v>373</v>
      </c>
      <c r="E149" s="127" t="s">
        <v>544</v>
      </c>
      <c r="F149" s="128">
        <v>605</v>
      </c>
      <c r="G149" s="127"/>
      <c r="H149" s="127">
        <v>750</v>
      </c>
      <c r="I149" s="129">
        <v>750</v>
      </c>
      <c r="J149" s="130" t="s">
        <v>689</v>
      </c>
      <c r="K149" s="131">
        <f t="shared" si="37"/>
        <v>145</v>
      </c>
      <c r="L149" s="132">
        <f t="shared" si="38"/>
        <v>0.23966942148760331</v>
      </c>
      <c r="M149" s="127" t="s">
        <v>546</v>
      </c>
      <c r="N149" s="133">
        <v>43027</v>
      </c>
      <c r="O149" s="54"/>
      <c r="P149" s="54"/>
      <c r="Q149" s="193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34">
        <v>95</v>
      </c>
      <c r="B150" s="135">
        <v>42979</v>
      </c>
      <c r="C150" s="135"/>
      <c r="D150" s="143" t="s">
        <v>698</v>
      </c>
      <c r="E150" s="138" t="s">
        <v>544</v>
      </c>
      <c r="F150" s="138">
        <v>255</v>
      </c>
      <c r="G150" s="139"/>
      <c r="H150" s="139">
        <v>217.25</v>
      </c>
      <c r="I150" s="139">
        <v>320</v>
      </c>
      <c r="J150" s="140" t="s">
        <v>699</v>
      </c>
      <c r="K150" s="141">
        <f t="shared" si="37"/>
        <v>-37.75</v>
      </c>
      <c r="L150" s="144">
        <f t="shared" si="38"/>
        <v>-0.14803921568627451</v>
      </c>
      <c r="M150" s="138" t="s">
        <v>556</v>
      </c>
      <c r="N150" s="135">
        <v>43661</v>
      </c>
      <c r="O150" s="54"/>
      <c r="P150" s="54"/>
      <c r="Q150" s="193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4">
        <v>96</v>
      </c>
      <c r="B151" s="125">
        <v>42997</v>
      </c>
      <c r="C151" s="125"/>
      <c r="D151" s="126" t="s">
        <v>700</v>
      </c>
      <c r="E151" s="127" t="s">
        <v>544</v>
      </c>
      <c r="F151" s="128">
        <v>215</v>
      </c>
      <c r="G151" s="127"/>
      <c r="H151" s="127">
        <v>258</v>
      </c>
      <c r="I151" s="129">
        <v>258</v>
      </c>
      <c r="J151" s="130" t="s">
        <v>630</v>
      </c>
      <c r="K151" s="131">
        <f t="shared" si="37"/>
        <v>43</v>
      </c>
      <c r="L151" s="132">
        <f t="shared" si="38"/>
        <v>0.2</v>
      </c>
      <c r="M151" s="127" t="s">
        <v>546</v>
      </c>
      <c r="N151" s="133">
        <v>43040</v>
      </c>
      <c r="O151" s="54"/>
      <c r="P151" s="54"/>
      <c r="Q151" s="193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4">
        <v>97</v>
      </c>
      <c r="B152" s="125">
        <v>42997</v>
      </c>
      <c r="C152" s="125"/>
      <c r="D152" s="126" t="s">
        <v>700</v>
      </c>
      <c r="E152" s="127" t="s">
        <v>544</v>
      </c>
      <c r="F152" s="128">
        <v>215</v>
      </c>
      <c r="G152" s="127"/>
      <c r="H152" s="127">
        <v>258</v>
      </c>
      <c r="I152" s="129">
        <v>258</v>
      </c>
      <c r="J152" s="161" t="s">
        <v>630</v>
      </c>
      <c r="K152" s="131">
        <v>43</v>
      </c>
      <c r="L152" s="132">
        <v>0.2</v>
      </c>
      <c r="M152" s="127" t="s">
        <v>546</v>
      </c>
      <c r="N152" s="133">
        <v>43040</v>
      </c>
      <c r="O152" s="54"/>
      <c r="P152" s="54"/>
      <c r="Q152" s="193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55">
        <v>98</v>
      </c>
      <c r="B153" s="156">
        <v>42998</v>
      </c>
      <c r="C153" s="156"/>
      <c r="D153" s="157" t="s">
        <v>701</v>
      </c>
      <c r="E153" s="158" t="s">
        <v>544</v>
      </c>
      <c r="F153" s="128">
        <v>75</v>
      </c>
      <c r="G153" s="158"/>
      <c r="H153" s="158">
        <v>90</v>
      </c>
      <c r="I153" s="160">
        <v>90</v>
      </c>
      <c r="J153" s="130" t="s">
        <v>702</v>
      </c>
      <c r="K153" s="131">
        <f t="shared" ref="K153:K158" si="39">H153-F153</f>
        <v>15</v>
      </c>
      <c r="L153" s="132">
        <f t="shared" ref="L153:L158" si="40">K153/F153</f>
        <v>0.2</v>
      </c>
      <c r="M153" s="127" t="s">
        <v>546</v>
      </c>
      <c r="N153" s="133">
        <v>43019</v>
      </c>
      <c r="O153" s="54"/>
      <c r="P153" s="54"/>
      <c r="Q153" s="193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55">
        <v>99</v>
      </c>
      <c r="B154" s="156">
        <v>43011</v>
      </c>
      <c r="C154" s="156"/>
      <c r="D154" s="157" t="s">
        <v>703</v>
      </c>
      <c r="E154" s="158" t="s">
        <v>544</v>
      </c>
      <c r="F154" s="159">
        <v>315</v>
      </c>
      <c r="G154" s="158"/>
      <c r="H154" s="158">
        <v>392</v>
      </c>
      <c r="I154" s="160">
        <v>384</v>
      </c>
      <c r="J154" s="161" t="s">
        <v>704</v>
      </c>
      <c r="K154" s="131">
        <f t="shared" si="39"/>
        <v>77</v>
      </c>
      <c r="L154" s="162">
        <f t="shared" si="40"/>
        <v>0.24444444444444444</v>
      </c>
      <c r="M154" s="158" t="s">
        <v>546</v>
      </c>
      <c r="N154" s="163">
        <v>43017</v>
      </c>
      <c r="O154" s="54"/>
      <c r="P154" s="54"/>
      <c r="Q154" s="193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55">
        <v>100</v>
      </c>
      <c r="B155" s="156">
        <v>43013</v>
      </c>
      <c r="C155" s="156"/>
      <c r="D155" s="157" t="s">
        <v>442</v>
      </c>
      <c r="E155" s="158" t="s">
        <v>544</v>
      </c>
      <c r="F155" s="159">
        <v>145</v>
      </c>
      <c r="G155" s="158"/>
      <c r="H155" s="158">
        <v>179</v>
      </c>
      <c r="I155" s="160">
        <v>180</v>
      </c>
      <c r="J155" s="161" t="s">
        <v>705</v>
      </c>
      <c r="K155" s="131">
        <f t="shared" si="39"/>
        <v>34</v>
      </c>
      <c r="L155" s="162">
        <f t="shared" si="40"/>
        <v>0.23448275862068965</v>
      </c>
      <c r="M155" s="158" t="s">
        <v>546</v>
      </c>
      <c r="N155" s="163">
        <v>43025</v>
      </c>
      <c r="O155" s="54"/>
      <c r="P155" s="54"/>
      <c r="Q155" s="193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55">
        <v>101</v>
      </c>
      <c r="B156" s="156">
        <v>43014</v>
      </c>
      <c r="C156" s="156"/>
      <c r="D156" s="157" t="s">
        <v>348</v>
      </c>
      <c r="E156" s="158" t="s">
        <v>544</v>
      </c>
      <c r="F156" s="159">
        <v>256</v>
      </c>
      <c r="G156" s="158"/>
      <c r="H156" s="158">
        <v>323</v>
      </c>
      <c r="I156" s="160">
        <v>320</v>
      </c>
      <c r="J156" s="161" t="s">
        <v>630</v>
      </c>
      <c r="K156" s="131">
        <f t="shared" si="39"/>
        <v>67</v>
      </c>
      <c r="L156" s="162">
        <f t="shared" si="40"/>
        <v>0.26171875</v>
      </c>
      <c r="M156" s="158" t="s">
        <v>546</v>
      </c>
      <c r="N156" s="163">
        <v>43067</v>
      </c>
      <c r="O156" s="54"/>
      <c r="P156" s="54"/>
      <c r="Q156" s="193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55">
        <v>102</v>
      </c>
      <c r="B157" s="156">
        <v>43017</v>
      </c>
      <c r="C157" s="156"/>
      <c r="D157" s="157" t="s">
        <v>362</v>
      </c>
      <c r="E157" s="158" t="s">
        <v>544</v>
      </c>
      <c r="F157" s="159">
        <v>137.5</v>
      </c>
      <c r="G157" s="158"/>
      <c r="H157" s="158">
        <v>184</v>
      </c>
      <c r="I157" s="160">
        <v>183</v>
      </c>
      <c r="J157" s="161" t="s">
        <v>706</v>
      </c>
      <c r="K157" s="131">
        <f t="shared" si="39"/>
        <v>46.5</v>
      </c>
      <c r="L157" s="162">
        <f t="shared" si="40"/>
        <v>0.33818181818181819</v>
      </c>
      <c r="M157" s="158" t="s">
        <v>546</v>
      </c>
      <c r="N157" s="163">
        <v>43108</v>
      </c>
      <c r="O157" s="54"/>
      <c r="P157" s="54"/>
      <c r="Q157" s="193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55">
        <v>103</v>
      </c>
      <c r="B158" s="156">
        <v>43018</v>
      </c>
      <c r="C158" s="156"/>
      <c r="D158" s="157" t="s">
        <v>707</v>
      </c>
      <c r="E158" s="158" t="s">
        <v>544</v>
      </c>
      <c r="F158" s="159">
        <v>125.5</v>
      </c>
      <c r="G158" s="158"/>
      <c r="H158" s="158">
        <v>158</v>
      </c>
      <c r="I158" s="160">
        <v>155</v>
      </c>
      <c r="J158" s="161" t="s">
        <v>708</v>
      </c>
      <c r="K158" s="131">
        <f t="shared" si="39"/>
        <v>32.5</v>
      </c>
      <c r="L158" s="162">
        <f t="shared" si="40"/>
        <v>0.25896414342629481</v>
      </c>
      <c r="M158" s="158" t="s">
        <v>546</v>
      </c>
      <c r="N158" s="163">
        <v>43067</v>
      </c>
      <c r="O158" s="54"/>
      <c r="P158" s="54"/>
      <c r="Q158" s="193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55">
        <v>104</v>
      </c>
      <c r="B159" s="156">
        <v>43018</v>
      </c>
      <c r="C159" s="156"/>
      <c r="D159" s="157" t="s">
        <v>709</v>
      </c>
      <c r="E159" s="158" t="s">
        <v>544</v>
      </c>
      <c r="F159" s="159">
        <v>895</v>
      </c>
      <c r="G159" s="158"/>
      <c r="H159" s="158">
        <v>1122.5</v>
      </c>
      <c r="I159" s="160">
        <v>1078</v>
      </c>
      <c r="J159" s="161" t="s">
        <v>710</v>
      </c>
      <c r="K159" s="131">
        <v>227.5</v>
      </c>
      <c r="L159" s="162">
        <v>0.25418994413407803</v>
      </c>
      <c r="M159" s="158" t="s">
        <v>546</v>
      </c>
      <c r="N159" s="163">
        <v>43117</v>
      </c>
      <c r="O159" s="54"/>
      <c r="P159" s="54"/>
      <c r="Q159" s="193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55">
        <v>105</v>
      </c>
      <c r="B160" s="156">
        <v>43020</v>
      </c>
      <c r="C160" s="156"/>
      <c r="D160" s="157" t="s">
        <v>357</v>
      </c>
      <c r="E160" s="158" t="s">
        <v>544</v>
      </c>
      <c r="F160" s="159">
        <v>525</v>
      </c>
      <c r="G160" s="158"/>
      <c r="H160" s="158">
        <v>629</v>
      </c>
      <c r="I160" s="160">
        <v>629</v>
      </c>
      <c r="J160" s="161" t="s">
        <v>630</v>
      </c>
      <c r="K160" s="131">
        <v>104</v>
      </c>
      <c r="L160" s="162">
        <v>0.19809523809523799</v>
      </c>
      <c r="M160" s="158" t="s">
        <v>546</v>
      </c>
      <c r="N160" s="163">
        <v>43119</v>
      </c>
      <c r="O160" s="54"/>
      <c r="P160" s="54"/>
      <c r="Q160" s="193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55">
        <v>106</v>
      </c>
      <c r="B161" s="156">
        <v>43046</v>
      </c>
      <c r="C161" s="156"/>
      <c r="D161" s="157" t="s">
        <v>390</v>
      </c>
      <c r="E161" s="158" t="s">
        <v>544</v>
      </c>
      <c r="F161" s="159">
        <v>740</v>
      </c>
      <c r="G161" s="158"/>
      <c r="H161" s="158">
        <v>892.5</v>
      </c>
      <c r="I161" s="160">
        <v>900</v>
      </c>
      <c r="J161" s="161" t="s">
        <v>711</v>
      </c>
      <c r="K161" s="131">
        <f>H161-F161</f>
        <v>152.5</v>
      </c>
      <c r="L161" s="162">
        <f>K161/F161</f>
        <v>0.20608108108108109</v>
      </c>
      <c r="M161" s="158" t="s">
        <v>546</v>
      </c>
      <c r="N161" s="163">
        <v>43052</v>
      </c>
      <c r="O161" s="54"/>
      <c r="P161" s="54"/>
      <c r="Q161" s="193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24">
        <v>107</v>
      </c>
      <c r="B162" s="125">
        <v>43073</v>
      </c>
      <c r="C162" s="125"/>
      <c r="D162" s="126" t="s">
        <v>712</v>
      </c>
      <c r="E162" s="127" t="s">
        <v>544</v>
      </c>
      <c r="F162" s="128">
        <v>118.5</v>
      </c>
      <c r="G162" s="127"/>
      <c r="H162" s="127">
        <v>143.5</v>
      </c>
      <c r="I162" s="129">
        <v>145</v>
      </c>
      <c r="J162" s="130" t="s">
        <v>713</v>
      </c>
      <c r="K162" s="131">
        <f>H162-F162</f>
        <v>25</v>
      </c>
      <c r="L162" s="132">
        <f>K162/F162</f>
        <v>0.2109704641350211</v>
      </c>
      <c r="M162" s="127" t="s">
        <v>546</v>
      </c>
      <c r="N162" s="133">
        <v>43097</v>
      </c>
      <c r="O162" s="54"/>
      <c r="P162" s="54"/>
      <c r="Q162" s="193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34">
        <v>108</v>
      </c>
      <c r="B163" s="135">
        <v>43090</v>
      </c>
      <c r="C163" s="135"/>
      <c r="D163" s="136" t="s">
        <v>417</v>
      </c>
      <c r="E163" s="137" t="s">
        <v>544</v>
      </c>
      <c r="F163" s="138">
        <v>715</v>
      </c>
      <c r="G163" s="138"/>
      <c r="H163" s="139">
        <v>500</v>
      </c>
      <c r="I163" s="139">
        <v>872</v>
      </c>
      <c r="J163" s="140" t="s">
        <v>714</v>
      </c>
      <c r="K163" s="141">
        <f>H163-F163</f>
        <v>-215</v>
      </c>
      <c r="L163" s="142">
        <f>K163/F163</f>
        <v>-0.30069930069930068</v>
      </c>
      <c r="M163" s="138" t="s">
        <v>556</v>
      </c>
      <c r="N163" s="135">
        <v>43670</v>
      </c>
      <c r="O163" s="54"/>
      <c r="P163" s="54"/>
      <c r="Q163" s="193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4">
        <v>109</v>
      </c>
      <c r="B164" s="125">
        <v>43098</v>
      </c>
      <c r="C164" s="125"/>
      <c r="D164" s="126" t="s">
        <v>703</v>
      </c>
      <c r="E164" s="127" t="s">
        <v>544</v>
      </c>
      <c r="F164" s="128">
        <v>435</v>
      </c>
      <c r="G164" s="127"/>
      <c r="H164" s="127">
        <v>542.5</v>
      </c>
      <c r="I164" s="129">
        <v>539</v>
      </c>
      <c r="J164" s="130" t="s">
        <v>630</v>
      </c>
      <c r="K164" s="131">
        <v>107.5</v>
      </c>
      <c r="L164" s="132">
        <v>0.247126436781609</v>
      </c>
      <c r="M164" s="127" t="s">
        <v>546</v>
      </c>
      <c r="N164" s="133">
        <v>43206</v>
      </c>
      <c r="O164" s="54"/>
      <c r="P164" s="54"/>
      <c r="Q164" s="193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24">
        <v>110</v>
      </c>
      <c r="B165" s="125">
        <v>43098</v>
      </c>
      <c r="C165" s="125"/>
      <c r="D165" s="126" t="s">
        <v>516</v>
      </c>
      <c r="E165" s="127" t="s">
        <v>544</v>
      </c>
      <c r="F165" s="128">
        <v>885</v>
      </c>
      <c r="G165" s="127"/>
      <c r="H165" s="127">
        <v>1090</v>
      </c>
      <c r="I165" s="129">
        <v>1084</v>
      </c>
      <c r="J165" s="130" t="s">
        <v>630</v>
      </c>
      <c r="K165" s="131">
        <v>205</v>
      </c>
      <c r="L165" s="132">
        <v>0.23163841807909599</v>
      </c>
      <c r="M165" s="127" t="s">
        <v>546</v>
      </c>
      <c r="N165" s="133">
        <v>43213</v>
      </c>
      <c r="O165" s="54"/>
      <c r="P165" s="54"/>
      <c r="Q165" s="193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64">
        <v>111</v>
      </c>
      <c r="B166" s="165">
        <v>43192</v>
      </c>
      <c r="C166" s="165"/>
      <c r="D166" s="143" t="s">
        <v>715</v>
      </c>
      <c r="E166" s="138" t="s">
        <v>544</v>
      </c>
      <c r="F166" s="166">
        <v>478.5</v>
      </c>
      <c r="G166" s="138"/>
      <c r="H166" s="138">
        <v>442</v>
      </c>
      <c r="I166" s="139">
        <v>613</v>
      </c>
      <c r="J166" s="140" t="s">
        <v>716</v>
      </c>
      <c r="K166" s="141">
        <f>H166-F166</f>
        <v>-36.5</v>
      </c>
      <c r="L166" s="142">
        <f>K166/F166</f>
        <v>-7.6280041797283177E-2</v>
      </c>
      <c r="M166" s="138" t="s">
        <v>556</v>
      </c>
      <c r="N166" s="135">
        <v>43762</v>
      </c>
      <c r="O166" s="54"/>
      <c r="P166" s="54"/>
      <c r="Q166" s="193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34">
        <v>112</v>
      </c>
      <c r="B167" s="135">
        <v>43194</v>
      </c>
      <c r="C167" s="135"/>
      <c r="D167" s="136" t="s">
        <v>717</v>
      </c>
      <c r="E167" s="137" t="s">
        <v>544</v>
      </c>
      <c r="F167" s="138">
        <f>141.5-7.3</f>
        <v>134.19999999999999</v>
      </c>
      <c r="G167" s="138"/>
      <c r="H167" s="139">
        <v>77</v>
      </c>
      <c r="I167" s="139">
        <v>180</v>
      </c>
      <c r="J167" s="140" t="s">
        <v>718</v>
      </c>
      <c r="K167" s="141">
        <f>H167-F167</f>
        <v>-57.199999999999989</v>
      </c>
      <c r="L167" s="142">
        <f>K167/F167</f>
        <v>-0.42622950819672129</v>
      </c>
      <c r="M167" s="138" t="s">
        <v>556</v>
      </c>
      <c r="N167" s="135">
        <v>43522</v>
      </c>
      <c r="O167" s="54"/>
      <c r="P167" s="54"/>
      <c r="Q167" s="193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34">
        <v>113</v>
      </c>
      <c r="B168" s="135">
        <v>43209</v>
      </c>
      <c r="C168" s="135"/>
      <c r="D168" s="136" t="s">
        <v>719</v>
      </c>
      <c r="E168" s="137" t="s">
        <v>544</v>
      </c>
      <c r="F168" s="138">
        <v>430</v>
      </c>
      <c r="G168" s="138"/>
      <c r="H168" s="139">
        <v>220</v>
      </c>
      <c r="I168" s="139">
        <v>537</v>
      </c>
      <c r="J168" s="140" t="s">
        <v>720</v>
      </c>
      <c r="K168" s="141">
        <f>H168-F168</f>
        <v>-210</v>
      </c>
      <c r="L168" s="142">
        <f>K168/F168</f>
        <v>-0.48837209302325579</v>
      </c>
      <c r="M168" s="138" t="s">
        <v>556</v>
      </c>
      <c r="N168" s="135">
        <v>43252</v>
      </c>
      <c r="O168" s="54"/>
      <c r="P168" s="54"/>
      <c r="Q168" s="193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55">
        <v>114</v>
      </c>
      <c r="B169" s="156">
        <v>43220</v>
      </c>
      <c r="C169" s="156"/>
      <c r="D169" s="157" t="s">
        <v>721</v>
      </c>
      <c r="E169" s="158" t="s">
        <v>544</v>
      </c>
      <c r="F169" s="158">
        <v>153.5</v>
      </c>
      <c r="G169" s="158"/>
      <c r="H169" s="158">
        <v>196</v>
      </c>
      <c r="I169" s="160">
        <v>196</v>
      </c>
      <c r="J169" s="130" t="s">
        <v>722</v>
      </c>
      <c r="K169" s="131">
        <f>H169-F169</f>
        <v>42.5</v>
      </c>
      <c r="L169" s="132">
        <f>K169/F169</f>
        <v>0.27687296416938112</v>
      </c>
      <c r="M169" s="127" t="s">
        <v>546</v>
      </c>
      <c r="N169" s="133">
        <v>43605</v>
      </c>
      <c r="O169" s="54"/>
      <c r="P169" s="54"/>
      <c r="Q169" s="193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34">
        <v>115</v>
      </c>
      <c r="B170" s="135">
        <v>43306</v>
      </c>
      <c r="C170" s="135"/>
      <c r="D170" s="136" t="s">
        <v>690</v>
      </c>
      <c r="E170" s="137" t="s">
        <v>544</v>
      </c>
      <c r="F170" s="138">
        <v>27.5</v>
      </c>
      <c r="G170" s="138"/>
      <c r="H170" s="139">
        <v>13.1</v>
      </c>
      <c r="I170" s="139">
        <v>60</v>
      </c>
      <c r="J170" s="140" t="s">
        <v>723</v>
      </c>
      <c r="K170" s="141">
        <v>-14.4</v>
      </c>
      <c r="L170" s="142">
        <v>-0.52363636363636401</v>
      </c>
      <c r="M170" s="138" t="s">
        <v>556</v>
      </c>
      <c r="N170" s="135">
        <v>43138</v>
      </c>
      <c r="O170" s="54"/>
      <c r="P170" s="54"/>
      <c r="Q170" s="193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64">
        <v>116</v>
      </c>
      <c r="B171" s="165">
        <v>43318</v>
      </c>
      <c r="C171" s="165"/>
      <c r="D171" s="143" t="s">
        <v>724</v>
      </c>
      <c r="E171" s="138" t="s">
        <v>544</v>
      </c>
      <c r="F171" s="138">
        <v>148.5</v>
      </c>
      <c r="G171" s="138"/>
      <c r="H171" s="138">
        <v>102</v>
      </c>
      <c r="I171" s="139">
        <v>182</v>
      </c>
      <c r="J171" s="140" t="s">
        <v>725</v>
      </c>
      <c r="K171" s="141">
        <f>H171-F171</f>
        <v>-46.5</v>
      </c>
      <c r="L171" s="142">
        <f>K171/F171</f>
        <v>-0.31313131313131315</v>
      </c>
      <c r="M171" s="138" t="s">
        <v>556</v>
      </c>
      <c r="N171" s="135">
        <v>43661</v>
      </c>
      <c r="O171" s="54"/>
      <c r="P171" s="54"/>
      <c r="Q171" s="193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4">
        <v>117</v>
      </c>
      <c r="B172" s="125">
        <v>43335</v>
      </c>
      <c r="C172" s="125"/>
      <c r="D172" s="126" t="s">
        <v>726</v>
      </c>
      <c r="E172" s="127" t="s">
        <v>544</v>
      </c>
      <c r="F172" s="158">
        <v>285</v>
      </c>
      <c r="G172" s="127"/>
      <c r="H172" s="127">
        <v>355</v>
      </c>
      <c r="I172" s="129">
        <v>364</v>
      </c>
      <c r="J172" s="130" t="s">
        <v>727</v>
      </c>
      <c r="K172" s="131">
        <v>70</v>
      </c>
      <c r="L172" s="132">
        <v>0.24561403508771901</v>
      </c>
      <c r="M172" s="127" t="s">
        <v>546</v>
      </c>
      <c r="N172" s="133">
        <v>43455</v>
      </c>
      <c r="O172" s="54"/>
      <c r="P172" s="54"/>
      <c r="Q172" s="193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4">
        <v>118</v>
      </c>
      <c r="B173" s="125">
        <v>43341</v>
      </c>
      <c r="C173" s="125"/>
      <c r="D173" s="126" t="s">
        <v>382</v>
      </c>
      <c r="E173" s="127" t="s">
        <v>544</v>
      </c>
      <c r="F173" s="158">
        <v>525</v>
      </c>
      <c r="G173" s="127"/>
      <c r="H173" s="127">
        <v>585</v>
      </c>
      <c r="I173" s="129">
        <v>635</v>
      </c>
      <c r="J173" s="130" t="s">
        <v>728</v>
      </c>
      <c r="K173" s="131">
        <f t="shared" ref="K173:K204" si="41">H173-F173</f>
        <v>60</v>
      </c>
      <c r="L173" s="132">
        <f t="shared" ref="L173:L204" si="42">K173/F173</f>
        <v>0.11428571428571428</v>
      </c>
      <c r="M173" s="127" t="s">
        <v>546</v>
      </c>
      <c r="N173" s="133">
        <v>43662</v>
      </c>
      <c r="O173" s="54"/>
      <c r="P173" s="54"/>
      <c r="Q173" s="193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24">
        <v>119</v>
      </c>
      <c r="B174" s="125">
        <v>43395</v>
      </c>
      <c r="C174" s="125"/>
      <c r="D174" s="126" t="s">
        <v>373</v>
      </c>
      <c r="E174" s="127" t="s">
        <v>544</v>
      </c>
      <c r="F174" s="158">
        <v>475</v>
      </c>
      <c r="G174" s="127"/>
      <c r="H174" s="127">
        <v>574</v>
      </c>
      <c r="I174" s="129">
        <v>570</v>
      </c>
      <c r="J174" s="130" t="s">
        <v>630</v>
      </c>
      <c r="K174" s="131">
        <f t="shared" si="41"/>
        <v>99</v>
      </c>
      <c r="L174" s="132">
        <f t="shared" si="42"/>
        <v>0.20842105263157895</v>
      </c>
      <c r="M174" s="127" t="s">
        <v>546</v>
      </c>
      <c r="N174" s="133">
        <v>43403</v>
      </c>
      <c r="O174" s="54"/>
      <c r="P174" s="54"/>
      <c r="Q174" s="193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55">
        <v>120</v>
      </c>
      <c r="B175" s="156">
        <v>43397</v>
      </c>
      <c r="C175" s="156"/>
      <c r="D175" s="157" t="s">
        <v>729</v>
      </c>
      <c r="E175" s="158" t="s">
        <v>544</v>
      </c>
      <c r="F175" s="158">
        <v>707.5</v>
      </c>
      <c r="G175" s="158"/>
      <c r="H175" s="158">
        <v>872</v>
      </c>
      <c r="I175" s="160">
        <v>872</v>
      </c>
      <c r="J175" s="161" t="s">
        <v>630</v>
      </c>
      <c r="K175" s="131">
        <f t="shared" si="41"/>
        <v>164.5</v>
      </c>
      <c r="L175" s="162">
        <f t="shared" si="42"/>
        <v>0.23250883392226149</v>
      </c>
      <c r="M175" s="158" t="s">
        <v>546</v>
      </c>
      <c r="N175" s="163">
        <v>43482</v>
      </c>
      <c r="O175" s="54"/>
      <c r="P175" s="54"/>
      <c r="Q175" s="193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55">
        <v>121</v>
      </c>
      <c r="B176" s="156">
        <v>43398</v>
      </c>
      <c r="C176" s="156"/>
      <c r="D176" s="157" t="s">
        <v>730</v>
      </c>
      <c r="E176" s="158" t="s">
        <v>544</v>
      </c>
      <c r="F176" s="158">
        <v>162</v>
      </c>
      <c r="G176" s="158"/>
      <c r="H176" s="158">
        <v>204</v>
      </c>
      <c r="I176" s="160">
        <v>209</v>
      </c>
      <c r="J176" s="161" t="s">
        <v>731</v>
      </c>
      <c r="K176" s="131">
        <f t="shared" si="41"/>
        <v>42</v>
      </c>
      <c r="L176" s="162">
        <f t="shared" si="42"/>
        <v>0.25925925925925924</v>
      </c>
      <c r="M176" s="158" t="s">
        <v>546</v>
      </c>
      <c r="N176" s="163">
        <v>43539</v>
      </c>
      <c r="O176" s="54"/>
      <c r="P176" s="54"/>
      <c r="Q176" s="193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55">
        <v>122</v>
      </c>
      <c r="B177" s="156">
        <v>43399</v>
      </c>
      <c r="C177" s="156"/>
      <c r="D177" s="157" t="s">
        <v>458</v>
      </c>
      <c r="E177" s="158" t="s">
        <v>544</v>
      </c>
      <c r="F177" s="158">
        <v>240</v>
      </c>
      <c r="G177" s="158"/>
      <c r="H177" s="158">
        <v>297</v>
      </c>
      <c r="I177" s="160">
        <v>297</v>
      </c>
      <c r="J177" s="161" t="s">
        <v>630</v>
      </c>
      <c r="K177" s="167">
        <f t="shared" si="41"/>
        <v>57</v>
      </c>
      <c r="L177" s="162">
        <f t="shared" si="42"/>
        <v>0.23749999999999999</v>
      </c>
      <c r="M177" s="158" t="s">
        <v>546</v>
      </c>
      <c r="N177" s="163">
        <v>43417</v>
      </c>
      <c r="O177" s="54"/>
      <c r="P177" s="54"/>
      <c r="Q177" s="193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24">
        <v>123</v>
      </c>
      <c r="B178" s="125">
        <v>43439</v>
      </c>
      <c r="C178" s="125"/>
      <c r="D178" s="126" t="s">
        <v>732</v>
      </c>
      <c r="E178" s="127" t="s">
        <v>544</v>
      </c>
      <c r="F178" s="127">
        <v>202.5</v>
      </c>
      <c r="G178" s="127"/>
      <c r="H178" s="127">
        <v>255</v>
      </c>
      <c r="I178" s="129">
        <v>252</v>
      </c>
      <c r="J178" s="130" t="s">
        <v>630</v>
      </c>
      <c r="K178" s="131">
        <f t="shared" si="41"/>
        <v>52.5</v>
      </c>
      <c r="L178" s="132">
        <f t="shared" si="42"/>
        <v>0.25925925925925924</v>
      </c>
      <c r="M178" s="127" t="s">
        <v>546</v>
      </c>
      <c r="N178" s="133">
        <v>43542</v>
      </c>
      <c r="O178" s="54"/>
      <c r="P178" s="54"/>
      <c r="Q178" s="193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55">
        <v>124</v>
      </c>
      <c r="B179" s="156">
        <v>43465</v>
      </c>
      <c r="C179" s="125"/>
      <c r="D179" s="157" t="s">
        <v>155</v>
      </c>
      <c r="E179" s="158" t="s">
        <v>544</v>
      </c>
      <c r="F179" s="158">
        <v>710</v>
      </c>
      <c r="G179" s="158"/>
      <c r="H179" s="158">
        <v>866</v>
      </c>
      <c r="I179" s="160">
        <v>866</v>
      </c>
      <c r="J179" s="161" t="s">
        <v>630</v>
      </c>
      <c r="K179" s="131">
        <f t="shared" si="41"/>
        <v>156</v>
      </c>
      <c r="L179" s="132">
        <f t="shared" si="42"/>
        <v>0.21971830985915494</v>
      </c>
      <c r="M179" s="127" t="s">
        <v>546</v>
      </c>
      <c r="N179" s="133">
        <v>43553</v>
      </c>
      <c r="O179" s="54"/>
      <c r="P179" s="54"/>
      <c r="Q179" s="193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55">
        <v>125</v>
      </c>
      <c r="B180" s="156">
        <v>43522</v>
      </c>
      <c r="C180" s="156"/>
      <c r="D180" s="157" t="s">
        <v>169</v>
      </c>
      <c r="E180" s="158" t="s">
        <v>544</v>
      </c>
      <c r="F180" s="158">
        <v>337.25</v>
      </c>
      <c r="G180" s="158"/>
      <c r="H180" s="158">
        <v>398.5</v>
      </c>
      <c r="I180" s="160">
        <v>411</v>
      </c>
      <c r="J180" s="130" t="s">
        <v>733</v>
      </c>
      <c r="K180" s="131">
        <f t="shared" si="41"/>
        <v>61.25</v>
      </c>
      <c r="L180" s="132">
        <f t="shared" si="42"/>
        <v>0.1816160118606375</v>
      </c>
      <c r="M180" s="127" t="s">
        <v>546</v>
      </c>
      <c r="N180" s="133">
        <v>43760</v>
      </c>
      <c r="O180" s="54"/>
      <c r="P180" s="54"/>
      <c r="Q180" s="193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68">
        <v>126</v>
      </c>
      <c r="B181" s="169">
        <v>43559</v>
      </c>
      <c r="C181" s="169"/>
      <c r="D181" s="170" t="s">
        <v>734</v>
      </c>
      <c r="E181" s="171" t="s">
        <v>544</v>
      </c>
      <c r="F181" s="171">
        <v>130</v>
      </c>
      <c r="G181" s="171"/>
      <c r="H181" s="171">
        <v>65</v>
      </c>
      <c r="I181" s="172">
        <v>158</v>
      </c>
      <c r="J181" s="140" t="s">
        <v>735</v>
      </c>
      <c r="K181" s="141">
        <f t="shared" si="41"/>
        <v>-65</v>
      </c>
      <c r="L181" s="142">
        <f t="shared" si="42"/>
        <v>-0.5</v>
      </c>
      <c r="M181" s="138" t="s">
        <v>556</v>
      </c>
      <c r="N181" s="135">
        <v>43726</v>
      </c>
      <c r="O181" s="54"/>
      <c r="P181" s="54"/>
      <c r="Q181" s="193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55">
        <v>127</v>
      </c>
      <c r="B182" s="156">
        <v>43017</v>
      </c>
      <c r="C182" s="156"/>
      <c r="D182" s="157" t="s">
        <v>204</v>
      </c>
      <c r="E182" s="158" t="s">
        <v>544</v>
      </c>
      <c r="F182" s="158">
        <v>141.5</v>
      </c>
      <c r="G182" s="158"/>
      <c r="H182" s="158">
        <v>183.5</v>
      </c>
      <c r="I182" s="160">
        <v>210</v>
      </c>
      <c r="J182" s="130" t="s">
        <v>731</v>
      </c>
      <c r="K182" s="131">
        <f t="shared" si="41"/>
        <v>42</v>
      </c>
      <c r="L182" s="132">
        <f t="shared" si="42"/>
        <v>0.29681978798586572</v>
      </c>
      <c r="M182" s="127" t="s">
        <v>546</v>
      </c>
      <c r="N182" s="133">
        <v>43042</v>
      </c>
      <c r="O182" s="54"/>
      <c r="P182" s="54"/>
      <c r="Q182" s="193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68">
        <v>128</v>
      </c>
      <c r="B183" s="169">
        <v>43074</v>
      </c>
      <c r="C183" s="169"/>
      <c r="D183" s="170" t="s">
        <v>736</v>
      </c>
      <c r="E183" s="171" t="s">
        <v>544</v>
      </c>
      <c r="F183" s="166">
        <v>172</v>
      </c>
      <c r="G183" s="171"/>
      <c r="H183" s="171">
        <v>155.25</v>
      </c>
      <c r="I183" s="172">
        <v>230</v>
      </c>
      <c r="J183" s="140" t="s">
        <v>737</v>
      </c>
      <c r="K183" s="141">
        <f t="shared" si="41"/>
        <v>-16.75</v>
      </c>
      <c r="L183" s="142">
        <f t="shared" si="42"/>
        <v>-9.7383720930232565E-2</v>
      </c>
      <c r="M183" s="138" t="s">
        <v>556</v>
      </c>
      <c r="N183" s="135">
        <v>43787</v>
      </c>
      <c r="O183" s="54"/>
      <c r="P183" s="54"/>
      <c r="Q183" s="193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55">
        <v>129</v>
      </c>
      <c r="B184" s="156">
        <v>43398</v>
      </c>
      <c r="C184" s="156"/>
      <c r="D184" s="157" t="s">
        <v>117</v>
      </c>
      <c r="E184" s="158" t="s">
        <v>544</v>
      </c>
      <c r="F184" s="158">
        <v>698.5</v>
      </c>
      <c r="G184" s="158"/>
      <c r="H184" s="158">
        <v>890</v>
      </c>
      <c r="I184" s="160">
        <v>890</v>
      </c>
      <c r="J184" s="130" t="s">
        <v>738</v>
      </c>
      <c r="K184" s="131">
        <f t="shared" si="41"/>
        <v>191.5</v>
      </c>
      <c r="L184" s="132">
        <f t="shared" si="42"/>
        <v>0.27415891195418757</v>
      </c>
      <c r="M184" s="127" t="s">
        <v>546</v>
      </c>
      <c r="N184" s="133">
        <v>44328</v>
      </c>
      <c r="O184" s="54"/>
      <c r="P184" s="54"/>
      <c r="Q184" s="193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55">
        <v>130</v>
      </c>
      <c r="B185" s="156">
        <v>42877</v>
      </c>
      <c r="C185" s="156"/>
      <c r="D185" s="157" t="s">
        <v>739</v>
      </c>
      <c r="E185" s="158" t="s">
        <v>544</v>
      </c>
      <c r="F185" s="158">
        <v>127.6</v>
      </c>
      <c r="G185" s="158"/>
      <c r="H185" s="158">
        <v>138</v>
      </c>
      <c r="I185" s="160">
        <v>190</v>
      </c>
      <c r="J185" s="130" t="s">
        <v>740</v>
      </c>
      <c r="K185" s="131">
        <f t="shared" si="41"/>
        <v>10.400000000000006</v>
      </c>
      <c r="L185" s="132">
        <f t="shared" si="42"/>
        <v>8.1504702194357417E-2</v>
      </c>
      <c r="M185" s="127" t="s">
        <v>546</v>
      </c>
      <c r="N185" s="133">
        <v>43774</v>
      </c>
      <c r="O185" s="54"/>
      <c r="P185" s="54"/>
      <c r="Q185" s="193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55">
        <v>131</v>
      </c>
      <c r="B186" s="156">
        <v>43158</v>
      </c>
      <c r="C186" s="156"/>
      <c r="D186" s="157" t="s">
        <v>741</v>
      </c>
      <c r="E186" s="158" t="s">
        <v>544</v>
      </c>
      <c r="F186" s="158">
        <v>317</v>
      </c>
      <c r="G186" s="158"/>
      <c r="H186" s="158">
        <v>382.5</v>
      </c>
      <c r="I186" s="160">
        <v>398</v>
      </c>
      <c r="J186" s="130" t="s">
        <v>742</v>
      </c>
      <c r="K186" s="131">
        <f t="shared" si="41"/>
        <v>65.5</v>
      </c>
      <c r="L186" s="132">
        <f t="shared" si="42"/>
        <v>0.20662460567823343</v>
      </c>
      <c r="M186" s="127" t="s">
        <v>546</v>
      </c>
      <c r="N186" s="133">
        <v>44238</v>
      </c>
      <c r="O186" s="54"/>
      <c r="P186" s="54"/>
      <c r="Q186" s="193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68">
        <v>132</v>
      </c>
      <c r="B187" s="169">
        <v>43164</v>
      </c>
      <c r="C187" s="169"/>
      <c r="D187" s="170" t="s">
        <v>161</v>
      </c>
      <c r="E187" s="171" t="s">
        <v>544</v>
      </c>
      <c r="F187" s="166">
        <f>510-14.4</f>
        <v>495.6</v>
      </c>
      <c r="G187" s="171"/>
      <c r="H187" s="171">
        <v>350</v>
      </c>
      <c r="I187" s="172">
        <v>672</v>
      </c>
      <c r="J187" s="140" t="s">
        <v>743</v>
      </c>
      <c r="K187" s="141">
        <f t="shared" si="41"/>
        <v>-145.60000000000002</v>
      </c>
      <c r="L187" s="142">
        <f t="shared" si="42"/>
        <v>-0.29378531073446329</v>
      </c>
      <c r="M187" s="138" t="s">
        <v>556</v>
      </c>
      <c r="N187" s="135">
        <v>43887</v>
      </c>
      <c r="O187" s="54"/>
      <c r="P187" s="54"/>
      <c r="Q187" s="193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68">
        <v>133</v>
      </c>
      <c r="B188" s="169">
        <v>43237</v>
      </c>
      <c r="C188" s="169"/>
      <c r="D188" s="170" t="s">
        <v>744</v>
      </c>
      <c r="E188" s="171" t="s">
        <v>544</v>
      </c>
      <c r="F188" s="166">
        <v>230.3</v>
      </c>
      <c r="G188" s="171"/>
      <c r="H188" s="171">
        <v>102.5</v>
      </c>
      <c r="I188" s="172">
        <v>348</v>
      </c>
      <c r="J188" s="140" t="s">
        <v>745</v>
      </c>
      <c r="K188" s="141">
        <f t="shared" si="41"/>
        <v>-127.80000000000001</v>
      </c>
      <c r="L188" s="142">
        <f t="shared" si="42"/>
        <v>-0.55492835432045162</v>
      </c>
      <c r="M188" s="138" t="s">
        <v>556</v>
      </c>
      <c r="N188" s="135">
        <v>43896</v>
      </c>
      <c r="O188" s="54"/>
      <c r="P188" s="54"/>
      <c r="Q188" s="193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55">
        <v>134</v>
      </c>
      <c r="B189" s="156">
        <v>43258</v>
      </c>
      <c r="C189" s="156"/>
      <c r="D189" s="157" t="s">
        <v>421</v>
      </c>
      <c r="E189" s="158" t="s">
        <v>544</v>
      </c>
      <c r="F189" s="158">
        <f>342.5-5.1</f>
        <v>337.4</v>
      </c>
      <c r="G189" s="158"/>
      <c r="H189" s="158">
        <v>412.5</v>
      </c>
      <c r="I189" s="160">
        <v>439</v>
      </c>
      <c r="J189" s="130" t="s">
        <v>746</v>
      </c>
      <c r="K189" s="131">
        <f t="shared" si="41"/>
        <v>75.100000000000023</v>
      </c>
      <c r="L189" s="132">
        <f t="shared" si="42"/>
        <v>0.22258446947243635</v>
      </c>
      <c r="M189" s="127" t="s">
        <v>546</v>
      </c>
      <c r="N189" s="133">
        <v>44230</v>
      </c>
      <c r="O189" s="54"/>
      <c r="P189" s="54"/>
      <c r="Q189" s="193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49">
        <v>135</v>
      </c>
      <c r="B190" s="148">
        <v>43285</v>
      </c>
      <c r="C190" s="148"/>
      <c r="D190" s="149" t="s">
        <v>56</v>
      </c>
      <c r="E190" s="150" t="s">
        <v>544</v>
      </c>
      <c r="F190" s="150">
        <f>127.5-5.53</f>
        <v>121.97</v>
      </c>
      <c r="G190" s="151"/>
      <c r="H190" s="151">
        <v>122.5</v>
      </c>
      <c r="I190" s="151">
        <v>170</v>
      </c>
      <c r="J190" s="152" t="s">
        <v>747</v>
      </c>
      <c r="K190" s="153">
        <f t="shared" si="41"/>
        <v>0.53000000000000114</v>
      </c>
      <c r="L190" s="154">
        <f t="shared" si="42"/>
        <v>4.3453308190538747E-3</v>
      </c>
      <c r="M190" s="150" t="s">
        <v>563</v>
      </c>
      <c r="N190" s="148">
        <v>44431</v>
      </c>
      <c r="O190" s="54"/>
      <c r="P190" s="54"/>
      <c r="Q190" s="193"/>
      <c r="R190" s="37" t="s">
        <v>845</v>
      </c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68">
        <v>136</v>
      </c>
      <c r="B191" s="169">
        <v>43294</v>
      </c>
      <c r="C191" s="169"/>
      <c r="D191" s="170" t="s">
        <v>748</v>
      </c>
      <c r="E191" s="171" t="s">
        <v>544</v>
      </c>
      <c r="F191" s="166">
        <v>46.5</v>
      </c>
      <c r="G191" s="171"/>
      <c r="H191" s="171">
        <v>17</v>
      </c>
      <c r="I191" s="172">
        <v>59</v>
      </c>
      <c r="J191" s="140" t="s">
        <v>749</v>
      </c>
      <c r="K191" s="141">
        <f t="shared" si="41"/>
        <v>-29.5</v>
      </c>
      <c r="L191" s="142">
        <f t="shared" si="42"/>
        <v>-0.63440860215053763</v>
      </c>
      <c r="M191" s="138" t="s">
        <v>556</v>
      </c>
      <c r="N191" s="135">
        <v>43887</v>
      </c>
      <c r="O191" s="54"/>
      <c r="P191" s="54"/>
      <c r="Q191" s="193"/>
      <c r="R191" s="37" t="s">
        <v>845</v>
      </c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55">
        <v>137</v>
      </c>
      <c r="B192" s="156">
        <v>43396</v>
      </c>
      <c r="C192" s="156"/>
      <c r="D192" s="157" t="s">
        <v>405</v>
      </c>
      <c r="E192" s="158" t="s">
        <v>544</v>
      </c>
      <c r="F192" s="158">
        <v>156.5</v>
      </c>
      <c r="G192" s="158"/>
      <c r="H192" s="158">
        <v>207.5</v>
      </c>
      <c r="I192" s="160">
        <v>191</v>
      </c>
      <c r="J192" s="130" t="s">
        <v>630</v>
      </c>
      <c r="K192" s="131">
        <f t="shared" si="41"/>
        <v>51</v>
      </c>
      <c r="L192" s="132">
        <f t="shared" si="42"/>
        <v>0.32587859424920129</v>
      </c>
      <c r="M192" s="127" t="s">
        <v>546</v>
      </c>
      <c r="N192" s="133">
        <v>44369</v>
      </c>
      <c r="O192" s="54"/>
      <c r="P192" s="54"/>
      <c r="Q192" s="193"/>
      <c r="R192" s="37" t="s">
        <v>845</v>
      </c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55">
        <v>138</v>
      </c>
      <c r="B193" s="156">
        <v>43439</v>
      </c>
      <c r="C193" s="156"/>
      <c r="D193" s="157" t="s">
        <v>336</v>
      </c>
      <c r="E193" s="158" t="s">
        <v>544</v>
      </c>
      <c r="F193" s="158">
        <v>259.5</v>
      </c>
      <c r="G193" s="158"/>
      <c r="H193" s="158">
        <v>320</v>
      </c>
      <c r="I193" s="160">
        <v>320</v>
      </c>
      <c r="J193" s="130" t="s">
        <v>630</v>
      </c>
      <c r="K193" s="131">
        <f t="shared" si="41"/>
        <v>60.5</v>
      </c>
      <c r="L193" s="132">
        <f t="shared" si="42"/>
        <v>0.23314065510597304</v>
      </c>
      <c r="M193" s="127" t="s">
        <v>546</v>
      </c>
      <c r="N193" s="133">
        <v>44323</v>
      </c>
      <c r="O193" s="54"/>
      <c r="P193" s="54"/>
      <c r="Q193" s="193"/>
      <c r="R193" s="37" t="s">
        <v>844</v>
      </c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68">
        <v>139</v>
      </c>
      <c r="B194" s="169">
        <v>43439</v>
      </c>
      <c r="C194" s="169"/>
      <c r="D194" s="170" t="s">
        <v>750</v>
      </c>
      <c r="E194" s="171" t="s">
        <v>544</v>
      </c>
      <c r="F194" s="171">
        <v>715</v>
      </c>
      <c r="G194" s="171"/>
      <c r="H194" s="171">
        <v>445</v>
      </c>
      <c r="I194" s="172">
        <v>840</v>
      </c>
      <c r="J194" s="140" t="s">
        <v>751</v>
      </c>
      <c r="K194" s="141">
        <f t="shared" si="41"/>
        <v>-270</v>
      </c>
      <c r="L194" s="142">
        <f t="shared" si="42"/>
        <v>-0.3776223776223776</v>
      </c>
      <c r="M194" s="138" t="s">
        <v>556</v>
      </c>
      <c r="N194" s="135">
        <v>43800</v>
      </c>
      <c r="O194" s="54"/>
      <c r="P194" s="54"/>
      <c r="Q194" s="193"/>
      <c r="R194" s="37" t="s">
        <v>844</v>
      </c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55">
        <v>140</v>
      </c>
      <c r="B195" s="156">
        <v>43469</v>
      </c>
      <c r="C195" s="156"/>
      <c r="D195" s="157" t="s">
        <v>175</v>
      </c>
      <c r="E195" s="158" t="s">
        <v>544</v>
      </c>
      <c r="F195" s="158">
        <v>875</v>
      </c>
      <c r="G195" s="158"/>
      <c r="H195" s="158">
        <v>1165</v>
      </c>
      <c r="I195" s="160">
        <v>1185</v>
      </c>
      <c r="J195" s="130" t="s">
        <v>752</v>
      </c>
      <c r="K195" s="131">
        <f t="shared" si="41"/>
        <v>290</v>
      </c>
      <c r="L195" s="132">
        <f t="shared" si="42"/>
        <v>0.33142857142857141</v>
      </c>
      <c r="M195" s="127" t="s">
        <v>546</v>
      </c>
      <c r="N195" s="133">
        <v>43847</v>
      </c>
      <c r="O195" s="54"/>
      <c r="P195" s="54"/>
      <c r="Q195" s="193"/>
      <c r="R195" s="37" t="s">
        <v>844</v>
      </c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55">
        <v>141</v>
      </c>
      <c r="B196" s="156">
        <v>43559</v>
      </c>
      <c r="C196" s="156"/>
      <c r="D196" s="157" t="s">
        <v>354</v>
      </c>
      <c r="E196" s="158" t="s">
        <v>544</v>
      </c>
      <c r="F196" s="158">
        <f>387-14.63</f>
        <v>372.37</v>
      </c>
      <c r="G196" s="158"/>
      <c r="H196" s="158">
        <v>490</v>
      </c>
      <c r="I196" s="160">
        <v>490</v>
      </c>
      <c r="J196" s="130" t="s">
        <v>630</v>
      </c>
      <c r="K196" s="131">
        <f t="shared" si="41"/>
        <v>117.63</v>
      </c>
      <c r="L196" s="132">
        <f t="shared" si="42"/>
        <v>0.31589548030185027</v>
      </c>
      <c r="M196" s="127" t="s">
        <v>546</v>
      </c>
      <c r="N196" s="133">
        <v>43850</v>
      </c>
      <c r="O196" s="54"/>
      <c r="P196" s="54"/>
      <c r="Q196" s="193"/>
      <c r="R196" s="37" t="s">
        <v>845</v>
      </c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68">
        <v>142</v>
      </c>
      <c r="B197" s="169">
        <v>43578</v>
      </c>
      <c r="C197" s="169"/>
      <c r="D197" s="170" t="s">
        <v>753</v>
      </c>
      <c r="E197" s="171" t="s">
        <v>555</v>
      </c>
      <c r="F197" s="171">
        <v>220</v>
      </c>
      <c r="G197" s="171"/>
      <c r="H197" s="171">
        <v>127.5</v>
      </c>
      <c r="I197" s="172">
        <v>284</v>
      </c>
      <c r="J197" s="140" t="s">
        <v>754</v>
      </c>
      <c r="K197" s="141">
        <f t="shared" si="41"/>
        <v>-92.5</v>
      </c>
      <c r="L197" s="142">
        <f t="shared" si="42"/>
        <v>-0.42045454545454547</v>
      </c>
      <c r="M197" s="138" t="s">
        <v>556</v>
      </c>
      <c r="N197" s="135">
        <v>43896</v>
      </c>
      <c r="O197" s="54"/>
      <c r="P197" s="54"/>
      <c r="Q197" s="193"/>
      <c r="R197" s="37" t="s">
        <v>844</v>
      </c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55">
        <v>143</v>
      </c>
      <c r="B198" s="156">
        <v>43622</v>
      </c>
      <c r="C198" s="156"/>
      <c r="D198" s="157" t="s">
        <v>459</v>
      </c>
      <c r="E198" s="158" t="s">
        <v>555</v>
      </c>
      <c r="F198" s="158">
        <v>332.8</v>
      </c>
      <c r="G198" s="158"/>
      <c r="H198" s="158">
        <v>405</v>
      </c>
      <c r="I198" s="160">
        <v>419</v>
      </c>
      <c r="J198" s="130" t="s">
        <v>755</v>
      </c>
      <c r="K198" s="131">
        <f t="shared" si="41"/>
        <v>72.199999999999989</v>
      </c>
      <c r="L198" s="132">
        <f t="shared" si="42"/>
        <v>0.21694711538461534</v>
      </c>
      <c r="M198" s="127" t="s">
        <v>546</v>
      </c>
      <c r="N198" s="133">
        <v>43860</v>
      </c>
      <c r="O198" s="54"/>
      <c r="P198" s="54"/>
      <c r="Q198" s="193"/>
      <c r="R198" s="37" t="s">
        <v>844</v>
      </c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49">
        <v>144</v>
      </c>
      <c r="B199" s="148">
        <v>43641</v>
      </c>
      <c r="C199" s="148"/>
      <c r="D199" s="149" t="s">
        <v>167</v>
      </c>
      <c r="E199" s="150" t="s">
        <v>544</v>
      </c>
      <c r="F199" s="150">
        <v>386</v>
      </c>
      <c r="G199" s="151"/>
      <c r="H199" s="151">
        <v>395</v>
      </c>
      <c r="I199" s="151">
        <v>452</v>
      </c>
      <c r="J199" s="152" t="s">
        <v>756</v>
      </c>
      <c r="K199" s="153">
        <f t="shared" si="41"/>
        <v>9</v>
      </c>
      <c r="L199" s="154">
        <f t="shared" si="42"/>
        <v>2.3316062176165803E-2</v>
      </c>
      <c r="M199" s="150" t="s">
        <v>563</v>
      </c>
      <c r="N199" s="148">
        <v>43868</v>
      </c>
      <c r="O199" s="54"/>
      <c r="P199" s="54"/>
      <c r="Q199" s="193"/>
      <c r="R199" s="37" t="s">
        <v>845</v>
      </c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49">
        <v>145</v>
      </c>
      <c r="B200" s="148">
        <v>43707</v>
      </c>
      <c r="C200" s="148"/>
      <c r="D200" s="149" t="s">
        <v>142</v>
      </c>
      <c r="E200" s="150" t="s">
        <v>544</v>
      </c>
      <c r="F200" s="150">
        <v>137.5</v>
      </c>
      <c r="G200" s="151"/>
      <c r="H200" s="151">
        <v>138.5</v>
      </c>
      <c r="I200" s="151">
        <v>190</v>
      </c>
      <c r="J200" s="152" t="s">
        <v>757</v>
      </c>
      <c r="K200" s="153">
        <f t="shared" si="41"/>
        <v>1</v>
      </c>
      <c r="L200" s="154">
        <f t="shared" si="42"/>
        <v>7.2727272727272727E-3</v>
      </c>
      <c r="M200" s="150" t="s">
        <v>563</v>
      </c>
      <c r="N200" s="148">
        <v>44432</v>
      </c>
      <c r="O200" s="54"/>
      <c r="P200" s="54"/>
      <c r="Q200" s="193"/>
      <c r="R200" s="37" t="s">
        <v>845</v>
      </c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55">
        <v>146</v>
      </c>
      <c r="B201" s="156">
        <v>43731</v>
      </c>
      <c r="C201" s="156"/>
      <c r="D201" s="157" t="s">
        <v>414</v>
      </c>
      <c r="E201" s="158" t="s">
        <v>544</v>
      </c>
      <c r="F201" s="158">
        <v>235</v>
      </c>
      <c r="G201" s="158"/>
      <c r="H201" s="158">
        <v>295</v>
      </c>
      <c r="I201" s="160">
        <v>296</v>
      </c>
      <c r="J201" s="130" t="s">
        <v>758</v>
      </c>
      <c r="K201" s="131">
        <f t="shared" si="41"/>
        <v>60</v>
      </c>
      <c r="L201" s="132">
        <f t="shared" si="42"/>
        <v>0.25531914893617019</v>
      </c>
      <c r="M201" s="127" t="s">
        <v>546</v>
      </c>
      <c r="N201" s="133">
        <v>43844</v>
      </c>
      <c r="O201" s="54"/>
      <c r="P201" s="54"/>
      <c r="Q201" s="193"/>
      <c r="R201" s="37" t="s">
        <v>844</v>
      </c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55">
        <v>147</v>
      </c>
      <c r="B202" s="156">
        <v>43752</v>
      </c>
      <c r="C202" s="156"/>
      <c r="D202" s="157" t="s">
        <v>759</v>
      </c>
      <c r="E202" s="158" t="s">
        <v>544</v>
      </c>
      <c r="F202" s="158">
        <v>277.5</v>
      </c>
      <c r="G202" s="158"/>
      <c r="H202" s="158">
        <v>333</v>
      </c>
      <c r="I202" s="160">
        <v>333</v>
      </c>
      <c r="J202" s="130" t="s">
        <v>760</v>
      </c>
      <c r="K202" s="131">
        <f t="shared" si="41"/>
        <v>55.5</v>
      </c>
      <c r="L202" s="132">
        <f t="shared" si="42"/>
        <v>0.2</v>
      </c>
      <c r="M202" s="127" t="s">
        <v>546</v>
      </c>
      <c r="N202" s="133">
        <v>43846</v>
      </c>
      <c r="O202" s="54"/>
      <c r="P202" s="54"/>
      <c r="Q202" s="193"/>
      <c r="R202" s="37" t="s">
        <v>845</v>
      </c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55">
        <v>148</v>
      </c>
      <c r="B203" s="156">
        <v>43752</v>
      </c>
      <c r="C203" s="156"/>
      <c r="D203" s="157" t="s">
        <v>761</v>
      </c>
      <c r="E203" s="158" t="s">
        <v>544</v>
      </c>
      <c r="F203" s="158">
        <v>930</v>
      </c>
      <c r="G203" s="158"/>
      <c r="H203" s="158">
        <v>1165</v>
      </c>
      <c r="I203" s="160">
        <v>1200</v>
      </c>
      <c r="J203" s="130" t="s">
        <v>762</v>
      </c>
      <c r="K203" s="131">
        <f t="shared" si="41"/>
        <v>235</v>
      </c>
      <c r="L203" s="132">
        <f t="shared" si="42"/>
        <v>0.25268817204301075</v>
      </c>
      <c r="M203" s="127" t="s">
        <v>546</v>
      </c>
      <c r="N203" s="133">
        <v>43847</v>
      </c>
      <c r="O203" s="54"/>
      <c r="P203" s="54"/>
      <c r="Q203" s="193"/>
      <c r="R203" s="37" t="s">
        <v>845</v>
      </c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55">
        <v>149</v>
      </c>
      <c r="B204" s="156">
        <v>43753</v>
      </c>
      <c r="C204" s="156"/>
      <c r="D204" s="157" t="s">
        <v>763</v>
      </c>
      <c r="E204" s="158" t="s">
        <v>544</v>
      </c>
      <c r="F204" s="128">
        <v>111</v>
      </c>
      <c r="G204" s="158"/>
      <c r="H204" s="158">
        <v>141</v>
      </c>
      <c r="I204" s="160">
        <v>141</v>
      </c>
      <c r="J204" s="130" t="s">
        <v>764</v>
      </c>
      <c r="K204" s="131">
        <f t="shared" si="41"/>
        <v>30</v>
      </c>
      <c r="L204" s="132">
        <f t="shared" si="42"/>
        <v>0.27027027027027029</v>
      </c>
      <c r="M204" s="127" t="s">
        <v>546</v>
      </c>
      <c r="N204" s="133">
        <v>44328</v>
      </c>
      <c r="O204" s="54"/>
      <c r="P204" s="54"/>
      <c r="Q204" s="193"/>
      <c r="R204" s="37" t="s">
        <v>845</v>
      </c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55">
        <v>150</v>
      </c>
      <c r="B205" s="156">
        <v>43753</v>
      </c>
      <c r="C205" s="156"/>
      <c r="D205" s="157" t="s">
        <v>765</v>
      </c>
      <c r="E205" s="158" t="s">
        <v>544</v>
      </c>
      <c r="F205" s="128">
        <v>296</v>
      </c>
      <c r="G205" s="158"/>
      <c r="H205" s="158">
        <v>370</v>
      </c>
      <c r="I205" s="160">
        <v>370</v>
      </c>
      <c r="J205" s="130" t="s">
        <v>630</v>
      </c>
      <c r="K205" s="131">
        <f t="shared" ref="K205:K230" si="43">H205-F205</f>
        <v>74</v>
      </c>
      <c r="L205" s="132">
        <f t="shared" ref="L205:L230" si="44">K205/F205</f>
        <v>0.25</v>
      </c>
      <c r="M205" s="127" t="s">
        <v>546</v>
      </c>
      <c r="N205" s="133">
        <v>43853</v>
      </c>
      <c r="O205" s="54"/>
      <c r="P205" s="54"/>
      <c r="Q205" s="193"/>
      <c r="R205" s="37" t="s">
        <v>845</v>
      </c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55">
        <v>151</v>
      </c>
      <c r="B206" s="156">
        <v>43754</v>
      </c>
      <c r="C206" s="156"/>
      <c r="D206" s="157" t="s">
        <v>766</v>
      </c>
      <c r="E206" s="158" t="s">
        <v>544</v>
      </c>
      <c r="F206" s="128">
        <v>300</v>
      </c>
      <c r="G206" s="158"/>
      <c r="H206" s="158">
        <v>382.5</v>
      </c>
      <c r="I206" s="160">
        <v>344</v>
      </c>
      <c r="J206" s="130" t="s">
        <v>767</v>
      </c>
      <c r="K206" s="131">
        <f t="shared" si="43"/>
        <v>82.5</v>
      </c>
      <c r="L206" s="132">
        <f t="shared" si="44"/>
        <v>0.27500000000000002</v>
      </c>
      <c r="M206" s="127" t="s">
        <v>546</v>
      </c>
      <c r="N206" s="133">
        <v>44238</v>
      </c>
      <c r="O206" s="54"/>
      <c r="P206" s="54"/>
      <c r="Q206" s="193"/>
      <c r="R206" s="37" t="s">
        <v>845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55">
        <v>152</v>
      </c>
      <c r="B207" s="156">
        <v>43832</v>
      </c>
      <c r="C207" s="156"/>
      <c r="D207" s="157" t="s">
        <v>768</v>
      </c>
      <c r="E207" s="158" t="s">
        <v>544</v>
      </c>
      <c r="F207" s="128">
        <v>495</v>
      </c>
      <c r="G207" s="158"/>
      <c r="H207" s="158">
        <v>595</v>
      </c>
      <c r="I207" s="160">
        <v>590</v>
      </c>
      <c r="J207" s="130" t="s">
        <v>566</v>
      </c>
      <c r="K207" s="131">
        <f t="shared" si="43"/>
        <v>100</v>
      </c>
      <c r="L207" s="132">
        <f t="shared" si="44"/>
        <v>0.20202020202020202</v>
      </c>
      <c r="M207" s="127" t="s">
        <v>546</v>
      </c>
      <c r="N207" s="133">
        <v>44589</v>
      </c>
      <c r="O207" s="54"/>
      <c r="P207" s="54"/>
      <c r="Q207" s="193"/>
      <c r="R207" s="37" t="s">
        <v>845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5">
        <v>153</v>
      </c>
      <c r="B208" s="156">
        <v>43966</v>
      </c>
      <c r="C208" s="156"/>
      <c r="D208" s="157" t="s">
        <v>74</v>
      </c>
      <c r="E208" s="158" t="s">
        <v>544</v>
      </c>
      <c r="F208" s="128">
        <v>67.5</v>
      </c>
      <c r="G208" s="158"/>
      <c r="H208" s="158">
        <v>86</v>
      </c>
      <c r="I208" s="160">
        <v>86</v>
      </c>
      <c r="J208" s="130" t="s">
        <v>769</v>
      </c>
      <c r="K208" s="131">
        <f t="shared" si="43"/>
        <v>18.5</v>
      </c>
      <c r="L208" s="132">
        <f t="shared" si="44"/>
        <v>0.27407407407407408</v>
      </c>
      <c r="M208" s="127" t="s">
        <v>546</v>
      </c>
      <c r="N208" s="133">
        <v>44008</v>
      </c>
      <c r="O208" s="54"/>
      <c r="P208" s="54"/>
      <c r="Q208" s="193"/>
      <c r="R208" s="37" t="s">
        <v>845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55">
        <v>154</v>
      </c>
      <c r="B209" s="156">
        <v>44035</v>
      </c>
      <c r="C209" s="156"/>
      <c r="D209" s="157" t="s">
        <v>458</v>
      </c>
      <c r="E209" s="158" t="s">
        <v>544</v>
      </c>
      <c r="F209" s="128">
        <v>231</v>
      </c>
      <c r="G209" s="158"/>
      <c r="H209" s="158">
        <v>281</v>
      </c>
      <c r="I209" s="160">
        <v>281</v>
      </c>
      <c r="J209" s="130" t="s">
        <v>630</v>
      </c>
      <c r="K209" s="131">
        <f t="shared" si="43"/>
        <v>50</v>
      </c>
      <c r="L209" s="132">
        <f t="shared" si="44"/>
        <v>0.21645021645021645</v>
      </c>
      <c r="M209" s="127" t="s">
        <v>546</v>
      </c>
      <c r="N209" s="133">
        <v>44358</v>
      </c>
      <c r="O209" s="54"/>
      <c r="P209" s="54"/>
      <c r="Q209" s="193"/>
      <c r="R209" s="37" t="s">
        <v>845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55">
        <v>155</v>
      </c>
      <c r="B210" s="156">
        <v>44092</v>
      </c>
      <c r="C210" s="156"/>
      <c r="D210" s="157" t="s">
        <v>140</v>
      </c>
      <c r="E210" s="158" t="s">
        <v>544</v>
      </c>
      <c r="F210" s="158">
        <v>206</v>
      </c>
      <c r="G210" s="158"/>
      <c r="H210" s="158">
        <v>248</v>
      </c>
      <c r="I210" s="160">
        <v>248</v>
      </c>
      <c r="J210" s="130" t="s">
        <v>630</v>
      </c>
      <c r="K210" s="131">
        <f t="shared" si="43"/>
        <v>42</v>
      </c>
      <c r="L210" s="132">
        <f t="shared" si="44"/>
        <v>0.20388349514563106</v>
      </c>
      <c r="M210" s="127" t="s">
        <v>546</v>
      </c>
      <c r="N210" s="133">
        <v>44214</v>
      </c>
      <c r="O210" s="54"/>
      <c r="P210" s="54"/>
      <c r="Q210" s="193"/>
      <c r="R210" s="37" t="s">
        <v>844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55">
        <v>156</v>
      </c>
      <c r="B211" s="156">
        <v>44140</v>
      </c>
      <c r="C211" s="156"/>
      <c r="D211" s="157" t="s">
        <v>140</v>
      </c>
      <c r="E211" s="158" t="s">
        <v>544</v>
      </c>
      <c r="F211" s="158">
        <v>182.5</v>
      </c>
      <c r="G211" s="158"/>
      <c r="H211" s="158">
        <v>248</v>
      </c>
      <c r="I211" s="160">
        <v>248</v>
      </c>
      <c r="J211" s="130" t="s">
        <v>630</v>
      </c>
      <c r="K211" s="131">
        <f t="shared" si="43"/>
        <v>65.5</v>
      </c>
      <c r="L211" s="132">
        <f t="shared" si="44"/>
        <v>0.35890410958904112</v>
      </c>
      <c r="M211" s="127" t="s">
        <v>546</v>
      </c>
      <c r="N211" s="133">
        <v>44214</v>
      </c>
      <c r="O211" s="54"/>
      <c r="P211" s="54"/>
      <c r="Q211" s="193"/>
      <c r="R211" s="37" t="s">
        <v>844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55">
        <v>157</v>
      </c>
      <c r="B212" s="156">
        <v>44140</v>
      </c>
      <c r="C212" s="156"/>
      <c r="D212" s="157" t="s">
        <v>336</v>
      </c>
      <c r="E212" s="158" t="s">
        <v>544</v>
      </c>
      <c r="F212" s="158">
        <v>247.5</v>
      </c>
      <c r="G212" s="158"/>
      <c r="H212" s="158">
        <v>320</v>
      </c>
      <c r="I212" s="160">
        <v>320</v>
      </c>
      <c r="J212" s="130" t="s">
        <v>630</v>
      </c>
      <c r="K212" s="131">
        <f t="shared" si="43"/>
        <v>72.5</v>
      </c>
      <c r="L212" s="132">
        <f t="shared" si="44"/>
        <v>0.29292929292929293</v>
      </c>
      <c r="M212" s="127" t="s">
        <v>546</v>
      </c>
      <c r="N212" s="133">
        <v>44323</v>
      </c>
      <c r="O212" s="54"/>
      <c r="P212" s="54"/>
      <c r="Q212" s="193"/>
      <c r="R212" s="37" t="s">
        <v>845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55">
        <v>158</v>
      </c>
      <c r="B213" s="156">
        <v>44140</v>
      </c>
      <c r="C213" s="156"/>
      <c r="D213" s="157" t="s">
        <v>198</v>
      </c>
      <c r="E213" s="158" t="s">
        <v>544</v>
      </c>
      <c r="F213" s="128">
        <v>925</v>
      </c>
      <c r="G213" s="158"/>
      <c r="H213" s="158">
        <v>1095</v>
      </c>
      <c r="I213" s="160">
        <v>1093</v>
      </c>
      <c r="J213" s="130" t="s">
        <v>770</v>
      </c>
      <c r="K213" s="131">
        <f t="shared" si="43"/>
        <v>170</v>
      </c>
      <c r="L213" s="132">
        <f t="shared" si="44"/>
        <v>0.18378378378378379</v>
      </c>
      <c r="M213" s="127" t="s">
        <v>546</v>
      </c>
      <c r="N213" s="133">
        <v>44201</v>
      </c>
      <c r="O213" s="54"/>
      <c r="P213" s="54"/>
      <c r="Q213" s="193"/>
      <c r="R213" s="37" t="s">
        <v>844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55">
        <v>159</v>
      </c>
      <c r="B214" s="156">
        <v>44140</v>
      </c>
      <c r="C214" s="156"/>
      <c r="D214" s="157" t="s">
        <v>354</v>
      </c>
      <c r="E214" s="158" t="s">
        <v>544</v>
      </c>
      <c r="F214" s="128">
        <v>332.5</v>
      </c>
      <c r="G214" s="158"/>
      <c r="H214" s="158">
        <v>393</v>
      </c>
      <c r="I214" s="160">
        <v>406</v>
      </c>
      <c r="J214" s="130" t="s">
        <v>771</v>
      </c>
      <c r="K214" s="131">
        <f t="shared" si="43"/>
        <v>60.5</v>
      </c>
      <c r="L214" s="132">
        <f t="shared" si="44"/>
        <v>0.18195488721804512</v>
      </c>
      <c r="M214" s="127" t="s">
        <v>546</v>
      </c>
      <c r="N214" s="133">
        <v>44256</v>
      </c>
      <c r="O214" s="54"/>
      <c r="P214" s="54"/>
      <c r="Q214" s="193"/>
      <c r="R214" s="37" t="s">
        <v>845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55">
        <v>160</v>
      </c>
      <c r="B215" s="156">
        <v>44141</v>
      </c>
      <c r="C215" s="156"/>
      <c r="D215" s="157" t="s">
        <v>458</v>
      </c>
      <c r="E215" s="158" t="s">
        <v>544</v>
      </c>
      <c r="F215" s="128">
        <v>231</v>
      </c>
      <c r="G215" s="158"/>
      <c r="H215" s="158">
        <v>281</v>
      </c>
      <c r="I215" s="160">
        <v>281</v>
      </c>
      <c r="J215" s="130" t="s">
        <v>630</v>
      </c>
      <c r="K215" s="131">
        <f t="shared" si="43"/>
        <v>50</v>
      </c>
      <c r="L215" s="132">
        <f t="shared" si="44"/>
        <v>0.21645021645021645</v>
      </c>
      <c r="M215" s="127" t="s">
        <v>546</v>
      </c>
      <c r="N215" s="133">
        <v>44358</v>
      </c>
      <c r="O215" s="54"/>
      <c r="P215" s="54"/>
      <c r="Q215" s="193"/>
      <c r="R215" s="37" t="s">
        <v>844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55">
        <v>161</v>
      </c>
      <c r="B216" s="156">
        <v>44187</v>
      </c>
      <c r="C216" s="156"/>
      <c r="D216" s="157" t="s">
        <v>772</v>
      </c>
      <c r="E216" s="158" t="s">
        <v>544</v>
      </c>
      <c r="F216" s="128">
        <v>190</v>
      </c>
      <c r="G216" s="158"/>
      <c r="H216" s="158">
        <v>239</v>
      </c>
      <c r="I216" s="160">
        <v>239</v>
      </c>
      <c r="J216" s="130" t="s">
        <v>773</v>
      </c>
      <c r="K216" s="131">
        <f t="shared" si="43"/>
        <v>49</v>
      </c>
      <c r="L216" s="132">
        <f t="shared" si="44"/>
        <v>0.25789473684210529</v>
      </c>
      <c r="M216" s="127" t="s">
        <v>546</v>
      </c>
      <c r="N216" s="133">
        <v>44844</v>
      </c>
      <c r="O216" s="54"/>
      <c r="P216" s="54"/>
      <c r="Q216" s="193"/>
      <c r="R216" s="37" t="s">
        <v>844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55">
        <v>162</v>
      </c>
      <c r="B217" s="156">
        <v>44258</v>
      </c>
      <c r="C217" s="156"/>
      <c r="D217" s="157" t="s">
        <v>768</v>
      </c>
      <c r="E217" s="158" t="s">
        <v>544</v>
      </c>
      <c r="F217" s="128">
        <v>495</v>
      </c>
      <c r="G217" s="158"/>
      <c r="H217" s="158">
        <v>595</v>
      </c>
      <c r="I217" s="160">
        <v>590</v>
      </c>
      <c r="J217" s="130" t="s">
        <v>566</v>
      </c>
      <c r="K217" s="131">
        <f t="shared" si="43"/>
        <v>100</v>
      </c>
      <c r="L217" s="132">
        <f t="shared" si="44"/>
        <v>0.20202020202020202</v>
      </c>
      <c r="M217" s="127" t="s">
        <v>546</v>
      </c>
      <c r="N217" s="133">
        <v>44589</v>
      </c>
      <c r="O217" s="54"/>
      <c r="P217" s="54"/>
      <c r="Q217" s="193"/>
      <c r="R217" s="37" t="s">
        <v>844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55">
        <v>163</v>
      </c>
      <c r="B218" s="156">
        <v>44274</v>
      </c>
      <c r="C218" s="156"/>
      <c r="D218" s="157" t="s">
        <v>354</v>
      </c>
      <c r="E218" s="158" t="s">
        <v>544</v>
      </c>
      <c r="F218" s="128">
        <v>355</v>
      </c>
      <c r="G218" s="158"/>
      <c r="H218" s="158">
        <v>422.5</v>
      </c>
      <c r="I218" s="160">
        <v>420</v>
      </c>
      <c r="J218" s="130" t="s">
        <v>774</v>
      </c>
      <c r="K218" s="131">
        <f t="shared" si="43"/>
        <v>67.5</v>
      </c>
      <c r="L218" s="132">
        <f t="shared" si="44"/>
        <v>0.19014084507042253</v>
      </c>
      <c r="M218" s="127" t="s">
        <v>546</v>
      </c>
      <c r="N218" s="133">
        <v>44361</v>
      </c>
      <c r="O218" s="54"/>
      <c r="P218" s="54"/>
      <c r="R218" s="37" t="s">
        <v>844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55">
        <v>164</v>
      </c>
      <c r="B219" s="156">
        <v>44295</v>
      </c>
      <c r="C219" s="156"/>
      <c r="D219" s="157" t="s">
        <v>318</v>
      </c>
      <c r="E219" s="158" t="s">
        <v>544</v>
      </c>
      <c r="F219" s="128">
        <v>555</v>
      </c>
      <c r="G219" s="158"/>
      <c r="H219" s="158">
        <v>663</v>
      </c>
      <c r="I219" s="160">
        <v>663</v>
      </c>
      <c r="J219" s="130" t="s">
        <v>775</v>
      </c>
      <c r="K219" s="131">
        <f t="shared" si="43"/>
        <v>108</v>
      </c>
      <c r="L219" s="132">
        <f t="shared" si="44"/>
        <v>0.19459459459459461</v>
      </c>
      <c r="M219" s="127" t="s">
        <v>546</v>
      </c>
      <c r="N219" s="133">
        <v>44321</v>
      </c>
      <c r="O219" s="54"/>
      <c r="P219" s="54"/>
      <c r="Q219" s="193"/>
      <c r="R219" s="37" t="s">
        <v>844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55">
        <v>165</v>
      </c>
      <c r="B220" s="156">
        <v>44308</v>
      </c>
      <c r="C220" s="156"/>
      <c r="D220" s="157" t="s">
        <v>739</v>
      </c>
      <c r="E220" s="158" t="s">
        <v>544</v>
      </c>
      <c r="F220" s="128">
        <v>126.5</v>
      </c>
      <c r="G220" s="158"/>
      <c r="H220" s="158">
        <v>155</v>
      </c>
      <c r="I220" s="160">
        <v>155</v>
      </c>
      <c r="J220" s="130" t="s">
        <v>630</v>
      </c>
      <c r="K220" s="131">
        <f t="shared" si="43"/>
        <v>28.5</v>
      </c>
      <c r="L220" s="132">
        <f t="shared" si="44"/>
        <v>0.22529644268774704</v>
      </c>
      <c r="M220" s="127" t="s">
        <v>546</v>
      </c>
      <c r="N220" s="133">
        <v>44362</v>
      </c>
      <c r="O220" s="54"/>
      <c r="P220" s="54"/>
      <c r="R220" s="37" t="s">
        <v>844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34">
        <v>166</v>
      </c>
      <c r="B221" s="165">
        <v>44368</v>
      </c>
      <c r="C221" s="165"/>
      <c r="D221" s="136" t="s">
        <v>776</v>
      </c>
      <c r="E221" s="138" t="s">
        <v>544</v>
      </c>
      <c r="F221" s="166">
        <v>287.5</v>
      </c>
      <c r="G221" s="138"/>
      <c r="H221" s="138">
        <v>245</v>
      </c>
      <c r="I221" s="139">
        <v>344</v>
      </c>
      <c r="J221" s="140" t="s">
        <v>777</v>
      </c>
      <c r="K221" s="141">
        <f t="shared" si="43"/>
        <v>-42.5</v>
      </c>
      <c r="L221" s="142">
        <f t="shared" si="44"/>
        <v>-0.14782608695652175</v>
      </c>
      <c r="M221" s="138" t="s">
        <v>556</v>
      </c>
      <c r="N221" s="135">
        <v>44508</v>
      </c>
      <c r="O221" s="54"/>
      <c r="P221" s="54"/>
      <c r="R221" s="37" t="s">
        <v>844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55">
        <v>167</v>
      </c>
      <c r="B222" s="156">
        <v>44368</v>
      </c>
      <c r="C222" s="156"/>
      <c r="D222" s="157" t="s">
        <v>458</v>
      </c>
      <c r="E222" s="158" t="s">
        <v>544</v>
      </c>
      <c r="F222" s="128">
        <v>241</v>
      </c>
      <c r="G222" s="158"/>
      <c r="H222" s="158">
        <v>298</v>
      </c>
      <c r="I222" s="160">
        <v>320</v>
      </c>
      <c r="J222" s="130" t="s">
        <v>630</v>
      </c>
      <c r="K222" s="131">
        <f t="shared" si="43"/>
        <v>57</v>
      </c>
      <c r="L222" s="132">
        <f t="shared" si="44"/>
        <v>0.23651452282157676</v>
      </c>
      <c r="M222" s="127" t="s">
        <v>546</v>
      </c>
      <c r="N222" s="133">
        <v>44802</v>
      </c>
      <c r="O222" s="54"/>
      <c r="P222" s="54"/>
      <c r="R222" s="37" t="s">
        <v>844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55">
        <v>168</v>
      </c>
      <c r="B223" s="156">
        <v>44406</v>
      </c>
      <c r="C223" s="156"/>
      <c r="D223" s="157" t="s">
        <v>739</v>
      </c>
      <c r="E223" s="158" t="s">
        <v>544</v>
      </c>
      <c r="F223" s="128">
        <v>162.5</v>
      </c>
      <c r="G223" s="158"/>
      <c r="H223" s="158">
        <v>200</v>
      </c>
      <c r="I223" s="160">
        <v>200</v>
      </c>
      <c r="J223" s="130" t="s">
        <v>630</v>
      </c>
      <c r="K223" s="131">
        <f t="shared" si="43"/>
        <v>37.5</v>
      </c>
      <c r="L223" s="132">
        <f t="shared" si="44"/>
        <v>0.23076923076923078</v>
      </c>
      <c r="M223" s="127" t="s">
        <v>546</v>
      </c>
      <c r="N223" s="133">
        <v>44802</v>
      </c>
      <c r="O223" s="54"/>
      <c r="P223" s="54"/>
      <c r="R223" s="37" t="s">
        <v>844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55">
        <v>169</v>
      </c>
      <c r="B224" s="156">
        <v>44462</v>
      </c>
      <c r="C224" s="156"/>
      <c r="D224" s="157" t="s">
        <v>422</v>
      </c>
      <c r="E224" s="158" t="s">
        <v>544</v>
      </c>
      <c r="F224" s="128">
        <v>1235</v>
      </c>
      <c r="G224" s="158"/>
      <c r="H224" s="158">
        <v>1505</v>
      </c>
      <c r="I224" s="160">
        <v>1500</v>
      </c>
      <c r="J224" s="130" t="s">
        <v>630</v>
      </c>
      <c r="K224" s="131">
        <f t="shared" si="43"/>
        <v>270</v>
      </c>
      <c r="L224" s="132">
        <f t="shared" si="44"/>
        <v>0.21862348178137653</v>
      </c>
      <c r="M224" s="127" t="s">
        <v>546</v>
      </c>
      <c r="N224" s="133">
        <v>44564</v>
      </c>
      <c r="O224" s="54"/>
      <c r="P224" s="54"/>
      <c r="R224" s="37" t="s">
        <v>844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55">
        <v>170</v>
      </c>
      <c r="B225" s="156">
        <v>44480</v>
      </c>
      <c r="C225" s="156"/>
      <c r="D225" s="157" t="s">
        <v>778</v>
      </c>
      <c r="E225" s="158" t="s">
        <v>544</v>
      </c>
      <c r="F225" s="128">
        <v>58.75</v>
      </c>
      <c r="G225" s="158"/>
      <c r="H225" s="158">
        <v>64.25</v>
      </c>
      <c r="I225" s="160"/>
      <c r="J225" s="130" t="s">
        <v>630</v>
      </c>
      <c r="K225" s="131">
        <f t="shared" si="43"/>
        <v>5.5</v>
      </c>
      <c r="L225" s="132">
        <f t="shared" si="44"/>
        <v>9.3617021276595741E-2</v>
      </c>
      <c r="M225" s="127" t="s">
        <v>546</v>
      </c>
      <c r="N225" s="133">
        <v>45322</v>
      </c>
      <c r="O225" s="54"/>
      <c r="P225" s="54"/>
      <c r="R225" s="37" t="s">
        <v>844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24">
        <v>171</v>
      </c>
      <c r="B226" s="125">
        <v>44481</v>
      </c>
      <c r="C226" s="125"/>
      <c r="D226" s="126" t="s">
        <v>272</v>
      </c>
      <c r="E226" s="127" t="s">
        <v>544</v>
      </c>
      <c r="F226" s="128">
        <v>315</v>
      </c>
      <c r="G226" s="127"/>
      <c r="H226" s="127">
        <v>335</v>
      </c>
      <c r="I226" s="129">
        <v>380</v>
      </c>
      <c r="J226" s="130" t="s">
        <v>818</v>
      </c>
      <c r="K226" s="131">
        <f t="shared" si="43"/>
        <v>20</v>
      </c>
      <c r="L226" s="132">
        <f t="shared" si="44"/>
        <v>6.3492063492063489E-2</v>
      </c>
      <c r="M226" s="127" t="s">
        <v>546</v>
      </c>
      <c r="N226" s="133">
        <v>45297</v>
      </c>
      <c r="O226" s="54"/>
      <c r="P226" s="54"/>
      <c r="R226" s="37" t="s">
        <v>844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24">
        <v>172</v>
      </c>
      <c r="B227" s="125">
        <v>44481</v>
      </c>
      <c r="C227" s="125"/>
      <c r="D227" s="126" t="s">
        <v>779</v>
      </c>
      <c r="E227" s="127" t="s">
        <v>544</v>
      </c>
      <c r="F227" s="128">
        <v>45.5</v>
      </c>
      <c r="G227" s="127"/>
      <c r="H227" s="127">
        <v>56.5</v>
      </c>
      <c r="I227" s="129">
        <v>56</v>
      </c>
      <c r="J227" s="130" t="s">
        <v>630</v>
      </c>
      <c r="K227" s="131">
        <f t="shared" si="43"/>
        <v>11</v>
      </c>
      <c r="L227" s="132">
        <f t="shared" si="44"/>
        <v>0.24175824175824176</v>
      </c>
      <c r="M227" s="127" t="s">
        <v>546</v>
      </c>
      <c r="N227" s="133">
        <v>44881</v>
      </c>
      <c r="O227" s="54"/>
      <c r="P227" s="54"/>
      <c r="R227" s="37" t="s">
        <v>844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24">
        <v>173</v>
      </c>
      <c r="B228" s="125">
        <v>44551</v>
      </c>
      <c r="C228" s="125"/>
      <c r="D228" s="126" t="s">
        <v>128</v>
      </c>
      <c r="E228" s="127" t="s">
        <v>544</v>
      </c>
      <c r="F228" s="128">
        <v>2300</v>
      </c>
      <c r="G228" s="127"/>
      <c r="H228" s="127">
        <f>(2820+2200)/2</f>
        <v>2510</v>
      </c>
      <c r="I228" s="129">
        <v>3000</v>
      </c>
      <c r="J228" s="130" t="s">
        <v>780</v>
      </c>
      <c r="K228" s="131">
        <f t="shared" si="43"/>
        <v>210</v>
      </c>
      <c r="L228" s="132">
        <f t="shared" si="44"/>
        <v>9.1304347826086957E-2</v>
      </c>
      <c r="M228" s="127" t="s">
        <v>546</v>
      </c>
      <c r="N228" s="133">
        <v>44649</v>
      </c>
      <c r="O228" s="54"/>
      <c r="P228" s="54"/>
      <c r="R228" s="37" t="s">
        <v>844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24">
        <v>174</v>
      </c>
      <c r="B229" s="125">
        <v>44606</v>
      </c>
      <c r="C229" s="125"/>
      <c r="D229" s="126" t="s">
        <v>412</v>
      </c>
      <c r="E229" s="127" t="s">
        <v>544</v>
      </c>
      <c r="F229" s="128">
        <v>635</v>
      </c>
      <c r="G229" s="127"/>
      <c r="H229" s="127">
        <v>700</v>
      </c>
      <c r="I229" s="129">
        <v>764</v>
      </c>
      <c r="J229" s="130" t="s">
        <v>805</v>
      </c>
      <c r="K229" s="131">
        <f t="shared" si="43"/>
        <v>65</v>
      </c>
      <c r="L229" s="132">
        <f t="shared" si="44"/>
        <v>0.10236220472440945</v>
      </c>
      <c r="M229" s="127" t="s">
        <v>546</v>
      </c>
      <c r="N229" s="133">
        <v>45159</v>
      </c>
      <c r="O229" s="54"/>
      <c r="P229" s="54"/>
      <c r="R229" s="37" t="s">
        <v>844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24">
        <v>175</v>
      </c>
      <c r="B230" s="125">
        <v>44613</v>
      </c>
      <c r="C230" s="125"/>
      <c r="D230" s="126" t="s">
        <v>422</v>
      </c>
      <c r="E230" s="127" t="s">
        <v>544</v>
      </c>
      <c r="F230" s="128">
        <v>1255</v>
      </c>
      <c r="G230" s="127"/>
      <c r="H230" s="127">
        <v>1515</v>
      </c>
      <c r="I230" s="129">
        <v>1510</v>
      </c>
      <c r="J230" s="130" t="s">
        <v>630</v>
      </c>
      <c r="K230" s="131">
        <f t="shared" si="43"/>
        <v>260</v>
      </c>
      <c r="L230" s="132">
        <f t="shared" si="44"/>
        <v>0.20717131474103587</v>
      </c>
      <c r="M230" s="127" t="s">
        <v>546</v>
      </c>
      <c r="N230" s="133">
        <v>44834</v>
      </c>
      <c r="O230" s="54"/>
      <c r="P230" s="54"/>
      <c r="R230" s="37" t="s">
        <v>844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253">
        <v>176</v>
      </c>
      <c r="B231" s="244">
        <v>44670</v>
      </c>
      <c r="C231" s="244"/>
      <c r="D231" s="245" t="s">
        <v>509</v>
      </c>
      <c r="E231" s="246" t="s">
        <v>544</v>
      </c>
      <c r="F231" s="247">
        <v>445</v>
      </c>
      <c r="G231" s="247"/>
      <c r="H231" s="247">
        <v>460</v>
      </c>
      <c r="I231" s="247">
        <v>553</v>
      </c>
      <c r="J231" s="248" t="s">
        <v>838</v>
      </c>
      <c r="K231" s="249">
        <f t="shared" ref="K231" si="45">H231-F231</f>
        <v>15</v>
      </c>
      <c r="L231" s="250">
        <f t="shared" ref="L231" si="46">K231/F231</f>
        <v>3.3707865168539325E-2</v>
      </c>
      <c r="M231" s="251" t="s">
        <v>563</v>
      </c>
      <c r="N231" s="252">
        <v>45397</v>
      </c>
      <c r="O231" s="54"/>
      <c r="P231" s="54"/>
      <c r="R231" s="37" t="s">
        <v>844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55">
        <v>177</v>
      </c>
      <c r="B232" s="156">
        <v>44746</v>
      </c>
      <c r="C232" s="156"/>
      <c r="D232" s="157" t="s">
        <v>781</v>
      </c>
      <c r="E232" s="158" t="s">
        <v>544</v>
      </c>
      <c r="F232" s="158">
        <v>207.5</v>
      </c>
      <c r="G232" s="158"/>
      <c r="H232" s="158">
        <v>254</v>
      </c>
      <c r="I232" s="160">
        <v>254</v>
      </c>
      <c r="J232" s="130" t="s">
        <v>630</v>
      </c>
      <c r="K232" s="131">
        <f t="shared" ref="K232:K242" si="47">H232-F232</f>
        <v>46.5</v>
      </c>
      <c r="L232" s="132">
        <f t="shared" ref="L232:L242" si="48">K232/F232</f>
        <v>0.22409638554216868</v>
      </c>
      <c r="M232" s="127" t="s">
        <v>546</v>
      </c>
      <c r="N232" s="133">
        <v>44792</v>
      </c>
      <c r="O232" s="54"/>
      <c r="P232" s="54"/>
      <c r="R232" s="37" t="s">
        <v>844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55">
        <v>178</v>
      </c>
      <c r="B233" s="156">
        <v>44775</v>
      </c>
      <c r="C233" s="156"/>
      <c r="D233" s="157" t="s">
        <v>460</v>
      </c>
      <c r="E233" s="158" t="s">
        <v>544</v>
      </c>
      <c r="F233" s="158">
        <v>31.25</v>
      </c>
      <c r="G233" s="158"/>
      <c r="H233" s="158">
        <v>38.75</v>
      </c>
      <c r="I233" s="160">
        <v>38</v>
      </c>
      <c r="J233" s="130" t="s">
        <v>630</v>
      </c>
      <c r="K233" s="131">
        <f t="shared" si="47"/>
        <v>7.5</v>
      </c>
      <c r="L233" s="132">
        <f t="shared" si="48"/>
        <v>0.24</v>
      </c>
      <c r="M233" s="127" t="s">
        <v>546</v>
      </c>
      <c r="N233" s="133">
        <v>44844</v>
      </c>
      <c r="O233" s="54"/>
      <c r="P233" s="54"/>
      <c r="R233" s="37" t="s">
        <v>844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55">
        <v>179</v>
      </c>
      <c r="B234" s="156">
        <v>44841</v>
      </c>
      <c r="C234" s="156"/>
      <c r="D234" s="157" t="s">
        <v>782</v>
      </c>
      <c r="E234" s="158" t="s">
        <v>544</v>
      </c>
      <c r="F234" s="128">
        <v>665</v>
      </c>
      <c r="G234" s="158"/>
      <c r="H234" s="158">
        <v>807.5</v>
      </c>
      <c r="I234" s="160">
        <v>840</v>
      </c>
      <c r="J234" s="130" t="s">
        <v>780</v>
      </c>
      <c r="K234" s="131">
        <f t="shared" si="47"/>
        <v>142.5</v>
      </c>
      <c r="L234" s="132">
        <f t="shared" si="48"/>
        <v>0.21428571428571427</v>
      </c>
      <c r="M234" s="127" t="s">
        <v>546</v>
      </c>
      <c r="N234" s="133">
        <v>45097</v>
      </c>
      <c r="O234" s="54"/>
      <c r="P234" s="54"/>
      <c r="R234" s="37" t="s">
        <v>844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55">
        <v>180</v>
      </c>
      <c r="B235" s="156">
        <v>44844</v>
      </c>
      <c r="C235" s="156"/>
      <c r="D235" s="157" t="s">
        <v>414</v>
      </c>
      <c r="E235" s="158" t="s">
        <v>544</v>
      </c>
      <c r="F235" s="128">
        <v>227.5</v>
      </c>
      <c r="G235" s="158"/>
      <c r="H235" s="158">
        <v>270</v>
      </c>
      <c r="I235" s="160">
        <v>291</v>
      </c>
      <c r="J235" s="130" t="s">
        <v>807</v>
      </c>
      <c r="K235" s="131">
        <f t="shared" si="47"/>
        <v>42.5</v>
      </c>
      <c r="L235" s="132">
        <f t="shared" si="48"/>
        <v>0.18681318681318682</v>
      </c>
      <c r="M235" s="127" t="s">
        <v>546</v>
      </c>
      <c r="N235" s="133">
        <v>45160</v>
      </c>
      <c r="O235" s="54"/>
      <c r="P235" s="54"/>
      <c r="R235" s="37" t="s">
        <v>844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55">
        <v>181</v>
      </c>
      <c r="B236" s="156">
        <v>44845</v>
      </c>
      <c r="C236" s="156"/>
      <c r="D236" s="157" t="s">
        <v>412</v>
      </c>
      <c r="E236" s="158" t="s">
        <v>544</v>
      </c>
      <c r="F236" s="128">
        <v>555</v>
      </c>
      <c r="G236" s="158"/>
      <c r="H236" s="158">
        <v>700</v>
      </c>
      <c r="I236" s="160">
        <v>765</v>
      </c>
      <c r="J236" s="130" t="s">
        <v>806</v>
      </c>
      <c r="K236" s="131">
        <f t="shared" si="47"/>
        <v>145</v>
      </c>
      <c r="L236" s="132">
        <f t="shared" si="48"/>
        <v>0.26126126126126126</v>
      </c>
      <c r="M236" s="127" t="s">
        <v>546</v>
      </c>
      <c r="N236" s="133">
        <v>45159</v>
      </c>
      <c r="O236" s="54"/>
      <c r="P236" s="54"/>
      <c r="R236" s="37" t="s">
        <v>844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55">
        <v>182</v>
      </c>
      <c r="B237" s="156">
        <v>44981</v>
      </c>
      <c r="C237" s="156"/>
      <c r="D237" s="157" t="s">
        <v>427</v>
      </c>
      <c r="E237" s="158" t="s">
        <v>544</v>
      </c>
      <c r="F237" s="128">
        <v>1675</v>
      </c>
      <c r="G237" s="158"/>
      <c r="H237" s="158">
        <v>2080</v>
      </c>
      <c r="I237" s="160">
        <v>2080</v>
      </c>
      <c r="J237" s="130" t="s">
        <v>630</v>
      </c>
      <c r="K237" s="131">
        <f t="shared" si="47"/>
        <v>405</v>
      </c>
      <c r="L237" s="132">
        <f t="shared" si="48"/>
        <v>0.2417910447761194</v>
      </c>
      <c r="M237" s="127" t="s">
        <v>546</v>
      </c>
      <c r="N237" s="133">
        <v>45119</v>
      </c>
      <c r="O237" s="54"/>
      <c r="P237" s="54"/>
      <c r="R237" s="37" t="s">
        <v>844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55">
        <v>183</v>
      </c>
      <c r="B238" s="156">
        <v>44986</v>
      </c>
      <c r="C238" s="156"/>
      <c r="D238" s="157" t="s">
        <v>460</v>
      </c>
      <c r="E238" s="158" t="s">
        <v>544</v>
      </c>
      <c r="F238" s="128">
        <v>57.5</v>
      </c>
      <c r="G238" s="158"/>
      <c r="H238" s="158">
        <v>120</v>
      </c>
      <c r="I238" s="160">
        <v>120</v>
      </c>
      <c r="J238" s="130" t="s">
        <v>630</v>
      </c>
      <c r="K238" s="131">
        <f t="shared" si="47"/>
        <v>62.5</v>
      </c>
      <c r="L238" s="132">
        <f t="shared" si="48"/>
        <v>1.0869565217391304</v>
      </c>
      <c r="M238" s="127" t="s">
        <v>546</v>
      </c>
      <c r="N238" s="133">
        <v>45049</v>
      </c>
      <c r="O238" s="54"/>
      <c r="P238" s="54"/>
      <c r="R238" s="37" t="s">
        <v>844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55">
        <v>184</v>
      </c>
      <c r="B239" s="156">
        <v>45008</v>
      </c>
      <c r="C239" s="156"/>
      <c r="D239" s="157" t="s">
        <v>474</v>
      </c>
      <c r="E239" s="158" t="s">
        <v>544</v>
      </c>
      <c r="F239" s="128">
        <v>2765</v>
      </c>
      <c r="G239" s="158"/>
      <c r="H239" s="158">
        <v>3547.5</v>
      </c>
      <c r="I239" s="160">
        <v>3523</v>
      </c>
      <c r="J239" s="130" t="s">
        <v>630</v>
      </c>
      <c r="K239" s="131">
        <f t="shared" si="47"/>
        <v>782.5</v>
      </c>
      <c r="L239" s="132">
        <f t="shared" si="48"/>
        <v>0.28300180831826399</v>
      </c>
      <c r="M239" s="127" t="s">
        <v>546</v>
      </c>
      <c r="N239" s="133">
        <v>45177</v>
      </c>
      <c r="O239" s="54"/>
      <c r="P239" s="54"/>
      <c r="R239" s="37"/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55">
        <v>185</v>
      </c>
      <c r="B240" s="156">
        <v>45027</v>
      </c>
      <c r="C240" s="156"/>
      <c r="D240" s="157" t="s">
        <v>783</v>
      </c>
      <c r="E240" s="158" t="s">
        <v>544</v>
      </c>
      <c r="F240" s="158">
        <v>460</v>
      </c>
      <c r="G240" s="158"/>
      <c r="H240" s="158">
        <v>825</v>
      </c>
      <c r="I240" s="160">
        <v>810</v>
      </c>
      <c r="J240" s="130" t="s">
        <v>630</v>
      </c>
      <c r="K240" s="131">
        <f t="shared" si="47"/>
        <v>365</v>
      </c>
      <c r="L240" s="132">
        <f t="shared" si="48"/>
        <v>0.79347826086956519</v>
      </c>
      <c r="M240" s="127" t="s">
        <v>546</v>
      </c>
      <c r="N240" s="133">
        <v>45155</v>
      </c>
      <c r="O240" s="54"/>
      <c r="P240" s="54"/>
      <c r="R240" s="37"/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8" ht="12.75" customHeight="1">
      <c r="A241" s="155">
        <v>186</v>
      </c>
      <c r="B241" s="156">
        <v>45050</v>
      </c>
      <c r="C241" s="156"/>
      <c r="D241" s="157" t="s">
        <v>41</v>
      </c>
      <c r="E241" s="158" t="s">
        <v>544</v>
      </c>
      <c r="F241" s="158">
        <v>3630</v>
      </c>
      <c r="G241" s="158"/>
      <c r="H241" s="158">
        <v>5150</v>
      </c>
      <c r="I241" s="160">
        <v>5040</v>
      </c>
      <c r="J241" s="130" t="s">
        <v>630</v>
      </c>
      <c r="K241" s="131">
        <f t="shared" si="47"/>
        <v>1520</v>
      </c>
      <c r="L241" s="132">
        <f t="shared" si="48"/>
        <v>0.41873278236914602</v>
      </c>
      <c r="M241" s="127" t="s">
        <v>546</v>
      </c>
      <c r="N241" s="133">
        <v>45344</v>
      </c>
      <c r="O241" s="54"/>
      <c r="P241" s="54"/>
      <c r="R241" s="37"/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8" ht="12.75" customHeight="1">
      <c r="A242" s="155">
        <v>187</v>
      </c>
      <c r="B242" s="156">
        <v>45075</v>
      </c>
      <c r="C242" s="156"/>
      <c r="D242" s="157" t="s">
        <v>784</v>
      </c>
      <c r="E242" s="158" t="s">
        <v>544</v>
      </c>
      <c r="F242" s="128">
        <v>585</v>
      </c>
      <c r="G242" s="158"/>
      <c r="H242" s="158">
        <v>732</v>
      </c>
      <c r="I242" s="160">
        <v>732</v>
      </c>
      <c r="J242" s="130" t="s">
        <v>630</v>
      </c>
      <c r="K242" s="131">
        <f t="shared" si="47"/>
        <v>147</v>
      </c>
      <c r="L242" s="132">
        <f t="shared" si="48"/>
        <v>0.25128205128205128</v>
      </c>
      <c r="M242" s="127" t="s">
        <v>546</v>
      </c>
      <c r="N242" s="133">
        <v>45152</v>
      </c>
      <c r="O242" s="54"/>
      <c r="P242" s="54"/>
      <c r="R242" s="37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  <c r="AF242" s="37"/>
      <c r="AG242" s="54"/>
      <c r="AI242" s="37"/>
      <c r="AK242" s="37"/>
      <c r="AL242" s="54"/>
    </row>
    <row r="243" spans="1:38" ht="12.75" customHeight="1">
      <c r="A243" s="155">
        <v>188</v>
      </c>
      <c r="B243" s="156">
        <v>45078</v>
      </c>
      <c r="C243" s="156"/>
      <c r="D243" s="157" t="s">
        <v>499</v>
      </c>
      <c r="E243" s="158" t="s">
        <v>544</v>
      </c>
      <c r="F243" s="128">
        <v>3310</v>
      </c>
      <c r="G243" s="158"/>
      <c r="H243" s="158">
        <v>4300</v>
      </c>
      <c r="I243" s="160">
        <v>4300</v>
      </c>
      <c r="J243" s="130" t="s">
        <v>630</v>
      </c>
      <c r="K243" s="131">
        <f t="shared" ref="K243" si="49">H243-F243</f>
        <v>990</v>
      </c>
      <c r="L243" s="132">
        <f t="shared" ref="L243" si="50">K243/F243</f>
        <v>0.29909365558912387</v>
      </c>
      <c r="M243" s="127" t="s">
        <v>546</v>
      </c>
      <c r="N243" s="133">
        <v>45436</v>
      </c>
      <c r="O243" s="54"/>
      <c r="P243" s="54"/>
      <c r="R243" s="37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  <c r="AF243" s="37"/>
      <c r="AG243" s="54"/>
      <c r="AI243" s="37"/>
      <c r="AK243" s="37"/>
      <c r="AL243" s="54"/>
    </row>
    <row r="244" spans="1:38" ht="12.75" customHeight="1">
      <c r="A244" s="155">
        <v>189</v>
      </c>
      <c r="B244" s="156">
        <v>45103</v>
      </c>
      <c r="C244" s="156"/>
      <c r="D244" s="157" t="s">
        <v>802</v>
      </c>
      <c r="E244" s="158" t="s">
        <v>544</v>
      </c>
      <c r="F244" s="128">
        <v>282.5</v>
      </c>
      <c r="G244" s="158"/>
      <c r="H244" s="158">
        <v>383</v>
      </c>
      <c r="I244" s="160">
        <v>383</v>
      </c>
      <c r="J244" s="130" t="s">
        <v>630</v>
      </c>
      <c r="K244" s="131">
        <f>H244-F244</f>
        <v>100.5</v>
      </c>
      <c r="L244" s="132">
        <f>K244/F244</f>
        <v>0.35575221238938054</v>
      </c>
      <c r="M244" s="127" t="s">
        <v>546</v>
      </c>
      <c r="N244" s="133">
        <v>45265</v>
      </c>
      <c r="O244" s="54"/>
      <c r="P244" s="54"/>
      <c r="R244" s="37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  <c r="AF244" s="37"/>
      <c r="AG244" s="54"/>
      <c r="AI244" s="37"/>
      <c r="AK244" s="37"/>
      <c r="AL244" s="54"/>
    </row>
    <row r="245" spans="1:38" ht="12.75" customHeight="1">
      <c r="A245" s="155">
        <v>190</v>
      </c>
      <c r="B245" s="156">
        <v>45120</v>
      </c>
      <c r="C245" s="156"/>
      <c r="D245" s="157" t="s">
        <v>498</v>
      </c>
      <c r="E245" s="158" t="s">
        <v>544</v>
      </c>
      <c r="F245" s="128">
        <v>2312.5</v>
      </c>
      <c r="G245" s="158"/>
      <c r="H245" s="158">
        <v>2935</v>
      </c>
      <c r="I245" s="160">
        <v>2935</v>
      </c>
      <c r="J245" s="130" t="s">
        <v>630</v>
      </c>
      <c r="K245" s="131">
        <f>H245-F245</f>
        <v>622.5</v>
      </c>
      <c r="L245" s="132">
        <f>K245/F245</f>
        <v>0.26918918918918922</v>
      </c>
      <c r="M245" s="127" t="s">
        <v>546</v>
      </c>
      <c r="N245" s="133">
        <v>45177</v>
      </c>
      <c r="O245" s="54"/>
      <c r="P245" s="54"/>
      <c r="R245" s="37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  <c r="AF245" s="37"/>
      <c r="AG245" s="54"/>
      <c r="AI245" s="37"/>
      <c r="AK245" s="37"/>
      <c r="AL245" s="54"/>
    </row>
    <row r="246" spans="1:38" ht="12.75" customHeight="1">
      <c r="A246" s="155">
        <v>191</v>
      </c>
      <c r="B246" s="156">
        <v>45125</v>
      </c>
      <c r="C246" s="156"/>
      <c r="D246" s="157" t="s">
        <v>198</v>
      </c>
      <c r="E246" s="158" t="s">
        <v>544</v>
      </c>
      <c r="F246" s="128">
        <v>3980</v>
      </c>
      <c r="G246" s="158"/>
      <c r="H246" s="158">
        <v>4895</v>
      </c>
      <c r="I246" s="160">
        <v>4895</v>
      </c>
      <c r="J246" s="130" t="s">
        <v>630</v>
      </c>
      <c r="K246" s="131">
        <f>H246-F246</f>
        <v>915</v>
      </c>
      <c r="L246" s="132">
        <f>K246/F246</f>
        <v>0.22989949748743718</v>
      </c>
      <c r="M246" s="127" t="s">
        <v>546</v>
      </c>
      <c r="N246" s="133">
        <v>45155</v>
      </c>
      <c r="O246" s="54"/>
      <c r="P246" s="54"/>
      <c r="R246" s="37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  <c r="AG246" s="54"/>
      <c r="AI246" s="37"/>
      <c r="AL246" s="54"/>
    </row>
    <row r="247" spans="1:38" ht="12.75" customHeight="1">
      <c r="A247" s="155">
        <v>192</v>
      </c>
      <c r="B247" s="156">
        <v>45145</v>
      </c>
      <c r="C247" s="156"/>
      <c r="D247" s="157" t="s">
        <v>804</v>
      </c>
      <c r="E247" s="158" t="s">
        <v>544</v>
      </c>
      <c r="F247" s="128">
        <v>565</v>
      </c>
      <c r="G247" s="158"/>
      <c r="H247" s="158">
        <v>725</v>
      </c>
      <c r="I247" s="160">
        <v>725</v>
      </c>
      <c r="J247" s="130" t="s">
        <v>630</v>
      </c>
      <c r="K247" s="131">
        <f>H247-F247</f>
        <v>160</v>
      </c>
      <c r="L247" s="132">
        <f>K247/F247</f>
        <v>0.2831858407079646</v>
      </c>
      <c r="M247" s="127" t="s">
        <v>546</v>
      </c>
      <c r="N247" s="133">
        <v>45169</v>
      </c>
      <c r="O247" s="54"/>
      <c r="P247" s="54"/>
      <c r="R247" s="37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  <c r="AG247" s="54"/>
      <c r="AI247" s="37"/>
      <c r="AL247" s="54"/>
    </row>
    <row r="248" spans="1:38" ht="12.75" customHeight="1">
      <c r="A248" s="226">
        <v>193</v>
      </c>
      <c r="B248" s="227">
        <v>45167</v>
      </c>
      <c r="C248" s="227"/>
      <c r="D248" s="228" t="s">
        <v>808</v>
      </c>
      <c r="E248" s="229" t="s">
        <v>544</v>
      </c>
      <c r="F248" s="128">
        <v>700</v>
      </c>
      <c r="G248" s="229"/>
      <c r="H248" s="229">
        <v>950</v>
      </c>
      <c r="I248" s="230">
        <v>950</v>
      </c>
      <c r="J248" s="231" t="s">
        <v>630</v>
      </c>
      <c r="K248" s="131">
        <f>H248-F248</f>
        <v>250</v>
      </c>
      <c r="L248" s="132">
        <f>K248/F248</f>
        <v>0.35714285714285715</v>
      </c>
      <c r="M248" s="127" t="s">
        <v>546</v>
      </c>
      <c r="N248" s="133">
        <v>45261</v>
      </c>
      <c r="O248" s="54"/>
      <c r="P248" s="54"/>
      <c r="R248" s="37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  <c r="AG248" s="54"/>
      <c r="AI248" s="37"/>
      <c r="AL248" s="54"/>
    </row>
    <row r="249" spans="1:38" ht="12.75" customHeight="1">
      <c r="A249" s="173">
        <v>194</v>
      </c>
      <c r="B249" s="174">
        <v>45184</v>
      </c>
      <c r="C249" s="53"/>
      <c r="D249" s="53" t="s">
        <v>501</v>
      </c>
      <c r="E249" s="175" t="s">
        <v>544</v>
      </c>
      <c r="F249" s="51" t="s">
        <v>809</v>
      </c>
      <c r="G249" s="51"/>
      <c r="H249" s="51"/>
      <c r="I249" s="51">
        <v>480</v>
      </c>
      <c r="J249" s="51" t="s">
        <v>545</v>
      </c>
      <c r="K249" s="51"/>
      <c r="L249" s="51"/>
      <c r="M249" s="51"/>
      <c r="N249" s="51"/>
      <c r="O249" s="54"/>
      <c r="P249" s="54"/>
      <c r="R249" s="37" t="s">
        <v>846</v>
      </c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  <c r="AG249" s="54"/>
      <c r="AI249" s="37"/>
      <c r="AL249" s="54"/>
    </row>
    <row r="250" spans="1:38" ht="12.75" customHeight="1">
      <c r="A250" s="226">
        <v>195</v>
      </c>
      <c r="B250" s="227">
        <v>45203</v>
      </c>
      <c r="C250" s="227"/>
      <c r="D250" s="228" t="s">
        <v>171</v>
      </c>
      <c r="E250" s="229" t="s">
        <v>544</v>
      </c>
      <c r="F250" s="128">
        <v>992.5</v>
      </c>
      <c r="G250" s="229"/>
      <c r="H250" s="229">
        <v>1198</v>
      </c>
      <c r="I250" s="230">
        <v>1198</v>
      </c>
      <c r="J250" s="231" t="s">
        <v>630</v>
      </c>
      <c r="K250" s="131">
        <f>H250-F250</f>
        <v>205.5</v>
      </c>
      <c r="L250" s="132">
        <f>K250/F250</f>
        <v>0.2070528967254408</v>
      </c>
      <c r="M250" s="127" t="s">
        <v>546</v>
      </c>
      <c r="N250" s="133">
        <v>45392</v>
      </c>
      <c r="O250" s="54"/>
      <c r="P250" s="54"/>
      <c r="R250" s="37" t="s">
        <v>846</v>
      </c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  <c r="AG250" s="54"/>
      <c r="AI250" s="37"/>
      <c r="AL250" s="54"/>
    </row>
    <row r="251" spans="1:38" ht="12.75" customHeight="1">
      <c r="A251" s="226">
        <v>196</v>
      </c>
      <c r="B251" s="227">
        <v>45216</v>
      </c>
      <c r="C251" s="227"/>
      <c r="D251" s="228" t="s">
        <v>104</v>
      </c>
      <c r="E251" s="229" t="s">
        <v>544</v>
      </c>
      <c r="F251" s="128">
        <v>5425</v>
      </c>
      <c r="G251" s="229"/>
      <c r="H251" s="229">
        <v>6880</v>
      </c>
      <c r="I251" s="230">
        <v>6870</v>
      </c>
      <c r="J251" s="231" t="s">
        <v>630</v>
      </c>
      <c r="K251" s="131">
        <f>H251-F251</f>
        <v>1455</v>
      </c>
      <c r="L251" s="132">
        <f>K251/F251</f>
        <v>0.26820276497695855</v>
      </c>
      <c r="M251" s="127" t="s">
        <v>546</v>
      </c>
      <c r="N251" s="133">
        <v>45342</v>
      </c>
      <c r="O251" s="54"/>
      <c r="P251" s="54"/>
      <c r="R251" s="37" t="s">
        <v>846</v>
      </c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  <c r="AG251" s="54"/>
      <c r="AI251" s="37"/>
      <c r="AL251" s="54"/>
    </row>
    <row r="252" spans="1:38" ht="12.75" customHeight="1">
      <c r="A252" s="226">
        <v>197</v>
      </c>
      <c r="B252" s="227">
        <v>45216</v>
      </c>
      <c r="C252" s="227"/>
      <c r="D252" s="228" t="s">
        <v>810</v>
      </c>
      <c r="E252" s="229" t="s">
        <v>544</v>
      </c>
      <c r="F252" s="128">
        <v>1090</v>
      </c>
      <c r="G252" s="229"/>
      <c r="H252" s="229">
        <v>1415</v>
      </c>
      <c r="I252" s="230">
        <v>1415</v>
      </c>
      <c r="J252" s="231" t="s">
        <v>630</v>
      </c>
      <c r="K252" s="131">
        <f>H252-F252</f>
        <v>325</v>
      </c>
      <c r="L252" s="132">
        <f>K252/F252</f>
        <v>0.29816513761467889</v>
      </c>
      <c r="M252" s="127" t="s">
        <v>546</v>
      </c>
      <c r="N252" s="133">
        <v>45282</v>
      </c>
      <c r="O252" s="54"/>
      <c r="P252" s="54"/>
      <c r="R252" s="37" t="s">
        <v>846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  <c r="AG252" s="54"/>
      <c r="AI252" s="37"/>
      <c r="AL252" s="54"/>
    </row>
    <row r="253" spans="1:38" ht="12.75" customHeight="1">
      <c r="A253" s="226">
        <v>198</v>
      </c>
      <c r="B253" s="227">
        <v>45236</v>
      </c>
      <c r="C253" s="227"/>
      <c r="D253" s="228" t="s">
        <v>813</v>
      </c>
      <c r="E253" s="229" t="s">
        <v>544</v>
      </c>
      <c r="F253" s="128">
        <v>1270</v>
      </c>
      <c r="G253" s="229"/>
      <c r="H253" s="229">
        <v>1613</v>
      </c>
      <c r="I253" s="230">
        <v>1613</v>
      </c>
      <c r="J253" s="231" t="s">
        <v>630</v>
      </c>
      <c r="K253" s="131">
        <f>H253-F253</f>
        <v>343</v>
      </c>
      <c r="L253" s="132">
        <f>K253/F253</f>
        <v>0.27007874015748029</v>
      </c>
      <c r="M253" s="127" t="s">
        <v>546</v>
      </c>
      <c r="N253" s="133">
        <v>45246</v>
      </c>
      <c r="O253" s="54"/>
      <c r="P253" s="54"/>
      <c r="R253" s="37" t="s">
        <v>846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  <c r="AG253" s="54"/>
      <c r="AI253" s="37"/>
      <c r="AL253" s="54"/>
    </row>
    <row r="254" spans="1:38" ht="12.75" customHeight="1">
      <c r="A254" s="226">
        <v>199</v>
      </c>
      <c r="B254" s="227">
        <v>45251</v>
      </c>
      <c r="C254" s="227"/>
      <c r="D254" s="228" t="s">
        <v>814</v>
      </c>
      <c r="E254" s="229" t="s">
        <v>544</v>
      </c>
      <c r="F254" s="128">
        <v>807.5</v>
      </c>
      <c r="G254" s="229"/>
      <c r="H254" s="229">
        <v>1490</v>
      </c>
      <c r="I254" s="230">
        <v>1490</v>
      </c>
      <c r="J254" s="231" t="s">
        <v>630</v>
      </c>
      <c r="K254" s="131">
        <f>H254-F254</f>
        <v>682.5</v>
      </c>
      <c r="L254" s="132">
        <f>K254/F254</f>
        <v>0.84520123839009287</v>
      </c>
      <c r="M254" s="127" t="s">
        <v>546</v>
      </c>
      <c r="N254" s="133">
        <v>45479</v>
      </c>
      <c r="O254" s="54"/>
      <c r="P254" s="54"/>
      <c r="R254" s="37" t="s">
        <v>846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  <c r="AG254" s="54"/>
      <c r="AI254" s="37"/>
      <c r="AL254" s="54"/>
    </row>
    <row r="255" spans="1:38" ht="12.75" customHeight="1">
      <c r="A255" s="173">
        <v>200</v>
      </c>
      <c r="B255" s="174">
        <v>45254</v>
      </c>
      <c r="C255" s="53"/>
      <c r="D255" s="53" t="s">
        <v>813</v>
      </c>
      <c r="E255" s="175" t="s">
        <v>544</v>
      </c>
      <c r="F255" s="51" t="s">
        <v>815</v>
      </c>
      <c r="G255" s="51"/>
      <c r="H255" s="51"/>
      <c r="I255" s="51">
        <v>1806</v>
      </c>
      <c r="J255" s="51" t="s">
        <v>545</v>
      </c>
      <c r="K255" s="51"/>
      <c r="L255" s="51"/>
      <c r="M255" s="51"/>
      <c r="N255" s="51"/>
      <c r="O255" s="54"/>
      <c r="P255" s="54"/>
      <c r="R255" s="37" t="s">
        <v>846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  <c r="AG255" s="54"/>
      <c r="AI255" s="37"/>
      <c r="AL255" s="54"/>
    </row>
    <row r="256" spans="1:38" ht="12.75" customHeight="1">
      <c r="A256" s="226">
        <v>201</v>
      </c>
      <c r="B256" s="227">
        <v>45265</v>
      </c>
      <c r="C256" s="227"/>
      <c r="D256" s="228" t="s">
        <v>502</v>
      </c>
      <c r="E256" s="229" t="s">
        <v>544</v>
      </c>
      <c r="F256" s="128">
        <v>435</v>
      </c>
      <c r="G256" s="229"/>
      <c r="H256" s="229">
        <v>558</v>
      </c>
      <c r="I256" s="230">
        <v>558</v>
      </c>
      <c r="J256" s="231" t="s">
        <v>630</v>
      </c>
      <c r="K256" s="131">
        <f>H256-F256</f>
        <v>123</v>
      </c>
      <c r="L256" s="132">
        <f>K256/F256</f>
        <v>0.28275862068965518</v>
      </c>
      <c r="M256" s="127" t="s">
        <v>546</v>
      </c>
      <c r="N256" s="133">
        <v>45378</v>
      </c>
      <c r="O256" s="54"/>
      <c r="P256" s="54"/>
      <c r="R256" s="37" t="s">
        <v>846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  <c r="AG256" s="54"/>
      <c r="AI256" s="37"/>
      <c r="AL256" s="54"/>
    </row>
    <row r="257" spans="1:38" ht="12.75" customHeight="1">
      <c r="A257" s="226">
        <v>202</v>
      </c>
      <c r="B257" s="227">
        <v>45272</v>
      </c>
      <c r="C257" s="227"/>
      <c r="D257" s="228" t="s">
        <v>816</v>
      </c>
      <c r="E257" s="229" t="s">
        <v>544</v>
      </c>
      <c r="F257" s="128">
        <v>4225</v>
      </c>
      <c r="G257" s="229"/>
      <c r="H257" s="229">
        <v>5512</v>
      </c>
      <c r="I257" s="230">
        <v>5512</v>
      </c>
      <c r="J257" s="231" t="s">
        <v>630</v>
      </c>
      <c r="K257" s="131">
        <f>H257-F257</f>
        <v>1287</v>
      </c>
      <c r="L257" s="132">
        <f>K257/F257</f>
        <v>0.30461538461538462</v>
      </c>
      <c r="M257" s="127" t="s">
        <v>546</v>
      </c>
      <c r="N257" s="133">
        <v>45329</v>
      </c>
      <c r="O257" s="54"/>
      <c r="P257" s="54"/>
      <c r="R257" s="37" t="s">
        <v>846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  <c r="AG257" s="54"/>
      <c r="AI257" s="37"/>
      <c r="AL257" s="54"/>
    </row>
    <row r="258" spans="1:38" ht="12.75" customHeight="1">
      <c r="A258" s="226">
        <v>203</v>
      </c>
      <c r="B258" s="227">
        <v>45292</v>
      </c>
      <c r="C258" s="227"/>
      <c r="D258" s="228" t="s">
        <v>308</v>
      </c>
      <c r="E258" s="229" t="s">
        <v>544</v>
      </c>
      <c r="F258" s="128">
        <v>3670</v>
      </c>
      <c r="G258" s="229"/>
      <c r="H258" s="229">
        <v>4909</v>
      </c>
      <c r="I258" s="230">
        <v>4909</v>
      </c>
      <c r="J258" s="231" t="s">
        <v>630</v>
      </c>
      <c r="K258" s="131">
        <f>H258-F258</f>
        <v>1239</v>
      </c>
      <c r="L258" s="132">
        <f>K258/F258</f>
        <v>0.33760217983651225</v>
      </c>
      <c r="M258" s="127" t="s">
        <v>546</v>
      </c>
      <c r="N258" s="133">
        <v>45516</v>
      </c>
      <c r="O258" s="54"/>
      <c r="P258" s="54"/>
      <c r="R258" s="37" t="s">
        <v>846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  <c r="AG258" s="54"/>
      <c r="AI258" s="37"/>
      <c r="AL258" s="54"/>
    </row>
    <row r="259" spans="1:38" ht="12.75" customHeight="1">
      <c r="A259" s="173">
        <v>204</v>
      </c>
      <c r="B259" s="174">
        <v>45294</v>
      </c>
      <c r="C259" s="53"/>
      <c r="D259" s="53" t="s">
        <v>500</v>
      </c>
      <c r="E259" s="175" t="s">
        <v>544</v>
      </c>
      <c r="F259" s="51" t="s">
        <v>817</v>
      </c>
      <c r="G259" s="51"/>
      <c r="H259" s="51"/>
      <c r="I259" s="51">
        <v>1080</v>
      </c>
      <c r="J259" s="51" t="s">
        <v>545</v>
      </c>
      <c r="K259" s="51"/>
      <c r="L259" s="51"/>
      <c r="M259" s="51"/>
      <c r="N259" s="51"/>
      <c r="O259" s="54"/>
      <c r="P259" s="54"/>
      <c r="R259" s="37" t="s">
        <v>846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G259" s="54"/>
      <c r="AI259" s="37"/>
      <c r="AL259" s="54"/>
    </row>
    <row r="260" spans="1:38" ht="12.75" customHeight="1">
      <c r="A260" s="173">
        <v>205</v>
      </c>
      <c r="B260" s="174">
        <v>45315</v>
      </c>
      <c r="C260" s="53"/>
      <c r="D260" s="53" t="s">
        <v>309</v>
      </c>
      <c r="E260" s="175" t="s">
        <v>544</v>
      </c>
      <c r="F260" s="51" t="s">
        <v>819</v>
      </c>
      <c r="G260" s="51"/>
      <c r="H260" s="51"/>
      <c r="I260" s="51">
        <v>2077</v>
      </c>
      <c r="J260" s="51" t="s">
        <v>545</v>
      </c>
      <c r="K260" s="51"/>
      <c r="L260" s="51"/>
      <c r="M260" s="51"/>
      <c r="N260" s="51"/>
      <c r="O260" s="54"/>
      <c r="P260" s="54"/>
      <c r="R260" s="37" t="s">
        <v>846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G260" s="54"/>
      <c r="AI260" s="37"/>
      <c r="AL260" s="54"/>
    </row>
    <row r="261" spans="1:38" ht="12.75" customHeight="1">
      <c r="A261" s="173">
        <v>206</v>
      </c>
      <c r="B261" s="174">
        <v>45320</v>
      </c>
      <c r="C261" s="53"/>
      <c r="D261" s="53" t="s">
        <v>820</v>
      </c>
      <c r="E261" s="175" t="s">
        <v>544</v>
      </c>
      <c r="F261" s="51" t="s">
        <v>821</v>
      </c>
      <c r="G261" s="51"/>
      <c r="H261" s="51"/>
      <c r="I261" s="51">
        <v>2906</v>
      </c>
      <c r="J261" s="51" t="s">
        <v>545</v>
      </c>
      <c r="K261" s="51"/>
      <c r="L261" s="51"/>
      <c r="M261" s="51"/>
      <c r="N261" s="51"/>
      <c r="O261" s="54"/>
      <c r="P261" s="54"/>
      <c r="R261" s="37" t="s">
        <v>846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G261" s="54"/>
      <c r="AI261" s="37"/>
      <c r="AL261" s="54"/>
    </row>
    <row r="262" spans="1:38" ht="12.75" customHeight="1">
      <c r="A262" s="226">
        <v>207</v>
      </c>
      <c r="B262" s="227">
        <v>45331</v>
      </c>
      <c r="C262" s="227"/>
      <c r="D262" s="228" t="s">
        <v>498</v>
      </c>
      <c r="E262" s="229" t="s">
        <v>544</v>
      </c>
      <c r="F262" s="128">
        <v>3270</v>
      </c>
      <c r="G262" s="229"/>
      <c r="H262" s="229">
        <v>4096</v>
      </c>
      <c r="I262" s="230">
        <v>4096</v>
      </c>
      <c r="J262" s="231" t="s">
        <v>630</v>
      </c>
      <c r="K262" s="131">
        <f>H262-F262</f>
        <v>826</v>
      </c>
      <c r="L262" s="132">
        <f>K262/F262</f>
        <v>0.25259938837920487</v>
      </c>
      <c r="M262" s="127" t="s">
        <v>546</v>
      </c>
      <c r="N262" s="133">
        <v>45377</v>
      </c>
      <c r="O262" s="54"/>
      <c r="P262" s="54"/>
      <c r="R262" s="37" t="s">
        <v>847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G262" s="54"/>
      <c r="AI262" s="37"/>
      <c r="AL262" s="54"/>
    </row>
    <row r="263" spans="1:38" ht="12.75" customHeight="1">
      <c r="A263" s="173">
        <v>208</v>
      </c>
      <c r="B263" s="174">
        <v>45345</v>
      </c>
      <c r="C263" s="53"/>
      <c r="D263" s="53" t="s">
        <v>59</v>
      </c>
      <c r="E263" s="175" t="s">
        <v>544</v>
      </c>
      <c r="F263" s="51" t="s">
        <v>836</v>
      </c>
      <c r="G263" s="51"/>
      <c r="H263" s="51"/>
      <c r="I263" s="51">
        <v>2627</v>
      </c>
      <c r="J263" s="51" t="s">
        <v>545</v>
      </c>
      <c r="K263" s="51"/>
      <c r="L263" s="51"/>
      <c r="M263" s="51"/>
      <c r="N263" s="53"/>
      <c r="O263" s="54"/>
      <c r="P263" s="54"/>
      <c r="R263" s="37" t="s">
        <v>847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226">
        <v>209</v>
      </c>
      <c r="B264" s="227">
        <v>45356</v>
      </c>
      <c r="C264" s="227"/>
      <c r="D264" s="228" t="s">
        <v>808</v>
      </c>
      <c r="E264" s="229" t="s">
        <v>544</v>
      </c>
      <c r="F264" s="128">
        <v>925</v>
      </c>
      <c r="G264" s="229"/>
      <c r="H264" s="229">
        <v>1170</v>
      </c>
      <c r="I264" s="230">
        <v>1170</v>
      </c>
      <c r="J264" s="231" t="s">
        <v>630</v>
      </c>
      <c r="K264" s="131">
        <f>H264-F264</f>
        <v>245</v>
      </c>
      <c r="L264" s="132">
        <f>K264/F264</f>
        <v>0.26486486486486488</v>
      </c>
      <c r="M264" s="127" t="s">
        <v>546</v>
      </c>
      <c r="N264" s="133">
        <v>45435</v>
      </c>
      <c r="O264" s="54"/>
      <c r="P264" s="54"/>
      <c r="R264" s="37" t="s">
        <v>846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226">
        <v>210</v>
      </c>
      <c r="B265" s="227">
        <v>45372</v>
      </c>
      <c r="C265" s="227"/>
      <c r="D265" s="228" t="s">
        <v>474</v>
      </c>
      <c r="E265" s="229" t="s">
        <v>544</v>
      </c>
      <c r="F265" s="128">
        <v>2910</v>
      </c>
      <c r="G265" s="229"/>
      <c r="H265" s="229">
        <v>3696</v>
      </c>
      <c r="I265" s="230">
        <v>3696</v>
      </c>
      <c r="J265" s="231" t="s">
        <v>630</v>
      </c>
      <c r="K265" s="131">
        <f>H265-F265</f>
        <v>786</v>
      </c>
      <c r="L265" s="132">
        <f>K265/F265</f>
        <v>0.27010309278350514</v>
      </c>
      <c r="M265" s="127" t="s">
        <v>546</v>
      </c>
      <c r="N265" s="133">
        <v>45412</v>
      </c>
      <c r="O265" s="54"/>
      <c r="P265" s="54"/>
      <c r="R265" s="37" t="s">
        <v>847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226">
        <v>211</v>
      </c>
      <c r="B266" s="227">
        <v>45387</v>
      </c>
      <c r="C266" s="227"/>
      <c r="D266" s="228" t="s">
        <v>504</v>
      </c>
      <c r="E266" s="229" t="s">
        <v>544</v>
      </c>
      <c r="F266" s="128">
        <v>735</v>
      </c>
      <c r="G266" s="229"/>
      <c r="H266" s="229">
        <v>938</v>
      </c>
      <c r="I266" s="230">
        <v>938</v>
      </c>
      <c r="J266" s="231" t="s">
        <v>630</v>
      </c>
      <c r="K266" s="131">
        <f>H266-F266</f>
        <v>203</v>
      </c>
      <c r="L266" s="132">
        <f>K266/F266</f>
        <v>0.27619047619047621</v>
      </c>
      <c r="M266" s="127" t="s">
        <v>546</v>
      </c>
      <c r="N266" s="133">
        <v>45449</v>
      </c>
      <c r="O266" s="54"/>
      <c r="P266" s="54"/>
      <c r="R266" s="37" t="s">
        <v>846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173">
        <v>212</v>
      </c>
      <c r="B267" s="174">
        <v>45407</v>
      </c>
      <c r="C267" s="53"/>
      <c r="D267" s="53" t="s">
        <v>810</v>
      </c>
      <c r="E267" s="175" t="s">
        <v>544</v>
      </c>
      <c r="F267" s="51" t="s">
        <v>839</v>
      </c>
      <c r="G267" s="51"/>
      <c r="H267" s="51"/>
      <c r="I267" s="51">
        <v>1675</v>
      </c>
      <c r="J267" s="51" t="s">
        <v>545</v>
      </c>
      <c r="K267" s="51"/>
      <c r="L267" s="51"/>
      <c r="M267" s="51"/>
      <c r="N267" s="53"/>
      <c r="O267" s="54"/>
      <c r="P267" s="54"/>
      <c r="R267" s="37" t="s">
        <v>847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26">
        <v>213</v>
      </c>
      <c r="B268" s="227">
        <v>45426</v>
      </c>
      <c r="C268" s="227"/>
      <c r="D268" s="228" t="s">
        <v>787</v>
      </c>
      <c r="E268" s="229" t="s">
        <v>544</v>
      </c>
      <c r="F268" s="128">
        <v>485</v>
      </c>
      <c r="G268" s="229"/>
      <c r="H268" s="229">
        <v>617</v>
      </c>
      <c r="I268" s="230">
        <v>617</v>
      </c>
      <c r="J268" s="231" t="s">
        <v>630</v>
      </c>
      <c r="K268" s="131">
        <f>H268-F268</f>
        <v>132</v>
      </c>
      <c r="L268" s="132">
        <f>K268/F268</f>
        <v>0.27216494845360822</v>
      </c>
      <c r="M268" s="127" t="s">
        <v>546</v>
      </c>
      <c r="N268" s="133">
        <v>45481</v>
      </c>
      <c r="O268" s="54"/>
      <c r="P268" s="54"/>
      <c r="R268" s="37" t="s">
        <v>846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226">
        <v>214</v>
      </c>
      <c r="B269" s="227">
        <v>45448</v>
      </c>
      <c r="C269" s="227"/>
      <c r="D269" s="228" t="s">
        <v>734</v>
      </c>
      <c r="E269" s="229" t="s">
        <v>544</v>
      </c>
      <c r="F269" s="128">
        <v>385</v>
      </c>
      <c r="G269" s="229"/>
      <c r="H269" s="229">
        <v>505</v>
      </c>
      <c r="I269" s="230">
        <v>505</v>
      </c>
      <c r="J269" s="231" t="s">
        <v>630</v>
      </c>
      <c r="K269" s="131">
        <f>H269-F269</f>
        <v>120</v>
      </c>
      <c r="L269" s="132">
        <f>K269/F269</f>
        <v>0.31168831168831168</v>
      </c>
      <c r="M269" s="127" t="s">
        <v>546</v>
      </c>
      <c r="N269" s="133">
        <v>45469</v>
      </c>
      <c r="O269" s="54"/>
      <c r="P269" s="54"/>
      <c r="R269" s="37" t="s">
        <v>847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226">
        <v>215</v>
      </c>
      <c r="B270" s="227">
        <v>45464</v>
      </c>
      <c r="C270" s="227"/>
      <c r="D270" s="228" t="s">
        <v>892</v>
      </c>
      <c r="E270" s="229" t="s">
        <v>544</v>
      </c>
      <c r="F270" s="128">
        <v>321</v>
      </c>
      <c r="G270" s="229"/>
      <c r="H270" s="229">
        <v>440</v>
      </c>
      <c r="I270" s="230">
        <v>412</v>
      </c>
      <c r="J270" s="231" t="s">
        <v>630</v>
      </c>
      <c r="K270" s="131">
        <f>H270-F270</f>
        <v>119</v>
      </c>
      <c r="L270" s="132">
        <f>K270/F270</f>
        <v>0.37071651090342678</v>
      </c>
      <c r="M270" s="127" t="s">
        <v>546</v>
      </c>
      <c r="N270" s="133">
        <v>45498</v>
      </c>
      <c r="O270" s="54"/>
      <c r="P270" s="54"/>
      <c r="R270" s="37" t="s">
        <v>847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173">
        <v>216</v>
      </c>
      <c r="B271" s="174">
        <v>45475</v>
      </c>
      <c r="C271" s="53"/>
      <c r="D271" s="53" t="s">
        <v>888</v>
      </c>
      <c r="E271" s="175" t="s">
        <v>544</v>
      </c>
      <c r="F271" s="51" t="s">
        <v>889</v>
      </c>
      <c r="G271" s="51"/>
      <c r="H271" s="51"/>
      <c r="I271" s="51">
        <v>426</v>
      </c>
      <c r="J271" s="51" t="s">
        <v>545</v>
      </c>
      <c r="K271" s="51"/>
      <c r="L271" s="51"/>
      <c r="M271" s="51"/>
      <c r="N271" s="53"/>
      <c r="O271" s="54"/>
      <c r="P271" s="54"/>
      <c r="R271" s="37" t="s">
        <v>846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173">
        <v>217</v>
      </c>
      <c r="B272" s="174">
        <v>45504</v>
      </c>
      <c r="C272" s="53"/>
      <c r="D272" s="53" t="s">
        <v>906</v>
      </c>
      <c r="E272" s="175" t="s">
        <v>544</v>
      </c>
      <c r="F272" s="51" t="s">
        <v>907</v>
      </c>
      <c r="G272" s="51"/>
      <c r="H272" s="51"/>
      <c r="I272" s="51">
        <v>1765</v>
      </c>
      <c r="J272" s="51" t="s">
        <v>545</v>
      </c>
      <c r="K272" s="51"/>
      <c r="L272" s="51"/>
      <c r="M272" s="51"/>
      <c r="N272" s="53"/>
      <c r="O272" s="54"/>
      <c r="P272" s="54"/>
      <c r="R272" s="37" t="s">
        <v>847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5" customHeight="1">
      <c r="A273" s="173"/>
      <c r="B273" s="174"/>
      <c r="C273" s="53"/>
      <c r="D273" s="53"/>
      <c r="E273" s="175"/>
      <c r="F273" s="51"/>
      <c r="G273" s="51"/>
      <c r="H273" s="51"/>
      <c r="I273" s="51"/>
      <c r="J273" s="51"/>
      <c r="K273" s="51"/>
      <c r="L273" s="51"/>
      <c r="M273" s="51"/>
      <c r="N273" s="53"/>
      <c r="O273" s="54"/>
      <c r="P273" s="54"/>
      <c r="R273" s="37" t="s">
        <v>846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</row>
    <row r="274" spans="1:38" ht="12.75" customHeight="1">
      <c r="B274" s="176" t="s">
        <v>785</v>
      </c>
      <c r="F274" s="54"/>
      <c r="G274" s="54"/>
      <c r="H274" s="54"/>
      <c r="I274" s="54"/>
      <c r="J274" s="37"/>
      <c r="K274" s="54"/>
      <c r="L274" s="54"/>
      <c r="M274" s="54"/>
      <c r="O274" s="54"/>
      <c r="P274" s="54"/>
      <c r="R274" s="37" t="s">
        <v>846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177"/>
      <c r="B275" s="287" t="s">
        <v>891</v>
      </c>
      <c r="F275" s="54"/>
      <c r="G275" s="54"/>
      <c r="H275" s="54"/>
      <c r="I275" s="54"/>
      <c r="J275" s="37"/>
      <c r="K275" s="54"/>
      <c r="L275" s="54"/>
      <c r="M275" s="54"/>
      <c r="O275" s="54"/>
      <c r="P275" s="54"/>
      <c r="R275" s="37" t="s">
        <v>847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177"/>
      <c r="F276" s="54"/>
      <c r="G276" s="54"/>
      <c r="H276" s="54"/>
      <c r="I276" s="54"/>
      <c r="J276" s="37"/>
      <c r="K276" s="54"/>
      <c r="L276" s="54"/>
      <c r="M276" s="54"/>
      <c r="O276" s="54"/>
      <c r="P276" s="54"/>
      <c r="R276" s="37" t="s">
        <v>848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</row>
    <row r="277" spans="1:38" ht="12.75" customHeight="1">
      <c r="A277" s="51"/>
      <c r="F277" s="54"/>
      <c r="G277" s="54"/>
      <c r="H277" s="54"/>
      <c r="I277" s="54"/>
      <c r="J277" s="37"/>
      <c r="K277" s="54"/>
      <c r="L277" s="54"/>
      <c r="M277" s="54"/>
      <c r="O277" s="54"/>
      <c r="P277" s="54"/>
      <c r="R277" s="37" t="s">
        <v>848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</row>
    <row r="278" spans="1:38" ht="12.75" customHeight="1">
      <c r="F278" s="54"/>
      <c r="G278" s="54"/>
      <c r="H278" s="54"/>
      <c r="I278" s="54"/>
      <c r="J278" s="37"/>
      <c r="K278" s="54"/>
      <c r="L278" s="54"/>
      <c r="M278" s="54"/>
      <c r="O278" s="54"/>
      <c r="P278" s="54"/>
      <c r="R278" s="43" t="s">
        <v>847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</row>
    <row r="279" spans="1:38" ht="12.75" customHeight="1">
      <c r="F279" s="54"/>
      <c r="G279" s="54"/>
      <c r="H279" s="54"/>
      <c r="I279" s="54"/>
      <c r="J279" s="37"/>
      <c r="K279" s="54"/>
      <c r="L279" s="54"/>
      <c r="M279" s="54"/>
      <c r="O279" s="54"/>
      <c r="P279" s="54"/>
      <c r="R279" s="43" t="s">
        <v>847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</row>
    <row r="280" spans="1:38" ht="12.75" customHeight="1">
      <c r="F280" s="54"/>
      <c r="G280" s="54"/>
      <c r="H280" s="54"/>
      <c r="I280" s="54"/>
      <c r="J280" s="37"/>
      <c r="K280" s="54"/>
      <c r="L280" s="54"/>
      <c r="M280" s="54"/>
      <c r="O280" s="54"/>
      <c r="P280" s="54"/>
      <c r="R280" s="43" t="s">
        <v>847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</row>
    <row r="281" spans="1:38" ht="12.75" customHeight="1">
      <c r="F281" s="54"/>
      <c r="G281" s="54"/>
      <c r="H281" s="54"/>
      <c r="I281" s="54"/>
      <c r="J281" s="37"/>
      <c r="K281" s="54"/>
      <c r="L281" s="54"/>
      <c r="M281" s="54"/>
      <c r="O281" s="54"/>
      <c r="P281" s="54"/>
      <c r="R281" s="43" t="s">
        <v>847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8" ht="12.75" customHeight="1">
      <c r="F282" s="54"/>
      <c r="G282" s="54"/>
      <c r="H282" s="54"/>
      <c r="I282" s="54"/>
      <c r="J282" s="37"/>
      <c r="K282" s="54"/>
      <c r="L282" s="54"/>
      <c r="M282" s="54"/>
      <c r="O282" s="54"/>
      <c r="P282" s="54"/>
      <c r="R282" s="54"/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</row>
    <row r="283" spans="1:38" ht="12.75" customHeight="1">
      <c r="F283" s="54"/>
      <c r="G283" s="54"/>
      <c r="H283" s="54"/>
      <c r="I283" s="54"/>
      <c r="J283" s="37"/>
      <c r="K283" s="54"/>
      <c r="L283" s="54"/>
      <c r="M283" s="54"/>
      <c r="O283" s="54"/>
      <c r="P283" s="54"/>
      <c r="R283" s="54"/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</row>
    <row r="284" spans="1:38" ht="12.75" customHeight="1">
      <c r="F284" s="54"/>
      <c r="G284" s="54"/>
      <c r="H284" s="54"/>
      <c r="I284" s="54"/>
      <c r="J284" s="37"/>
      <c r="K284" s="54"/>
      <c r="L284" s="54"/>
      <c r="M284" s="54"/>
      <c r="O284" s="54"/>
      <c r="P284" s="54"/>
      <c r="R284" s="54"/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8" ht="12.75" customHeight="1">
      <c r="F285" s="54"/>
      <c r="G285" s="54"/>
      <c r="H285" s="54"/>
      <c r="I285" s="54"/>
      <c r="J285" s="37"/>
      <c r="K285" s="54"/>
      <c r="L285" s="54"/>
      <c r="M285" s="54"/>
      <c r="O285" s="54"/>
      <c r="P285" s="54"/>
      <c r="R285" s="54"/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8" ht="12.75" customHeight="1">
      <c r="F286" s="54"/>
      <c r="G286" s="54"/>
      <c r="H286" s="54"/>
      <c r="I286" s="54"/>
      <c r="J286" s="37"/>
      <c r="K286" s="54"/>
      <c r="L286" s="54"/>
      <c r="M286" s="54"/>
      <c r="O286" s="54"/>
      <c r="P286" s="54"/>
      <c r="R286" s="54"/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8" ht="12.75" customHeight="1">
      <c r="F287" s="54"/>
      <c r="G287" s="54"/>
      <c r="H287" s="54"/>
      <c r="I287" s="54"/>
      <c r="J287" s="37"/>
      <c r="K287" s="54"/>
      <c r="L287" s="54"/>
      <c r="M287" s="54"/>
      <c r="O287" s="54"/>
      <c r="P287" s="54"/>
      <c r="R287" s="54"/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8" ht="12.75" customHeight="1">
      <c r="F288" s="54"/>
      <c r="G288" s="54"/>
      <c r="H288" s="54"/>
      <c r="I288" s="54"/>
      <c r="J288" s="37"/>
      <c r="K288" s="54"/>
      <c r="L288" s="54"/>
      <c r="M288" s="54"/>
      <c r="O288" s="54"/>
      <c r="P288" s="54"/>
      <c r="R288" s="54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6:30" ht="12.75" customHeight="1">
      <c r="F289" s="54"/>
      <c r="G289" s="54"/>
      <c r="H289" s="54"/>
      <c r="I289" s="54"/>
      <c r="J289" s="37"/>
      <c r="K289" s="54"/>
      <c r="L289" s="54"/>
      <c r="M289" s="54"/>
      <c r="O289" s="54"/>
      <c r="P289" s="54"/>
      <c r="R289" s="54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6:30" ht="12.75" customHeight="1">
      <c r="F290" s="54"/>
      <c r="G290" s="54"/>
      <c r="H290" s="54"/>
      <c r="I290" s="54"/>
      <c r="J290" s="37"/>
      <c r="K290" s="54"/>
      <c r="L290" s="54"/>
      <c r="M290" s="54"/>
      <c r="O290" s="54"/>
      <c r="P290" s="54"/>
      <c r="R290" s="54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6:30" ht="12.75" customHeight="1"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54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6:30" ht="12.75" customHeight="1"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54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6:30" ht="12.75" customHeight="1"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54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6:30" ht="12.75" customHeight="1"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54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6:30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54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6:30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54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6:30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6:30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6:30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6:30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6:30" ht="12.75" customHeight="1">
      <c r="F301" s="54"/>
      <c r="G301" s="54"/>
      <c r="H301" s="54"/>
      <c r="I301" s="54"/>
      <c r="J301" s="37"/>
      <c r="K301" s="54"/>
      <c r="L301" s="54"/>
      <c r="M301" s="54"/>
      <c r="O301" s="37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6:30" ht="12.75" customHeight="1">
      <c r="F302" s="54"/>
      <c r="G302" s="54"/>
      <c r="H302" s="54"/>
      <c r="I302" s="54"/>
      <c r="J302" s="37"/>
      <c r="K302" s="54"/>
      <c r="L302" s="54"/>
      <c r="M302" s="54"/>
      <c r="O302" s="37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6:30" ht="12.75" customHeight="1">
      <c r="F303" s="54"/>
      <c r="G303" s="54"/>
      <c r="H303" s="54"/>
      <c r="I303" s="54"/>
      <c r="J303" s="37"/>
      <c r="K303" s="54"/>
      <c r="L303" s="54"/>
      <c r="M303" s="54"/>
      <c r="O303" s="37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6:30" ht="12.75" customHeight="1">
      <c r="F304" s="54"/>
      <c r="G304" s="54"/>
      <c r="H304" s="54"/>
      <c r="I304" s="54"/>
      <c r="J304" s="37"/>
      <c r="K304" s="54"/>
      <c r="L304" s="54"/>
      <c r="M304" s="54"/>
      <c r="O304" s="37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37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37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37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37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37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37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37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</row>
    <row r="321" spans="6:18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</row>
    <row r="322" spans="6:18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</row>
    <row r="323" spans="6:18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</row>
    <row r="324" spans="6:18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</row>
    <row r="325" spans="6:18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</row>
    <row r="326" spans="6:18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</row>
    <row r="327" spans="6:18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</row>
    <row r="328" spans="6:18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</row>
    <row r="329" spans="6:18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</row>
    <row r="330" spans="6:18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</row>
    <row r="331" spans="6:18" ht="12.75" customHeight="1">
      <c r="F331" s="54"/>
      <c r="G331" s="54"/>
      <c r="H331" s="54"/>
      <c r="I331" s="54"/>
      <c r="J331" s="37"/>
      <c r="K331" s="54"/>
      <c r="L331" s="54"/>
      <c r="M331" s="54"/>
      <c r="O331" s="37"/>
    </row>
    <row r="332" spans="6:18" ht="12.75" customHeight="1">
      <c r="F332" s="54"/>
      <c r="G332" s="54"/>
      <c r="H332" s="54"/>
      <c r="I332" s="54"/>
      <c r="J332" s="37"/>
      <c r="K332" s="54"/>
      <c r="L332" s="54"/>
      <c r="M332" s="54"/>
      <c r="O332" s="37"/>
    </row>
    <row r="333" spans="6:18" ht="12.75" customHeight="1">
      <c r="F333" s="54"/>
      <c r="G333" s="54"/>
      <c r="H333" s="54"/>
      <c r="I333" s="54"/>
      <c r="J333" s="37"/>
      <c r="K333" s="54"/>
      <c r="L333" s="54"/>
      <c r="M333" s="54"/>
      <c r="O333" s="37"/>
    </row>
    <row r="334" spans="6:18" ht="12.75" customHeight="1">
      <c r="F334" s="54"/>
      <c r="G334" s="54"/>
      <c r="H334" s="54"/>
      <c r="I334" s="54"/>
      <c r="J334" s="37"/>
      <c r="K334" s="54"/>
      <c r="L334" s="54"/>
      <c r="M334" s="54"/>
      <c r="O334" s="37"/>
    </row>
    <row r="335" spans="6:18" ht="12.75" customHeight="1">
      <c r="F335" s="54"/>
      <c r="G335" s="54"/>
      <c r="H335" s="54"/>
      <c r="I335" s="54"/>
      <c r="J335" s="37"/>
      <c r="K335" s="54"/>
      <c r="L335" s="54"/>
      <c r="M335" s="54"/>
      <c r="O335" s="37"/>
    </row>
    <row r="336" spans="6:18" ht="12.75" customHeight="1">
      <c r="F336" s="54"/>
      <c r="G336" s="54"/>
      <c r="H336" s="54"/>
      <c r="I336" s="54"/>
      <c r="J336" s="37"/>
      <c r="K336" s="54"/>
      <c r="L336" s="54"/>
      <c r="M336" s="54"/>
      <c r="O336" s="37"/>
    </row>
    <row r="337" spans="6:15" ht="12.75" customHeight="1">
      <c r="F337" s="54"/>
      <c r="G337" s="54"/>
      <c r="H337" s="54"/>
      <c r="I337" s="54"/>
      <c r="J337" s="37"/>
      <c r="K337" s="54"/>
      <c r="L337" s="54"/>
      <c r="M337" s="54"/>
      <c r="O337" s="37"/>
    </row>
    <row r="338" spans="6:15" ht="12.75" customHeight="1">
      <c r="F338" s="54"/>
      <c r="G338" s="54"/>
      <c r="H338" s="54"/>
      <c r="I338" s="54"/>
      <c r="J338" s="37"/>
      <c r="K338" s="54"/>
      <c r="L338" s="54"/>
      <c r="M338" s="54"/>
      <c r="O338" s="37"/>
    </row>
    <row r="339" spans="6:15" ht="12.75" customHeight="1">
      <c r="F339" s="54"/>
      <c r="G339" s="54"/>
      <c r="H339" s="54"/>
      <c r="I339" s="54"/>
      <c r="J339" s="37"/>
      <c r="K339" s="54"/>
      <c r="L339" s="54"/>
      <c r="M339" s="54"/>
      <c r="O339" s="37"/>
    </row>
    <row r="340" spans="6:15" ht="12.75" customHeight="1">
      <c r="F340" s="54"/>
      <c r="G340" s="54"/>
      <c r="H340" s="54"/>
      <c r="I340" s="54"/>
      <c r="J340" s="37"/>
      <c r="K340" s="54"/>
      <c r="L340" s="54"/>
      <c r="M340" s="54"/>
      <c r="O340" s="37"/>
    </row>
    <row r="341" spans="6:15" ht="12.75" customHeight="1">
      <c r="F341" s="54"/>
      <c r="G341" s="54"/>
      <c r="H341" s="54"/>
      <c r="I341" s="54"/>
      <c r="J341" s="37"/>
      <c r="K341" s="54"/>
      <c r="L341" s="54"/>
      <c r="M341" s="54"/>
      <c r="O341" s="37"/>
    </row>
    <row r="342" spans="6:15" ht="12.75" customHeight="1">
      <c r="F342" s="54"/>
      <c r="G342" s="54"/>
      <c r="H342" s="54"/>
      <c r="I342" s="54"/>
      <c r="J342" s="37"/>
      <c r="K342" s="54"/>
      <c r="L342" s="54"/>
      <c r="M342" s="54"/>
      <c r="O342" s="37"/>
    </row>
    <row r="343" spans="6:15" ht="12.75" customHeight="1">
      <c r="F343" s="54"/>
      <c r="G343" s="54"/>
      <c r="H343" s="54"/>
      <c r="I343" s="54"/>
      <c r="J343" s="37"/>
      <c r="K343" s="54"/>
      <c r="L343" s="54"/>
      <c r="M343" s="54"/>
      <c r="O343" s="37"/>
    </row>
    <row r="344" spans="6:15" ht="12.75" customHeight="1">
      <c r="F344" s="54"/>
      <c r="G344" s="54"/>
      <c r="H344" s="54"/>
      <c r="I344" s="54"/>
      <c r="J344" s="37"/>
      <c r="K344" s="54"/>
      <c r="L344" s="54"/>
      <c r="M344" s="54"/>
      <c r="O344" s="37"/>
    </row>
    <row r="345" spans="6:15" ht="12.75" customHeight="1">
      <c r="F345" s="54"/>
      <c r="G345" s="54"/>
      <c r="H345" s="54"/>
      <c r="I345" s="54"/>
      <c r="J345" s="37"/>
      <c r="K345" s="54"/>
      <c r="L345" s="54"/>
      <c r="M345" s="54"/>
      <c r="O345" s="37"/>
    </row>
    <row r="346" spans="6:15" ht="12.75" customHeight="1">
      <c r="F346" s="54"/>
      <c r="G346" s="54"/>
      <c r="H346" s="54"/>
      <c r="I346" s="54"/>
      <c r="J346" s="37"/>
      <c r="K346" s="54"/>
      <c r="L346" s="54"/>
      <c r="M346" s="54"/>
      <c r="O346" s="37"/>
    </row>
    <row r="347" spans="6:15" ht="12.75" customHeight="1">
      <c r="F347" s="54"/>
      <c r="G347" s="54"/>
      <c r="H347" s="54"/>
      <c r="I347" s="54"/>
      <c r="J347" s="37"/>
      <c r="K347" s="54"/>
      <c r="L347" s="54"/>
      <c r="M347" s="54"/>
      <c r="O347" s="37"/>
    </row>
    <row r="348" spans="6:15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15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5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5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5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5" customHeight="1">
      <c r="F450" s="54"/>
      <c r="G450" s="54"/>
      <c r="H450" s="54"/>
      <c r="I450" s="54"/>
      <c r="J450" s="37"/>
      <c r="K450" s="54"/>
      <c r="L450" s="54"/>
      <c r="M450" s="54"/>
      <c r="O450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"/>
  <sheetViews>
    <sheetView zoomScale="70" zoomScaleNormal="70" workbookViewId="0">
      <selection activeCell="M20" sqref="M20:M21"/>
    </sheetView>
  </sheetViews>
  <sheetFormatPr defaultRowHeight="13.8"/>
  <cols>
    <col min="3" max="3" width="0" hidden="1" customWidth="1"/>
    <col min="4" max="4" width="30.5546875" bestFit="1" customWidth="1"/>
    <col min="6" max="6" width="13.88671875" customWidth="1"/>
    <col min="8" max="8" width="11.88671875" customWidth="1"/>
    <col min="9" max="9" width="18.109375" customWidth="1"/>
    <col min="10" max="10" width="21.5546875" customWidth="1"/>
    <col min="11" max="11" width="10.6640625" customWidth="1"/>
    <col min="12" max="12" width="10.5546875" customWidth="1"/>
    <col min="13" max="13" width="12" bestFit="1" customWidth="1"/>
    <col min="14" max="14" width="14.33203125" customWidth="1"/>
    <col min="15" max="15" width="14" customWidth="1"/>
    <col min="16" max="16" width="14.88671875" bestFit="1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89" t="s">
        <v>1003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45523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38" ht="14.25" customHeight="1">
      <c r="A8" s="191"/>
      <c r="B8" s="191"/>
      <c r="C8" s="191"/>
      <c r="D8" s="191"/>
      <c r="E8" s="192"/>
      <c r="F8" s="192"/>
      <c r="G8" s="54"/>
      <c r="H8" s="54"/>
      <c r="I8" s="54"/>
      <c r="J8" s="54"/>
      <c r="K8" s="54"/>
      <c r="L8" s="54"/>
      <c r="M8" s="54"/>
      <c r="N8" s="54"/>
      <c r="O8" s="54"/>
      <c r="P8" s="54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</row>
    <row r="9" spans="1:38" ht="12.75" customHeight="1">
      <c r="A9" s="114" t="s">
        <v>557</v>
      </c>
      <c r="B9" s="114"/>
      <c r="C9" s="114"/>
      <c r="D9" s="114"/>
      <c r="E9" s="192"/>
      <c r="F9" s="192"/>
      <c r="G9" s="54"/>
      <c r="H9" s="54"/>
      <c r="I9" s="54"/>
      <c r="J9" s="54"/>
      <c r="K9" s="54"/>
      <c r="L9" s="54"/>
      <c r="M9" s="54"/>
      <c r="N9" s="54"/>
      <c r="O9" s="54"/>
      <c r="P9" s="54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38" ht="38.25" customHeight="1">
      <c r="A10" s="305" t="s">
        <v>16</v>
      </c>
      <c r="B10" s="305" t="s">
        <v>520</v>
      </c>
      <c r="C10" s="305"/>
      <c r="D10" s="306" t="s">
        <v>531</v>
      </c>
      <c r="E10" s="305" t="s">
        <v>532</v>
      </c>
      <c r="F10" s="305" t="s">
        <v>533</v>
      </c>
      <c r="G10" s="305" t="s">
        <v>553</v>
      </c>
      <c r="H10" s="305" t="s">
        <v>535</v>
      </c>
      <c r="I10" s="188" t="s">
        <v>536</v>
      </c>
      <c r="J10" s="307" t="s">
        <v>537</v>
      </c>
      <c r="K10" s="189" t="s">
        <v>558</v>
      </c>
      <c r="L10" s="308" t="s">
        <v>539</v>
      </c>
      <c r="M10" s="309" t="s">
        <v>559</v>
      </c>
      <c r="N10" s="305" t="s">
        <v>560</v>
      </c>
      <c r="O10" s="188" t="s">
        <v>541</v>
      </c>
      <c r="P10" s="310" t="s">
        <v>542</v>
      </c>
      <c r="Q10" s="224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ht="15" customHeight="1">
      <c r="A11" s="274"/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</row>
    <row r="12" spans="1:38" ht="12.75" customHeight="1">
      <c r="A12" s="178"/>
      <c r="B12" s="225"/>
      <c r="C12" s="222"/>
      <c r="D12" s="222"/>
      <c r="E12" s="178"/>
      <c r="F12" s="178"/>
      <c r="G12" s="178"/>
      <c r="H12" s="178"/>
      <c r="I12" s="180"/>
      <c r="J12" s="180"/>
      <c r="K12" s="178"/>
      <c r="L12" s="181"/>
      <c r="M12" s="266"/>
      <c r="N12" s="178"/>
      <c r="O12" s="180"/>
      <c r="P12" s="225"/>
      <c r="Q12" s="221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  <c r="AJ12" s="116"/>
      <c r="AK12" s="116"/>
      <c r="AL12" s="116"/>
    </row>
    <row r="13" spans="1:38" s="261" customFormat="1" ht="15" customHeight="1">
      <c r="A13" s="260"/>
      <c r="B13" s="221"/>
      <c r="C13" s="262"/>
      <c r="D13" s="262"/>
      <c r="E13" s="260"/>
      <c r="F13" s="260"/>
      <c r="G13" s="260"/>
      <c r="H13" s="260"/>
      <c r="I13" s="263"/>
      <c r="J13" s="263"/>
      <c r="K13" s="260"/>
      <c r="L13" s="264"/>
      <c r="M13" s="265"/>
      <c r="N13" s="260"/>
      <c r="O13" s="263"/>
      <c r="P13" s="221"/>
      <c r="R13" s="259"/>
      <c r="S13" s="259"/>
      <c r="T13" s="259"/>
      <c r="U13" s="259"/>
      <c r="V13" s="259"/>
      <c r="W13" s="259"/>
      <c r="X13" s="259"/>
      <c r="Y13" s="259"/>
      <c r="Z13" s="259"/>
      <c r="AA13" s="259"/>
      <c r="AB13" s="259"/>
      <c r="AC13" s="259"/>
      <c r="AD13" s="259"/>
      <c r="AE13" s="259"/>
      <c r="AF13" s="259"/>
      <c r="AG13" s="259"/>
      <c r="AH13" s="259"/>
      <c r="AI13" s="259"/>
    </row>
    <row r="14" spans="1:38" ht="12.75" customHeight="1">
      <c r="A14" s="116"/>
      <c r="B14" s="117"/>
      <c r="C14" s="115"/>
      <c r="D14" s="115"/>
      <c r="E14" s="116"/>
      <c r="F14" s="116"/>
      <c r="G14" s="116"/>
      <c r="H14" s="118"/>
      <c r="I14" s="118"/>
      <c r="J14" s="118"/>
      <c r="K14" s="115"/>
      <c r="L14" s="116"/>
      <c r="M14" s="116"/>
      <c r="N14" s="116"/>
      <c r="O14" s="118"/>
      <c r="P14" s="118"/>
      <c r="Q14" s="118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116"/>
      <c r="AK14" s="116"/>
      <c r="AL14" s="116"/>
    </row>
    <row r="15" spans="1:38">
      <c r="A15" s="321" t="s">
        <v>561</v>
      </c>
      <c r="B15" s="321"/>
      <c r="C15" s="321"/>
      <c r="D15" s="321"/>
      <c r="E15" s="322"/>
      <c r="F15" s="323"/>
      <c r="G15" s="323"/>
      <c r="H15" s="323"/>
      <c r="I15" s="323"/>
      <c r="J15" s="193"/>
      <c r="K15" s="192"/>
      <c r="L15" s="192"/>
      <c r="M15" s="192"/>
      <c r="N15" s="193"/>
      <c r="O15" s="193"/>
      <c r="P15" s="37"/>
      <c r="Q15" s="37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37"/>
      <c r="AK15" s="37"/>
      <c r="AL15" s="37"/>
    </row>
    <row r="16" spans="1:38" ht="39.6">
      <c r="A16" s="305" t="s">
        <v>16</v>
      </c>
      <c r="B16" s="305" t="s">
        <v>520</v>
      </c>
      <c r="C16" s="305"/>
      <c r="D16" s="306" t="s">
        <v>531</v>
      </c>
      <c r="E16" s="305" t="s">
        <v>532</v>
      </c>
      <c r="F16" s="305" t="s">
        <v>533</v>
      </c>
      <c r="G16" s="305" t="s">
        <v>553</v>
      </c>
      <c r="H16" s="305" t="s">
        <v>535</v>
      </c>
      <c r="I16" s="305" t="s">
        <v>536</v>
      </c>
      <c r="J16" s="188" t="s">
        <v>537</v>
      </c>
      <c r="K16" s="188" t="s">
        <v>562</v>
      </c>
      <c r="L16" s="308" t="s">
        <v>539</v>
      </c>
      <c r="M16" s="309" t="s">
        <v>559</v>
      </c>
      <c r="N16" s="305" t="s">
        <v>560</v>
      </c>
      <c r="O16" s="305" t="s">
        <v>541</v>
      </c>
      <c r="P16" s="306" t="s">
        <v>542</v>
      </c>
      <c r="Q16" s="221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37"/>
      <c r="AK16" s="37"/>
      <c r="AL16" s="37"/>
    </row>
    <row r="17" spans="1:38" ht="12.75" customHeight="1">
      <c r="A17" s="298">
        <v>1</v>
      </c>
      <c r="B17" s="314">
        <v>45513</v>
      </c>
      <c r="C17" s="315"/>
      <c r="D17" s="315" t="s">
        <v>938</v>
      </c>
      <c r="E17" s="298" t="s">
        <v>555</v>
      </c>
      <c r="F17" s="298">
        <v>285</v>
      </c>
      <c r="G17" s="298">
        <v>180</v>
      </c>
      <c r="H17" s="298">
        <v>202.5</v>
      </c>
      <c r="I17" s="299" t="s">
        <v>939</v>
      </c>
      <c r="J17" s="311" t="s">
        <v>940</v>
      </c>
      <c r="K17" s="288">
        <f>H17-F17</f>
        <v>-82.5</v>
      </c>
      <c r="L17" s="312">
        <v>50</v>
      </c>
      <c r="M17" s="313">
        <f t="shared" ref="M17:M19" si="0">(K17*N17)-L17</f>
        <v>-1287.5</v>
      </c>
      <c r="N17" s="288">
        <v>15</v>
      </c>
      <c r="O17" s="311" t="s">
        <v>556</v>
      </c>
      <c r="P17" s="314">
        <v>45513</v>
      </c>
      <c r="Q17" s="221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/>
      <c r="AH17" s="54"/>
      <c r="AI17" s="54"/>
      <c r="AJ17" s="116"/>
      <c r="AK17" s="116"/>
      <c r="AL17" s="116"/>
    </row>
    <row r="18" spans="1:38" ht="12.75" customHeight="1">
      <c r="A18" s="242">
        <v>2</v>
      </c>
      <c r="B18" s="316">
        <v>45517</v>
      </c>
      <c r="C18" s="317"/>
      <c r="D18" s="317" t="s">
        <v>963</v>
      </c>
      <c r="E18" s="242" t="s">
        <v>555</v>
      </c>
      <c r="F18" s="242">
        <v>175</v>
      </c>
      <c r="G18" s="242">
        <v>100</v>
      </c>
      <c r="H18" s="242">
        <v>265</v>
      </c>
      <c r="I18" s="243">
        <v>280</v>
      </c>
      <c r="J18" s="318" t="s">
        <v>964</v>
      </c>
      <c r="K18" s="241">
        <f>H18-F18</f>
        <v>90</v>
      </c>
      <c r="L18" s="319">
        <v>50</v>
      </c>
      <c r="M18" s="320">
        <f t="shared" si="0"/>
        <v>1300</v>
      </c>
      <c r="N18" s="241">
        <v>15</v>
      </c>
      <c r="O18" s="318" t="s">
        <v>546</v>
      </c>
      <c r="P18" s="316">
        <v>45517</v>
      </c>
      <c r="Q18" s="221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116"/>
      <c r="AK18" s="116"/>
      <c r="AL18" s="116"/>
    </row>
    <row r="19" spans="1:38" ht="12.75" customHeight="1">
      <c r="A19" s="298">
        <v>3</v>
      </c>
      <c r="B19" s="314">
        <v>45518</v>
      </c>
      <c r="C19" s="315"/>
      <c r="D19" s="315" t="s">
        <v>968</v>
      </c>
      <c r="E19" s="298" t="s">
        <v>555</v>
      </c>
      <c r="F19" s="298">
        <v>92.5</v>
      </c>
      <c r="G19" s="298">
        <v>45</v>
      </c>
      <c r="H19" s="298">
        <v>70</v>
      </c>
      <c r="I19" s="299">
        <v>265</v>
      </c>
      <c r="J19" s="311" t="s">
        <v>969</v>
      </c>
      <c r="K19" s="288">
        <f>H19-F19</f>
        <v>-22.5</v>
      </c>
      <c r="L19" s="312">
        <v>50</v>
      </c>
      <c r="M19" s="313">
        <f t="shared" si="0"/>
        <v>-387.5</v>
      </c>
      <c r="N19" s="288">
        <v>15</v>
      </c>
      <c r="O19" s="311" t="s">
        <v>556</v>
      </c>
      <c r="P19" s="314">
        <v>45518</v>
      </c>
      <c r="Q19" s="221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  <c r="AE19" s="54"/>
      <c r="AF19" s="54"/>
      <c r="AG19" s="54"/>
      <c r="AH19" s="54"/>
      <c r="AI19" s="54"/>
      <c r="AJ19" s="116"/>
      <c r="AK19" s="116"/>
      <c r="AL19" s="116"/>
    </row>
    <row r="20" spans="1:38" s="237" customFormat="1" ht="12.75" customHeight="1">
      <c r="A20" s="338">
        <v>4</v>
      </c>
      <c r="B20" s="336">
        <v>45520</v>
      </c>
      <c r="C20" s="317"/>
      <c r="D20" s="317" t="s">
        <v>997</v>
      </c>
      <c r="E20" s="242" t="s">
        <v>555</v>
      </c>
      <c r="F20" s="242">
        <v>245</v>
      </c>
      <c r="G20" s="242"/>
      <c r="H20" s="242">
        <v>322.5</v>
      </c>
      <c r="I20" s="243"/>
      <c r="J20" s="340" t="s">
        <v>998</v>
      </c>
      <c r="K20" s="241">
        <f>H20-F20</f>
        <v>77.5</v>
      </c>
      <c r="L20" s="319">
        <v>50</v>
      </c>
      <c r="M20" s="342">
        <v>575</v>
      </c>
      <c r="N20" s="344">
        <v>15</v>
      </c>
      <c r="O20" s="340" t="s">
        <v>546</v>
      </c>
      <c r="P20" s="336">
        <v>45520</v>
      </c>
      <c r="Q20" s="233"/>
      <c r="R20" s="54"/>
      <c r="S20" s="54"/>
      <c r="T20" s="37"/>
      <c r="U20" s="54"/>
      <c r="V20" s="37"/>
      <c r="W20" s="54"/>
      <c r="X20" s="37"/>
      <c r="Y20" s="54"/>
      <c r="Z20" s="37"/>
      <c r="AA20" s="54"/>
      <c r="AB20" s="37"/>
      <c r="AC20" s="54"/>
      <c r="AD20" s="37"/>
      <c r="AE20" s="54"/>
      <c r="AF20" s="37"/>
      <c r="AG20" s="236"/>
      <c r="AH20" s="234"/>
      <c r="AI20" s="234"/>
      <c r="AJ20" s="235"/>
      <c r="AK20" s="235"/>
      <c r="AL20" s="235"/>
    </row>
    <row r="21" spans="1:38" s="237" customFormat="1" ht="12.75" customHeight="1">
      <c r="A21" s="339"/>
      <c r="B21" s="337"/>
      <c r="C21" s="317"/>
      <c r="D21" s="317" t="s">
        <v>999</v>
      </c>
      <c r="E21" s="242" t="s">
        <v>1000</v>
      </c>
      <c r="F21" s="242">
        <v>120</v>
      </c>
      <c r="G21" s="242"/>
      <c r="H21" s="242">
        <v>152.5</v>
      </c>
      <c r="I21" s="243"/>
      <c r="J21" s="341"/>
      <c r="K21" s="241">
        <f>F21-H21</f>
        <v>-32.5</v>
      </c>
      <c r="L21" s="319">
        <v>50</v>
      </c>
      <c r="M21" s="343"/>
      <c r="N21" s="345"/>
      <c r="O21" s="341"/>
      <c r="P21" s="337"/>
      <c r="Q21" s="233"/>
      <c r="R21" s="54"/>
      <c r="S21" s="54"/>
      <c r="T21" s="37"/>
      <c r="U21" s="54"/>
      <c r="V21" s="37"/>
      <c r="W21" s="54"/>
      <c r="X21" s="37"/>
      <c r="Y21" s="54"/>
      <c r="Z21" s="37"/>
      <c r="AA21" s="54"/>
      <c r="AB21" s="37"/>
      <c r="AC21" s="54"/>
      <c r="AD21" s="37"/>
      <c r="AE21" s="54"/>
      <c r="AF21" s="37"/>
      <c r="AG21" s="236"/>
      <c r="AH21" s="234"/>
      <c r="AI21" s="234"/>
      <c r="AJ21" s="235"/>
      <c r="AK21" s="235"/>
      <c r="AL21" s="235"/>
    </row>
    <row r="22" spans="1:38" s="237" customFormat="1" ht="14.25" customHeight="1">
      <c r="A22" s="277"/>
      <c r="B22" s="278"/>
      <c r="C22" s="279"/>
      <c r="D22" s="279"/>
      <c r="E22" s="277"/>
      <c r="F22" s="277"/>
      <c r="G22" s="277"/>
      <c r="H22" s="277"/>
      <c r="I22" s="280"/>
      <c r="J22" s="280"/>
      <c r="K22" s="277"/>
      <c r="L22" s="281"/>
      <c r="M22" s="282"/>
      <c r="N22" s="277"/>
      <c r="O22" s="280"/>
      <c r="P22" s="278"/>
      <c r="Q22" s="233"/>
      <c r="R22" s="54"/>
      <c r="S22" s="54"/>
      <c r="T22" s="37"/>
      <c r="U22" s="54"/>
      <c r="V22" s="37"/>
      <c r="W22" s="54"/>
      <c r="X22" s="37"/>
      <c r="Y22" s="54"/>
      <c r="Z22" s="37"/>
      <c r="AA22" s="54"/>
      <c r="AB22" s="37"/>
      <c r="AC22" s="54"/>
      <c r="AD22" s="37"/>
      <c r="AE22" s="54"/>
      <c r="AF22" s="37"/>
      <c r="AG22" s="236"/>
      <c r="AH22" s="234"/>
      <c r="AI22" s="234"/>
      <c r="AJ22" s="235"/>
      <c r="AK22" s="235"/>
      <c r="AL22" s="235"/>
    </row>
    <row r="23" spans="1:38" s="237" customFormat="1" ht="14.4">
      <c r="A23" s="277"/>
      <c r="B23" s="278"/>
      <c r="C23" s="279"/>
      <c r="D23" s="279"/>
      <c r="E23" s="277"/>
      <c r="F23" s="277"/>
      <c r="G23" s="277"/>
      <c r="H23" s="277"/>
      <c r="I23" s="280"/>
      <c r="J23" s="280"/>
      <c r="K23" s="277"/>
      <c r="L23" s="281"/>
      <c r="M23" s="282"/>
      <c r="N23" s="277"/>
      <c r="O23" s="280"/>
      <c r="P23" s="278"/>
      <c r="Q23" s="233"/>
      <c r="R23" s="54"/>
      <c r="S23" s="54"/>
      <c r="T23" s="37"/>
      <c r="U23" s="54"/>
      <c r="V23" s="37"/>
      <c r="W23" s="54"/>
      <c r="X23" s="37"/>
      <c r="Y23" s="54"/>
      <c r="Z23" s="37"/>
      <c r="AA23" s="54"/>
      <c r="AB23" s="37"/>
      <c r="AC23" s="54"/>
      <c r="AD23" s="37"/>
      <c r="AE23" s="54"/>
      <c r="AF23" s="37"/>
      <c r="AG23" s="236"/>
      <c r="AH23" s="234"/>
      <c r="AI23" s="234"/>
      <c r="AJ23" s="235"/>
      <c r="AK23" s="235"/>
      <c r="AL23" s="235"/>
    </row>
  </sheetData>
  <mergeCells count="7">
    <mergeCell ref="P20:P21"/>
    <mergeCell ref="A20:A21"/>
    <mergeCell ref="B20:B21"/>
    <mergeCell ref="J20:J21"/>
    <mergeCell ref="M20:M21"/>
    <mergeCell ref="N20:N21"/>
    <mergeCell ref="O20:O21"/>
  </mergeCells>
  <hyperlinks>
    <hyperlink ref="M5" location="Main!A1" display="Back To Main Page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(Equity)</vt:lpstr>
      <vt:lpstr>Call Tracker (F&amp;O)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2024-08-17T07:38:10Z</dcterms:modified>
</cp:coreProperties>
</file>