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8" i="7"/>
  <c r="K58"/>
  <c r="M58" s="1"/>
  <c r="L82"/>
  <c r="K82"/>
  <c r="L81"/>
  <c r="M81" s="1"/>
  <c r="K81"/>
  <c r="L29"/>
  <c r="K29"/>
  <c r="M29" s="1"/>
  <c r="L25"/>
  <c r="K25"/>
  <c r="L24"/>
  <c r="K24"/>
  <c r="L22"/>
  <c r="K22"/>
  <c r="L21"/>
  <c r="K21"/>
  <c r="M21" s="1"/>
  <c r="L28"/>
  <c r="K28"/>
  <c r="M28" s="1"/>
  <c r="L66"/>
  <c r="K66"/>
  <c r="M66" s="1"/>
  <c r="L65"/>
  <c r="K65"/>
  <c r="L80"/>
  <c r="K80"/>
  <c r="K96"/>
  <c r="M96" s="1"/>
  <c r="L64"/>
  <c r="K64"/>
  <c r="L63"/>
  <c r="K63"/>
  <c r="L62"/>
  <c r="K62"/>
  <c r="L54"/>
  <c r="K54"/>
  <c r="M54" s="1"/>
  <c r="L52"/>
  <c r="K52"/>
  <c r="L23"/>
  <c r="K23"/>
  <c r="K95"/>
  <c r="M95" s="1"/>
  <c r="L53"/>
  <c r="K53"/>
  <c r="L56"/>
  <c r="K56"/>
  <c r="L60"/>
  <c r="K60"/>
  <c r="L79"/>
  <c r="K79"/>
  <c r="L57"/>
  <c r="K57"/>
  <c r="L78"/>
  <c r="M78" s="1"/>
  <c r="L51"/>
  <c r="M82" l="1"/>
  <c r="M22"/>
  <c r="M24"/>
  <c r="M25"/>
  <c r="M65"/>
  <c r="M23"/>
  <c r="M52"/>
  <c r="M63"/>
  <c r="M57"/>
  <c r="M62"/>
  <c r="M80"/>
  <c r="M64"/>
  <c r="M53"/>
  <c r="M79"/>
  <c r="M56"/>
  <c r="M60"/>
  <c r="K51"/>
  <c r="M51" s="1"/>
  <c r="K91"/>
  <c r="M91" s="1"/>
  <c r="L55"/>
  <c r="K55"/>
  <c r="M55" l="1"/>
  <c r="L11"/>
  <c r="K11"/>
  <c r="L18"/>
  <c r="K18"/>
  <c r="L19"/>
  <c r="K19"/>
  <c r="L49"/>
  <c r="K49"/>
  <c r="L43"/>
  <c r="K43"/>
  <c r="L42"/>
  <c r="K42"/>
  <c r="L20"/>
  <c r="K20"/>
  <c r="L47"/>
  <c r="K47"/>
  <c r="M20" l="1"/>
  <c r="M19"/>
  <c r="M47"/>
  <c r="M43"/>
  <c r="M11"/>
  <c r="M18"/>
  <c r="M49"/>
  <c r="M42"/>
  <c r="L13"/>
  <c r="K13"/>
  <c r="L17"/>
  <c r="K17"/>
  <c r="L50"/>
  <c r="K50"/>
  <c r="L45"/>
  <c r="K45"/>
  <c r="L46"/>
  <c r="K46"/>
  <c r="L41"/>
  <c r="K41"/>
  <c r="L40"/>
  <c r="K40"/>
  <c r="M41" l="1"/>
  <c r="M17"/>
  <c r="M50"/>
  <c r="M46"/>
  <c r="M13"/>
  <c r="M45"/>
  <c r="M40"/>
  <c r="L44"/>
  <c r="K44"/>
  <c r="L16"/>
  <c r="K16"/>
  <c r="M44" l="1"/>
  <c r="M16"/>
  <c r="L14" l="1"/>
  <c r="K14"/>
  <c r="M14" l="1"/>
  <c r="L10"/>
  <c r="L12"/>
  <c r="K12"/>
  <c r="K10"/>
  <c r="M10" l="1"/>
  <c r="M12"/>
  <c r="K262" l="1"/>
  <c r="L262" s="1"/>
  <c r="M7" l="1"/>
  <c r="F250" l="1"/>
  <c r="K251"/>
  <c r="L251" s="1"/>
  <c r="K242"/>
  <c r="L242" s="1"/>
  <c r="K245"/>
  <c r="L245" s="1"/>
  <c r="K253" l="1"/>
  <c r="L253" s="1"/>
  <c r="F244"/>
  <c r="F243"/>
  <c r="F241"/>
  <c r="K241" s="1"/>
  <c r="L241" s="1"/>
  <c r="F221"/>
  <c r="F173"/>
  <c r="K252" l="1"/>
  <c r="L252" s="1"/>
  <c r="K250"/>
  <c r="L250" s="1"/>
  <c r="K256"/>
  <c r="L256" s="1"/>
  <c r="K257"/>
  <c r="L257" s="1"/>
  <c r="K249"/>
  <c r="L249" s="1"/>
  <c r="K259"/>
  <c r="L259" s="1"/>
  <c r="K255"/>
  <c r="L255" s="1"/>
  <c r="K248" l="1"/>
  <c r="L248" s="1"/>
  <c r="K237"/>
  <c r="L237" s="1"/>
  <c r="K239"/>
  <c r="L239" s="1"/>
  <c r="K236"/>
  <c r="L236" s="1"/>
  <c r="K238"/>
  <c r="L238" s="1"/>
  <c r="K167"/>
  <c r="L167" s="1"/>
  <c r="K220"/>
  <c r="L220" s="1"/>
  <c r="K234"/>
  <c r="L234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K221"/>
  <c r="L221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K169"/>
  <c r="L169" s="1"/>
  <c r="K168"/>
  <c r="L168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D7" i="6"/>
  <c r="K6" i="4"/>
  <c r="K6" i="3"/>
  <c r="L6" i="2"/>
</calcChain>
</file>

<file path=xl/sharedStrings.xml><?xml version="1.0" encoding="utf-8"?>
<sst xmlns="http://schemas.openxmlformats.org/spreadsheetml/2006/main" count="7598" uniqueCount="3828">
  <si>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</si>
  <si>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</si>
  <si>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</si>
  <si>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</si>
  <si>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</si>
  <si>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</si>
  <si>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</si>
  <si>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</si>
  <si>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</si>
  <si>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</si>
  <si>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</si>
  <si>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</si>
  <si>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</si>
  <si>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</si>
  <si>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</si>
  <si>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</si>
  <si>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</si>
  <si>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</si>
  <si>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</si>
  <si>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</si>
  <si>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</si>
  <si>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</si>
  <si>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</si>
  <si>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</si>
  <si>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</si>
  <si>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</si>
  <si>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</si>
  <si>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</si>
  <si>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</si>
  <si>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</si>
  <si>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</si>
  <si>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</si>
  <si>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</si>
  <si>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</si>
  <si>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</si>
  <si>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</si>
  <si>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</si>
  <si>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</si>
  <si>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</si>
  <si>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</si>
  <si>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</si>
  <si>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</si>
  <si>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</si>
  <si>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</si>
  <si>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</si>
  <si>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</si>
  <si>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</si>
  <si>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</si>
  <si>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</si>
  <si>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</si>
  <si>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</si>
  <si>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</si>
  <si>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</si>
  <si>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</si>
  <si>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</si>
  <si>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</si>
  <si>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</si>
  <si>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</si>
  <si>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</si>
  <si>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</si>
  <si>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</si>
  <si>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</si>
  <si>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</si>
  <si>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</si>
  <si>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</si>
  <si>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</si>
  <si>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</si>
  <si>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</si>
  <si>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</si>
  <si>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</si>
  <si>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</si>
  <si>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</si>
  <si>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</si>
  <si>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</si>
  <si>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</si>
  <si>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</si>
  <si>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</si>
  <si>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</si>
  <si>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</si>
  <si>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</si>
  <si>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</si>
  <si>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</si>
  <si>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</si>
  <si>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</si>
  <si>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</si>
  <si>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</si>
  <si>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</si>
  <si>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</si>
  <si>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</si>
  <si>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</si>
  <si>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</si>
  <si>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</si>
  <si>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</si>
  <si>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</si>
  <si>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</si>
  <si>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</si>
  <si>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</si>
  <si>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</si>
  <si>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</si>
  <si>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</si>
  <si>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</si>
  <si>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</si>
  <si>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</si>
  <si>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</si>
  <si>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</si>
  <si>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</si>
  <si>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</si>
  <si>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</si>
  <si>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</si>
  <si>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</si>
  <si>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</si>
  <si>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</si>
  <si>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</si>
  <si>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</si>
  <si>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</si>
  <si>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</si>
  <si>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</si>
  <si>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</si>
  <si>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</si>
  <si>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</si>
  <si>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</si>
  <si>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</si>
  <si>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</si>
  <si>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</si>
  <si>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</si>
  <si>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</si>
  <si>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</si>
  <si>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</si>
  <si>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</si>
  <si>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</si>
  <si>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</si>
  <si>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</si>
  <si>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</si>
  <si>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</si>
  <si>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</si>
  <si>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</si>
  <si>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</si>
  <si>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</si>
  <si>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</si>
  <si>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</si>
  <si>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</si>
  <si>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</si>
  <si>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</si>
  <si>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</si>
  <si>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</si>
  <si>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</si>
  <si>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</si>
  <si>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</si>
  <si>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</si>
  <si>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</si>
  <si>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</si>
  <si>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</si>
  <si>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</si>
  <si>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</si>
  <si>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</si>
  <si>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</si>
  <si>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</si>
  <si>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</si>
  <si>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</si>
  <si>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</si>
  <si>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</si>
  <si>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</si>
  <si>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</si>
  <si>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</si>
  <si>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</si>
  <si>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</si>
  <si>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</si>
  <si>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</si>
  <si>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</si>
  <si>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</si>
  <si>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</si>
  <si>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</si>
  <si>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</si>
  <si>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</si>
  <si>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</si>
  <si>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</si>
  <si>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</si>
  <si>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</si>
  <si>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</si>
  <si>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</si>
  <si>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</si>
  <si>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</si>
  <si>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</si>
  <si>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</si>
  <si>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</si>
  <si>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</si>
  <si>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</si>
  <si>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</si>
  <si>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</si>
  <si>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</si>
  <si>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</si>
  <si>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</si>
  <si>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</si>
  <si>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</si>
  <si>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</si>
  <si>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</si>
  <si>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</si>
  <si>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</si>
  <si>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</si>
  <si>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</si>
  <si>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</si>
  <si>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</si>
  <si>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</si>
  <si>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</si>
  <si>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</si>
  <si>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</si>
  <si>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</si>
  <si>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</si>
  <si>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</si>
  <si>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</si>
  <si>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</si>
  <si>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</si>
  <si>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</si>
  <si>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</si>
  <si>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</si>
  <si>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</si>
  <si>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</si>
  <si>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</si>
  <si>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</si>
  <si>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</si>
  <si>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</si>
  <si>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</si>
  <si>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</si>
  <si>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</si>
  <si>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</si>
  <si>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</si>
  <si>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</si>
  <si>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</si>
  <si>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</si>
  <si>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</si>
  <si>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</si>
  <si>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</si>
  <si>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</si>
  <si>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</si>
  <si>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</si>
  <si>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</si>
  <si>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</si>
  <si>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</si>
  <si>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</si>
  <si>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</si>
  <si>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</si>
  <si>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</si>
  <si>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</si>
  <si>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</si>
  <si>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</si>
  <si>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</si>
  <si>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</si>
  <si>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</si>
  <si>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</si>
  <si>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</si>
  <si>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</si>
  <si>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</si>
  <si>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</si>
  <si>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</si>
  <si>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</si>
  <si>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</si>
  <si>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</si>
  <si>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</si>
  <si>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</si>
  <si>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</si>
  <si>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</si>
  <si>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</si>
  <si>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</si>
  <si>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</si>
  <si>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</si>
  <si>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</si>
  <si>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</si>
  <si>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</si>
  <si>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</si>
  <si>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</si>
  <si>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</si>
  <si>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</si>
  <si>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</si>
  <si>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</si>
  <si>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</si>
  <si>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</si>
  <si>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</si>
  <si>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</si>
  <si>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</si>
  <si>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</si>
  <si>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</si>
  <si>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</si>
  <si>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</si>
  <si>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</si>
  <si>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</si>
  <si>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</si>
  <si>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</si>
  <si>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</si>
  <si>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</si>
  <si>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</si>
  <si>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</si>
  <si>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</si>
  <si>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</si>
  <si>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</si>
  <si>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</si>
  <si>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</si>
  <si>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</si>
  <si>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</si>
  <si>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</si>
  <si>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</si>
  <si>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</si>
  <si>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</si>
  <si>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</si>
  <si>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</si>
  <si>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</si>
  <si>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</si>
  <si>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</si>
  <si>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</si>
  <si>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</si>
  <si>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</si>
  <si>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</si>
  <si>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</si>
  <si>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</si>
  <si>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</si>
  <si>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</si>
  <si>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</si>
  <si>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</si>
  <si>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</si>
  <si>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</si>
  <si>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</si>
  <si>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</si>
  <si>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</si>
  <si>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</si>
  <si>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</si>
  <si>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</si>
  <si>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</si>
  <si>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</si>
  <si>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</si>
  <si>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</si>
  <si>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</si>
  <si>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</si>
  <si>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</si>
  <si>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</si>
  <si>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</si>
  <si>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</si>
  <si>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</si>
  <si>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</si>
  <si>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</si>
  <si>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</si>
  <si>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</si>
  <si>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</si>
  <si>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</si>
  <si>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</si>
  <si>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</si>
  <si>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</si>
  <si>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</si>
  <si>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</si>
  <si>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</si>
  <si>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</si>
  <si>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</si>
  <si>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</si>
  <si>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</si>
  <si>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</si>
  <si>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</si>
  <si>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</si>
  <si>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</si>
  <si>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</si>
  <si>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</si>
  <si>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</si>
  <si>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</si>
  <si>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</si>
  <si>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</si>
  <si>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</si>
  <si>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</si>
  <si>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</si>
  <si>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</si>
  <si>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</si>
  <si>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</si>
  <si>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</si>
  <si>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</si>
  <si>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</si>
  <si>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</si>
  <si>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</si>
  <si>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</si>
  <si>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</si>
  <si>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</si>
  <si>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</si>
  <si>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</si>
  <si>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</si>
  <si>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</si>
  <si>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</si>
  <si>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</si>
  <si>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</si>
  <si>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</si>
  <si>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</si>
  <si>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</si>
  <si>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</si>
  <si>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</si>
  <si>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</si>
  <si>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</si>
  <si>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</si>
  <si>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</si>
  <si>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</si>
  <si>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</si>
  <si>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</si>
  <si>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</si>
  <si>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</si>
  <si>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</si>
  <si>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</si>
  <si>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</si>
  <si>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</si>
  <si>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</si>
  <si>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</si>
  <si>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</si>
  <si>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</si>
  <si>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</si>
  <si>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</si>
  <si>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</si>
  <si>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</si>
  <si>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</si>
  <si>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</si>
  <si>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</si>
  <si>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</si>
  <si>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</si>
  <si>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</si>
  <si>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</si>
  <si>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</si>
  <si>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</si>
  <si>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</si>
  <si>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</si>
  <si>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</si>
  <si>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</si>
  <si>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</si>
  <si>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</si>
  <si>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</si>
  <si>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</si>
  <si>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</si>
  <si>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</si>
  <si>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</si>
  <si>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</si>
  <si>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</si>
  <si>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</si>
  <si>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</si>
  <si>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</si>
  <si>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</si>
  <si>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</si>
  <si>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</si>
  <si>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</si>
  <si>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</si>
  <si>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</si>
  <si>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</si>
  <si>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</si>
  <si>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</si>
  <si>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</si>
  <si>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</si>
  <si>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</si>
  <si>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</si>
  <si>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</si>
  <si>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</si>
  <si>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</si>
  <si>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</si>
  <si>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</si>
  <si>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</si>
  <si>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</si>
  <si>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</si>
  <si>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</si>
  <si>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</si>
  <si>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</si>
  <si>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</si>
  <si>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</si>
  <si>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</si>
  <si>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</si>
  <si>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</si>
  <si>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</si>
  <si>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</si>
  <si>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</si>
  <si>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</si>
  <si>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</si>
  <si>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</si>
  <si>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</si>
  <si>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</si>
  <si>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</si>
  <si>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</si>
  <si>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</si>
  <si>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</si>
  <si>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</si>
  <si>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</si>
  <si>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</si>
  <si>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</si>
  <si>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</si>
  <si>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</si>
  <si>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</si>
  <si>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</si>
  <si>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</si>
  <si>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</si>
  <si>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</si>
  <si>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</si>
  <si>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</si>
  <si>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</si>
  <si>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</si>
  <si>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</si>
  <si>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</si>
  <si>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</si>
  <si>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</si>
  <si>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</si>
  <si>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</si>
  <si>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</si>
  <si>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</si>
  <si>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</si>
  <si>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</si>
  <si>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</si>
  <si>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</si>
  <si>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</si>
  <si>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</si>
  <si>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</si>
  <si>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</si>
  <si>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</si>
  <si>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</si>
  <si>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</si>
  <si>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</si>
  <si>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</si>
  <si>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</si>
  <si>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</si>
  <si>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</si>
  <si>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</si>
  <si>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</si>
  <si>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</si>
  <si>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</si>
  <si>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</si>
  <si>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</si>
  <si>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</si>
  <si>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</si>
  <si>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</si>
  <si>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</si>
  <si>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</si>
  <si>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</si>
  <si>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</si>
  <si>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</si>
  <si>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</si>
  <si>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</si>
  <si>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</si>
  <si>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</si>
  <si>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</si>
  <si>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</si>
  <si>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</si>
  <si>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</si>
  <si>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</si>
  <si>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</si>
  <si>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</si>
  <si>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</si>
  <si>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</si>
  <si>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</si>
  <si>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</si>
  <si>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</si>
  <si>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</si>
  <si>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</si>
  <si>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</si>
  <si>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</si>
  <si>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</si>
  <si>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</si>
  <si>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</si>
  <si>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</si>
  <si>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</si>
  <si>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</si>
  <si>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</si>
  <si>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</si>
  <si>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</si>
  <si>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</si>
  <si>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</si>
  <si>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</si>
  <si>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</si>
  <si>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</si>
  <si>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</si>
  <si>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</si>
  <si>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</si>
  <si>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</si>
  <si>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</si>
  <si>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</si>
  <si>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</si>
  <si>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</si>
  <si>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</si>
  <si>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</si>
  <si>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</si>
  <si>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</si>
  <si>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</si>
  <si>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</si>
  <si>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</si>
  <si>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</si>
  <si>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</si>
  <si>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</si>
  <si>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</si>
  <si>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</si>
  <si>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</si>
  <si>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</si>
  <si>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</si>
  <si>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</si>
  <si>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</si>
  <si>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</si>
  <si>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</si>
  <si>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</si>
  <si>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</si>
  <si>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</si>
  <si>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</si>
  <si>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</si>
  <si>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</si>
  <si>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</si>
  <si>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</si>
  <si>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</si>
  <si>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</si>
  <si>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</si>
  <si>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</si>
  <si>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</si>
  <si>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</si>
  <si>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</si>
  <si>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</si>
  <si>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</si>
  <si>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</si>
  <si>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</si>
  <si>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</si>
  <si>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</si>
  <si>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</si>
  <si>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</si>
  <si>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</si>
  <si>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</si>
  <si>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</si>
  <si>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</si>
  <si>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</si>
  <si>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</si>
  <si>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</si>
  <si>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</si>
  <si>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</si>
  <si>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</si>
  <si>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</si>
  <si>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</si>
  <si>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</si>
  <si>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</si>
  <si>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</si>
  <si>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</si>
  <si>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</si>
  <si>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</si>
  <si>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</si>
  <si>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</si>
  <si>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</si>
  <si>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</si>
  <si>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</si>
  <si>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</si>
  <si>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</si>
  <si>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</si>
  <si>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</si>
  <si>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</si>
  <si>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</si>
  <si>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</si>
  <si>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</si>
  <si>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</si>
  <si>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</si>
  <si>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</si>
  <si>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</si>
  <si>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</si>
  <si>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</si>
  <si>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</si>
  <si>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</si>
  <si>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</si>
  <si>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</si>
  <si>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</si>
  <si>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</si>
  <si>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</si>
  <si>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</si>
  <si>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</si>
  <si>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</si>
  <si>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</si>
  <si>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</si>
  <si>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</si>
  <si>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</si>
  <si>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</si>
  <si>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</si>
  <si>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</si>
  <si>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</si>
  <si>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</si>
  <si>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</si>
  <si>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</si>
  <si>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</si>
  <si>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</si>
  <si>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</si>
  <si>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</si>
  <si>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</si>
  <si>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</si>
  <si>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</si>
  <si>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</si>
  <si>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</si>
  <si>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</si>
  <si>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</si>
  <si>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</si>
  <si>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</si>
  <si>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</si>
  <si>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</si>
  <si>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</si>
  <si>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</si>
  <si>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</si>
  <si>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</si>
  <si>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</si>
  <si>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</si>
  <si>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</si>
  <si>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</si>
  <si>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</si>
  <si>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</si>
  <si>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</si>
  <si>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</si>
  <si>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</si>
  <si>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</si>
  <si>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</si>
  <si>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</si>
  <si>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</si>
  <si>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</si>
  <si>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</si>
  <si>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</si>
  <si>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</si>
  <si>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</si>
  <si>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</si>
  <si>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</si>
  <si>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</si>
  <si>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</si>
  <si>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</si>
  <si>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</si>
  <si>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</si>
  <si>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</si>
  <si>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</si>
  <si>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</si>
  <si>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</si>
  <si>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</si>
  <si>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</si>
  <si>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</si>
  <si>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</si>
  <si>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</si>
  <si>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</si>
  <si>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</si>
  <si>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</si>
  <si>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</si>
  <si>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</si>
  <si>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</si>
  <si>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</si>
  <si>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</si>
  <si>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</si>
  <si>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</si>
  <si>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</si>
  <si>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</si>
  <si>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</si>
  <si>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</si>
  <si>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</si>
  <si>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</si>
  <si>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</si>
  <si>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</si>
  <si>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</si>
  <si>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</si>
  <si>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</si>
  <si>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</si>
  <si>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</si>
  <si>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</si>
  <si>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</si>
  <si>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</si>
  <si>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</si>
  <si>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</si>
  <si>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</si>
  <si>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</si>
  <si>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</si>
  <si>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</si>
  <si>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</si>
  <si>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</si>
  <si>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</si>
  <si>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</si>
  <si>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</si>
  <si>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</si>
  <si>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</si>
  <si>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</si>
  <si>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</si>
  <si>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</si>
  <si>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</si>
  <si>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</si>
  <si>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</si>
  <si>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</si>
  <si>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</si>
  <si>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</si>
  <si>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</si>
  <si>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</si>
  <si>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</si>
  <si>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</si>
  <si>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</si>
  <si>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</si>
  <si>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</si>
  <si>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</si>
  <si>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</si>
  <si>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</si>
  <si>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</si>
  <si>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</si>
  <si>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</si>
  <si>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</si>
  <si>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</si>
  <si>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</si>
  <si>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</si>
  <si>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</si>
  <si>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</si>
  <si>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</si>
  <si>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</si>
  <si>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</si>
  <si>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</si>
  <si>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</si>
  <si>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</si>
  <si>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</si>
  <si>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</si>
  <si>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</si>
  <si>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</si>
  <si>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</si>
  <si>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</si>
  <si>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</si>
  <si>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</si>
  <si>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</si>
  <si>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</si>
  <si>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</si>
  <si>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</si>
  <si>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</si>
  <si>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</si>
  <si>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</si>
  <si>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</si>
  <si>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</si>
  <si>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</si>
  <si>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</si>
  <si>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</si>
  <si>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</si>
  <si>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</si>
  <si>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</si>
  <si>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</si>
  <si>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</si>
  <si>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</si>
  <si>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</si>
  <si>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</si>
  <si>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</si>
  <si>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</si>
  <si>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</si>
  <si>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</si>
  <si>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</si>
  <si>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</si>
  <si>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</si>
  <si>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</si>
  <si>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</si>
  <si>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</si>
  <si>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</si>
  <si>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</si>
  <si>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</si>
  <si>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</si>
  <si>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</si>
  <si>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</si>
  <si>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</si>
  <si>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</si>
  <si>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</si>
  <si>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</si>
  <si>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</si>
  <si>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</si>
  <si>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</si>
  <si>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</si>
  <si>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</si>
  <si>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</si>
  <si>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</si>
  <si>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</si>
  <si>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</si>
  <si>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</si>
  <si>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</si>
  <si>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</si>
  <si>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</si>
  <si>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</si>
  <si>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</si>
  <si>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</si>
  <si>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</si>
  <si>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</si>
  <si>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</si>
  <si>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</si>
  <si>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</si>
  <si>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</si>
  <si>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</si>
  <si>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</si>
  <si>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</si>
  <si>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</si>
  <si>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</si>
  <si>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</si>
  <si>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</si>
  <si>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</si>
  <si>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</si>
  <si>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</si>
  <si>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</si>
  <si>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</si>
  <si>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</si>
  <si>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</si>
  <si>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</si>
  <si>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</si>
  <si>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</si>
  <si>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</si>
  <si>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</si>
  <si>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</si>
  <si>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</si>
  <si>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</si>
  <si>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</si>
  <si>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</si>
  <si>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</si>
  <si>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</si>
  <si>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</si>
  <si>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</si>
  <si>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</si>
  <si>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</si>
  <si>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</si>
  <si>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</si>
  <si>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</si>
  <si>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</si>
  <si>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</si>
  <si>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</si>
  <si>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</si>
  <si>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</si>
  <si>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</si>
  <si>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</si>
  <si>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</si>
  <si>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</si>
  <si>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</si>
  <si>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</si>
  <si>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</si>
  <si>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</si>
  <si>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</si>
  <si>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</si>
  <si>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</si>
  <si>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</si>
  <si>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</si>
  <si>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</si>
  <si>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</si>
  <si>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</si>
  <si>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</si>
  <si>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</si>
  <si>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</si>
  <si>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</si>
  <si>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</si>
  <si>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</si>
  <si>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</si>
  <si>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</si>
  <si>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</si>
  <si>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</si>
  <si>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</si>
  <si>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</si>
  <si>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</si>
  <si>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</si>
  <si>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</si>
  <si>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</si>
  <si>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</si>
  <si>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</si>
  <si>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</si>
  <si>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</si>
  <si>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</si>
  <si>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</si>
  <si>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</si>
  <si>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</si>
  <si>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</si>
  <si>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</si>
  <si>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</si>
  <si>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</si>
  <si>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</si>
  <si>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</si>
  <si>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</si>
  <si>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</si>
  <si>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</si>
  <si>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</si>
  <si>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</si>
  <si>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</si>
  <si>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</si>
  <si>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</si>
  <si>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</si>
  <si>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</si>
  <si>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</si>
  <si>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</si>
  <si>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</si>
  <si>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</si>
  <si>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</si>
  <si>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</si>
  <si>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</si>
  <si>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</si>
  <si>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</si>
  <si>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</si>
  <si>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</si>
  <si>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</si>
  <si>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</si>
  <si>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</si>
  <si>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</si>
  <si>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</si>
  <si>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</si>
  <si>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</si>
  <si>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</si>
  <si>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</si>
  <si>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</si>
  <si>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</si>
  <si>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</si>
  <si>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</si>
  <si>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</si>
  <si>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</si>
  <si>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</si>
  <si>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</si>
  <si>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</si>
  <si>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</si>
  <si>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</si>
  <si>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</si>
  <si>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</si>
  <si>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</si>
  <si>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</si>
  <si>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</si>
  <si>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</si>
  <si>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</si>
  <si>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</si>
  <si>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</si>
  <si>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</si>
  <si>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</si>
  <si>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</si>
  <si>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</si>
  <si>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</si>
  <si>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</si>
  <si>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</si>
  <si>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</si>
  <si>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</si>
  <si>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</si>
  <si>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</si>
  <si>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</si>
  <si>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</si>
  <si>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</si>
  <si>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</si>
  <si>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</si>
  <si>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</si>
  <si>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</si>
  <si>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</si>
  <si>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</si>
  <si>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</si>
  <si>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</si>
  <si>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</si>
  <si>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</si>
  <si>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</si>
  <si>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</si>
  <si>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</si>
  <si>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</si>
  <si>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</si>
  <si>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</si>
  <si>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</si>
  <si>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</si>
  <si>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</si>
  <si>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</si>
  <si>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</si>
  <si>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</si>
  <si>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</si>
  <si>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</si>
  <si>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</si>
  <si>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</si>
  <si>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</si>
  <si>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</si>
  <si>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</si>
  <si>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</si>
  <si>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</si>
  <si>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</si>
  <si>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</si>
  <si>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</si>
  <si>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</si>
  <si>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</si>
  <si>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</si>
  <si>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</si>
  <si>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</si>
  <si>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</si>
  <si>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</si>
  <si>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</si>
  <si>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</si>
  <si>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</si>
  <si>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</si>
  <si>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</si>
  <si>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</si>
  <si>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</si>
  <si>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</si>
  <si>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</si>
  <si>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</si>
  <si>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</si>
  <si>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</si>
  <si>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</si>
  <si>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</si>
  <si>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</si>
  <si>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</si>
  <si>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</si>
  <si>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</si>
  <si>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</si>
  <si>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</si>
  <si>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</si>
  <si>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</si>
  <si>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</si>
  <si>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</si>
  <si>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</si>
  <si>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</si>
  <si>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</si>
  <si>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</si>
  <si>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</si>
  <si>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</si>
  <si>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</si>
  <si>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</si>
  <si>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</si>
  <si>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</si>
  <si>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</si>
  <si>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</si>
  <si>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</si>
  <si>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</si>
  <si>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</si>
  <si>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</si>
  <si>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</si>
  <si>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</si>
  <si>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</si>
  <si>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</si>
  <si>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</si>
  <si>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</si>
  <si>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</si>
  <si>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</si>
  <si>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</si>
  <si>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</si>
  <si>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</si>
  <si>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</si>
  <si>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</si>
  <si>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</si>
  <si>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</si>
  <si>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</si>
  <si>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</si>
  <si>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</si>
  <si>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</si>
  <si>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</si>
  <si>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</si>
  <si>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</si>
  <si>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</si>
  <si>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</si>
  <si>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</si>
  <si>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</si>
  <si>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</si>
  <si>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</si>
  <si>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</si>
  <si>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</si>
  <si>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</si>
  <si>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</si>
  <si>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</si>
  <si>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</si>
  <si>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</si>
  <si>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</si>
  <si>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</si>
  <si>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</si>
  <si>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</si>
  <si>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</si>
  <si>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</si>
  <si>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</si>
  <si>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</si>
  <si>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</si>
  <si>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</si>
  <si>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</si>
  <si>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</si>
  <si>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</si>
  <si>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</si>
  <si>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</si>
  <si>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</si>
  <si>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</si>
  <si>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</si>
  <si>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</si>
  <si>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</si>
  <si>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</si>
  <si>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</si>
  <si>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</si>
  <si>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</si>
  <si>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</si>
  <si>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</si>
  <si>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</si>
  <si>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</si>
  <si>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</si>
  <si>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</si>
  <si>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</si>
  <si>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</si>
  <si>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</si>
  <si>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</si>
  <si>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</si>
  <si>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</si>
  <si>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</si>
  <si>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</si>
  <si>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</si>
  <si>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</si>
  <si>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</si>
  <si>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</si>
  <si>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</si>
  <si>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</si>
  <si>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</si>
  <si>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</si>
  <si>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</si>
  <si>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</si>
  <si>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</si>
  <si>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</si>
  <si>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</si>
  <si>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</si>
  <si>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</si>
  <si>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</si>
  <si>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</si>
  <si>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</si>
  <si>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</si>
  <si>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</si>
  <si>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</si>
  <si>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</si>
  <si>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</si>
  <si>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</si>
  <si>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</si>
  <si>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</si>
  <si>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</si>
  <si>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</si>
  <si>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</si>
  <si>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</si>
  <si>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</si>
  <si>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</si>
  <si>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</si>
  <si>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</si>
  <si>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</si>
  <si>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</si>
  <si>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</si>
  <si>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</si>
  <si>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</si>
  <si>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</si>
  <si>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</si>
  <si>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</si>
  <si>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</si>
  <si>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</si>
  <si>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</si>
  <si>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</si>
  <si>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</si>
  <si>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</si>
  <si>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</si>
  <si>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</si>
  <si>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</si>
  <si>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</si>
  <si>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</si>
  <si>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</si>
  <si>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</si>
  <si>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</si>
  <si>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</si>
  <si>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</si>
  <si>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</si>
  <si>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</si>
  <si>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</si>
  <si>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</si>
  <si>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</si>
  <si>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</si>
  <si>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</si>
  <si>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</si>
  <si>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</si>
  <si>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</si>
  <si>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</si>
  <si>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</si>
  <si>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</si>
  <si>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</si>
  <si>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</si>
  <si>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</si>
  <si>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</si>
  <si>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</si>
  <si>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</si>
  <si>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</si>
  <si>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</si>
  <si>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</si>
  <si>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</si>
  <si>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</si>
  <si>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</si>
  <si>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</si>
  <si>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</si>
  <si>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</si>
  <si>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</si>
  <si>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</si>
  <si>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</si>
  <si>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</si>
  <si>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</si>
  <si>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</si>
  <si>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</si>
  <si>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</si>
  <si>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</si>
  <si>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</si>
  <si>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</si>
  <si>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</si>
  <si>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</si>
  <si>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</si>
  <si>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</si>
  <si>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</si>
  <si>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</si>
  <si>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</si>
  <si>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</si>
  <si>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</si>
  <si>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</si>
  <si>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</si>
  <si>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</si>
  <si>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</si>
  <si>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</si>
  <si>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</si>
  <si>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</si>
  <si>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</si>
  <si>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</si>
  <si>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</si>
  <si>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</si>
  <si>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</si>
  <si>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</si>
  <si>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</si>
  <si>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</si>
  <si>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</si>
  <si>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</si>
  <si>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</si>
  <si>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</si>
  <si>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</si>
  <si>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</si>
  <si>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</si>
  <si>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</si>
  <si>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</si>
  <si>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</si>
  <si>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</si>
  <si>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</si>
  <si>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</si>
  <si>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</si>
  <si>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</si>
  <si>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</si>
  <si>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</si>
  <si>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</si>
  <si>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</si>
  <si>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</si>
  <si>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</si>
  <si>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</si>
  <si>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</si>
  <si>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</si>
  <si>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</si>
  <si>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</si>
  <si>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</si>
  <si>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</si>
  <si>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</si>
  <si>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</si>
  <si>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</si>
  <si>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</si>
  <si>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</si>
  <si>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</si>
  <si>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</si>
  <si>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</si>
  <si>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</si>
  <si>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</si>
  <si>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</si>
  <si>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</si>
  <si>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</si>
  <si>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</si>
  <si>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</si>
  <si>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</si>
  <si>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</si>
  <si>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</si>
  <si>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</si>
  <si>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</si>
  <si>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</si>
  <si>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</si>
  <si>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</si>
  <si>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</si>
  <si>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</si>
  <si>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</si>
  <si>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</si>
  <si>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</si>
  <si>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</si>
  <si>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</si>
  <si>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</si>
  <si>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</si>
  <si>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</si>
  <si>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</si>
  <si>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</si>
  <si>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</si>
  <si>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</si>
  <si>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</si>
  <si>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</si>
  <si>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</si>
  <si>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</si>
  <si>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</si>
  <si>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</si>
  <si>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</si>
  <si>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</si>
  <si>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</si>
  <si>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</si>
  <si>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</si>
  <si>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</si>
  <si>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</si>
  <si>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</si>
  <si>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</si>
  <si>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</si>
  <si>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</si>
  <si>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</si>
  <si>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</si>
  <si>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</si>
  <si>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</si>
  <si>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</si>
  <si>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</si>
  <si>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</si>
  <si>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</si>
  <si>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</si>
  <si>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</si>
  <si>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</si>
  <si>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</si>
  <si>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</si>
  <si>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</si>
  <si>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</si>
  <si>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</si>
  <si>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</si>
  <si>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</si>
  <si>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</si>
  <si>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</si>
  <si>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</si>
  <si>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</si>
  <si>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</si>
  <si>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</si>
  <si>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</si>
  <si>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</si>
  <si>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</si>
  <si>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</si>
  <si>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</si>
  <si>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</si>
  <si>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</si>
  <si>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</si>
  <si>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</si>
  <si>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</si>
  <si>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</si>
  <si>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</si>
  <si>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</si>
  <si>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</si>
  <si>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</si>
  <si>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</si>
  <si>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</si>
  <si>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</si>
  <si>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</si>
  <si>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</si>
  <si>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</si>
  <si>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</si>
  <si>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</si>
  <si>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</si>
  <si>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</si>
  <si>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</si>
  <si>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</si>
  <si>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</si>
  <si>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</si>
  <si>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</si>
  <si>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</si>
  <si>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</si>
  <si>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</si>
  <si>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</si>
  <si>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</si>
  <si>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</si>
  <si>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</si>
  <si>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</si>
  <si>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</si>
  <si>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</si>
  <si>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</si>
  <si>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</si>
  <si>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</si>
  <si>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</si>
  <si>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</si>
  <si>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</si>
  <si>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</si>
  <si>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</si>
  <si>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</si>
  <si>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</si>
  <si>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</si>
  <si>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</si>
  <si>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</si>
  <si>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</si>
  <si>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</si>
  <si>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</si>
  <si>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</si>
  <si>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</si>
  <si>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</si>
  <si>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</si>
  <si>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</si>
  <si>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</si>
  <si>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</si>
  <si>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</si>
  <si>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</si>
  <si>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</si>
  <si>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</si>
  <si>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</si>
  <si>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</si>
  <si>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</si>
  <si>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</si>
  <si>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</si>
  <si>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</si>
  <si>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</si>
  <si>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</si>
  <si>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</si>
  <si>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</si>
  <si>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</si>
  <si>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</si>
  <si>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</si>
  <si>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</si>
  <si>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</si>
  <si>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</si>
  <si>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</si>
  <si>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</si>
  <si>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</si>
  <si>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</si>
  <si>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</si>
  <si>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</si>
  <si>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</si>
  <si>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</si>
  <si>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</si>
  <si>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</si>
  <si>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</si>
  <si>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</si>
  <si>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</si>
  <si>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</si>
  <si>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</si>
  <si>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</si>
  <si>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</si>
  <si>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</si>
  <si>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</si>
  <si>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</si>
  <si>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</si>
  <si>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</si>
  <si>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</si>
  <si>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</si>
  <si>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</si>
  <si>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</si>
  <si>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</si>
  <si>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</si>
  <si>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</si>
  <si>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</si>
  <si>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</si>
  <si>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</si>
  <si>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</si>
  <si>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</si>
  <si>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</si>
  <si>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</si>
  <si>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</si>
  <si>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</si>
  <si>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</si>
  <si>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</si>
  <si>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</si>
  <si>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</si>
  <si>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</si>
  <si>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</si>
  <si>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</si>
  <si>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</si>
  <si>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</si>
  <si>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</si>
  <si>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</si>
  <si>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</si>
  <si>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</si>
  <si>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</si>
  <si>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</si>
  <si>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</si>
  <si>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</si>
  <si>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</si>
  <si>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</si>
  <si>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</si>
  <si>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</si>
  <si>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</si>
  <si>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</si>
  <si>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</si>
  <si>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</si>
  <si>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</si>
  <si>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</si>
  <si>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</si>
  <si>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</si>
  <si>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</si>
  <si>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</si>
  <si>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</si>
  <si>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</si>
  <si>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</si>
  <si>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</si>
  <si>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</si>
  <si>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</si>
  <si>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</si>
  <si>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</si>
  <si>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</si>
  <si>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</si>
  <si>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</si>
  <si>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</si>
  <si>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</si>
  <si>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</si>
  <si>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</si>
  <si>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</si>
  <si>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</si>
  <si>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</si>
  <si>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</si>
  <si>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</si>
  <si>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</si>
  <si>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</si>
  <si>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</si>
  <si>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</si>
  <si>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</si>
  <si>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</si>
  <si>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</si>
  <si>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</si>
  <si>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</si>
  <si>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</si>
  <si>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</si>
  <si>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</si>
  <si>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</si>
  <si>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</si>
  <si>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</si>
  <si>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</si>
  <si>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</si>
  <si>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</si>
  <si>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</si>
  <si>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</si>
  <si>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</si>
  <si>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</si>
  <si>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</si>
  <si>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</si>
  <si>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</si>
  <si>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</si>
  <si>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</si>
  <si>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</si>
  <si>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</si>
  <si>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</si>
  <si>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</si>
  <si>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</si>
  <si>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</si>
  <si>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</si>
  <si>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</si>
  <si>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</si>
  <si>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</si>
  <si>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</si>
  <si>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</si>
  <si>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</si>
  <si>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</si>
  <si>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</si>
  <si>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</si>
  <si>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</si>
  <si>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</si>
  <si>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</si>
  <si>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</si>
  <si>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</si>
  <si>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</si>
  <si>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</si>
  <si>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</si>
  <si>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</si>
  <si>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</si>
  <si>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</si>
  <si>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</si>
  <si>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</si>
  <si>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</si>
  <si>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</si>
  <si>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</si>
  <si>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</si>
  <si>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</si>
  <si>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</si>
  <si>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</si>
  <si>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</si>
  <si>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</si>
  <si>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</si>
  <si>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</si>
  <si>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</si>
  <si>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</si>
  <si>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</si>
  <si>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</si>
  <si>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</si>
  <si>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</si>
  <si>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</si>
  <si>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</si>
  <si>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</si>
  <si>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</si>
  <si>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</si>
  <si>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</si>
  <si>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</si>
  <si>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</si>
  <si>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</si>
  <si>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</si>
  <si>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</si>
  <si>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</si>
  <si>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</si>
  <si>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</si>
  <si>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</si>
  <si>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</si>
  <si>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</si>
  <si>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</si>
  <si>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</si>
  <si>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</si>
  <si>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</si>
  <si>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</si>
  <si>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</si>
  <si>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</si>
  <si>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</si>
  <si>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</si>
  <si>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</si>
  <si>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</si>
  <si>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</si>
  <si>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</si>
  <si>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</si>
  <si>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</si>
  <si>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</si>
  <si>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</si>
  <si>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</si>
  <si>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</si>
  <si>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</si>
  <si>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</si>
  <si>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</si>
  <si>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</si>
  <si>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</si>
  <si>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</si>
  <si>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</si>
  <si>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</si>
  <si>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</si>
  <si>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</si>
  <si>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</si>
  <si>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</si>
  <si>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</si>
  <si>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</si>
  <si>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</si>
  <si>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</si>
  <si>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</si>
  <si>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</si>
  <si>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</si>
  <si>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</si>
  <si>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</si>
  <si>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</si>
  <si>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</si>
  <si>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</si>
  <si>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</si>
  <si>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</si>
  <si>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</si>
  <si>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</si>
  <si>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</si>
  <si>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</si>
  <si>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</si>
  <si>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</si>
  <si>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</si>
  <si>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</si>
  <si>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</si>
  <si>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</si>
  <si>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</si>
  <si>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</si>
  <si>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</si>
  <si>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</si>
  <si>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</si>
  <si>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</si>
  <si>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</si>
  <si>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</si>
  <si>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</si>
  <si>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</si>
  <si>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</si>
  <si>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</si>
  <si>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</si>
  <si>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</si>
  <si>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</si>
  <si>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</si>
  <si>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</si>
  <si>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</si>
  <si>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</si>
  <si>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</si>
  <si>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</si>
  <si>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</si>
  <si>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</si>
  <si>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</si>
  <si>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</si>
  <si>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</si>
  <si>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</si>
  <si>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</si>
  <si>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</si>
  <si>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</si>
  <si>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</si>
  <si>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</si>
  <si>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</si>
  <si>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</si>
  <si>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</si>
  <si>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</si>
  <si>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</si>
  <si>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</si>
  <si>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</si>
  <si>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</si>
  <si>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</si>
  <si>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</si>
  <si>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</si>
  <si>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</si>
  <si>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</si>
  <si>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</si>
  <si>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</si>
  <si>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</si>
  <si>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</si>
  <si>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</si>
  <si>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</si>
  <si>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</si>
  <si>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</si>
  <si>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</si>
  <si>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</si>
  <si>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</si>
  <si>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</si>
  <si>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</si>
  <si>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</si>
  <si>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</si>
  <si>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</si>
  <si>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</si>
  <si>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</si>
  <si>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</si>
  <si>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</si>
  <si>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</si>
  <si>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</si>
  <si>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</si>
  <si>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</si>
  <si>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</si>
  <si>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</si>
  <si>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</si>
  <si>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</si>
  <si>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</si>
  <si>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</si>
  <si>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</si>
  <si>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</si>
  <si>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</si>
  <si>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</si>
  <si>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</si>
  <si>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</si>
  <si>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</si>
  <si>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</si>
  <si>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</si>
  <si>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</si>
  <si>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</si>
  <si>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</si>
  <si>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</si>
  <si>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</si>
  <si>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</si>
  <si>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</si>
  <si>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</si>
  <si>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</si>
  <si>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</si>
  <si>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</si>
  <si>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</si>
  <si>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</si>
  <si>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</si>
  <si>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</si>
  <si>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</si>
  <si>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</si>
  <si>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</si>
  <si>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</si>
  <si>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</si>
  <si>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</si>
  <si>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</si>
  <si>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</si>
  <si>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</si>
  <si>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</si>
  <si>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</si>
  <si>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</si>
  <si>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</si>
  <si>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</si>
  <si>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</si>
  <si>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</si>
  <si>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</si>
  <si>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</si>
  <si>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</si>
  <si>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</si>
  <si>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</si>
  <si>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</si>
  <si>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</si>
  <si>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</si>
  <si>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</si>
  <si>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</si>
  <si>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</si>
  <si>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</si>
  <si>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</si>
  <si>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</si>
  <si>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</si>
  <si>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</si>
  <si>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</si>
  <si>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</si>
  <si>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</si>
  <si>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</si>
  <si>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</si>
  <si>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</si>
  <si>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</si>
  <si>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</si>
  <si>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</si>
  <si>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</si>
  <si>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</si>
  <si>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</si>
  <si>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</si>
  <si>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</si>
  <si>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</si>
  <si>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</si>
  <si>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</si>
  <si>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</si>
  <si>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</si>
  <si>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</si>
  <si>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</si>
  <si>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</si>
  <si>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</si>
  <si>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</si>
  <si>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</si>
  <si>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</si>
  <si>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</si>
  <si>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</si>
  <si>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</si>
  <si>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</si>
  <si>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</si>
  <si>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</si>
  <si>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</si>
  <si>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</si>
  <si>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</si>
  <si>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</si>
  <si>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</si>
  <si>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</si>
  <si>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</si>
  <si>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</si>
  <si>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</si>
  <si>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</si>
  <si>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</si>
  <si>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</si>
  <si>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</si>
  <si>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</si>
  <si>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</si>
  <si>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</si>
  <si>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</si>
  <si>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</si>
  <si>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</si>
  <si>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</si>
  <si>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</si>
  <si>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</si>
  <si>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</si>
  <si>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</si>
  <si>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</si>
  <si>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</si>
  <si>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</si>
  <si>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</si>
  <si>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</si>
  <si>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</si>
  <si>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</si>
  <si>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</si>
  <si>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</si>
  <si>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</si>
  <si>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</si>
  <si>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</si>
  <si>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</si>
  <si>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</si>
  <si>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</si>
  <si>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</si>
  <si>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</si>
  <si>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</si>
  <si>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</si>
  <si>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</si>
  <si>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</si>
  <si>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</si>
  <si>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</si>
  <si>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</si>
  <si>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</si>
  <si>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</si>
  <si>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</si>
  <si>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</si>
  <si>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</si>
  <si>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</si>
  <si>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</si>
  <si>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</si>
  <si>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</si>
  <si>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</si>
  <si>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</si>
  <si>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</si>
  <si>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</si>
  <si>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</si>
  <si>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</si>
  <si>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</si>
  <si>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</si>
  <si>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</si>
  <si>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</si>
  <si>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</si>
  <si>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</si>
  <si>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</si>
  <si>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</si>
  <si>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</si>
  <si>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</si>
  <si>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</si>
  <si>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</si>
  <si>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</si>
  <si>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</si>
  <si>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</si>
  <si>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</si>
  <si>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</si>
  <si>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</si>
  <si>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</si>
  <si>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</si>
  <si>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</si>
  <si>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</si>
  <si>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</si>
  <si>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</si>
  <si>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</si>
  <si>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</si>
  <si>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</si>
  <si>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</si>
  <si>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</si>
  <si>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</si>
  <si>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</si>
  <si>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</si>
  <si>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</si>
  <si>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</si>
  <si>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</si>
  <si>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</si>
  <si>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</si>
  <si>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</si>
  <si>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</si>
  <si>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</si>
  <si>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</si>
  <si>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</si>
  <si>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</si>
  <si>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</si>
  <si>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</si>
  <si>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</si>
  <si>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</si>
  <si>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</si>
  <si>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</si>
  <si>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</si>
  <si>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</si>
  <si>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</si>
  <si>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</si>
  <si>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</si>
  <si>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</si>
  <si>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</si>
  <si>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</si>
  <si>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</si>
  <si>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</si>
  <si>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</si>
  <si>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</si>
  <si>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</si>
  <si>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</si>
  <si>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</si>
  <si>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</si>
  <si>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</si>
  <si>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</si>
  <si>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</si>
  <si>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</si>
  <si>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</si>
  <si>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</si>
  <si>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</si>
  <si>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</si>
  <si>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</si>
  <si>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</si>
  <si>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</si>
  <si>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</si>
  <si>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</si>
  <si>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</si>
  <si>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</si>
  <si>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</si>
  <si>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</si>
  <si>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</si>
  <si>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</si>
  <si>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</si>
  <si>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</si>
  <si>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</si>
  <si>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</si>
  <si>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</si>
  <si>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</si>
  <si>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</si>
  <si>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</si>
  <si>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</si>
  <si>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</si>
  <si>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</si>
  <si>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</si>
  <si>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</si>
  <si>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</si>
  <si>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</si>
  <si>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</si>
  <si>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</si>
  <si>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</si>
  <si>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</si>
  <si>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</si>
  <si>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</si>
  <si>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</si>
  <si>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</si>
  <si>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</si>
  <si>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</si>
  <si>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</si>
  <si>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</si>
  <si>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</si>
  <si>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</si>
  <si>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</si>
  <si>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</si>
  <si>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</si>
  <si>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</si>
  <si>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</si>
  <si>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</si>
  <si>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</si>
  <si>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</si>
  <si>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</si>
  <si>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</si>
  <si>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</si>
  <si>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</si>
  <si>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</si>
  <si>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</si>
  <si>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</si>
  <si>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</si>
  <si>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</si>
  <si>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</si>
  <si>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</si>
  <si>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</si>
  <si>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</si>
  <si>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</si>
  <si>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</si>
  <si>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</si>
  <si>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</si>
  <si>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</si>
  <si>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</si>
  <si>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</si>
  <si>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</si>
  <si>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</si>
  <si>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</si>
  <si>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</si>
  <si>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</si>
  <si>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</si>
  <si>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</si>
  <si>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</si>
  <si>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</si>
  <si>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</si>
  <si>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</si>
  <si>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</si>
  <si>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</si>
  <si>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</si>
  <si>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</si>
  <si>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</si>
  <si>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</si>
  <si>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</si>
  <si>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</si>
  <si>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</si>
  <si>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</si>
  <si>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</si>
  <si>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</si>
  <si>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</si>
  <si>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</si>
  <si>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</si>
  <si>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</si>
  <si>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</si>
  <si>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</si>
  <si>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</si>
  <si>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</si>
  <si>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</si>
  <si>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</si>
  <si>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</si>
  <si>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</si>
  <si>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</si>
  <si>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</si>
  <si>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</si>
  <si>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</si>
  <si>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</si>
  <si>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</si>
  <si>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</si>
  <si>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</si>
  <si>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</si>
  <si>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</si>
  <si>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</si>
  <si>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</si>
  <si>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</si>
  <si>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</si>
  <si>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</si>
  <si>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</si>
  <si>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</si>
  <si>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</si>
  <si>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</si>
  <si>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</si>
  <si>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</si>
  <si>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</si>
  <si>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</si>
  <si>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</si>
  <si>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</si>
  <si>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</si>
  <si>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</si>
  <si>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</si>
  <si>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</si>
  <si>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</si>
  <si>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</si>
  <si>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</si>
  <si>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</si>
  <si>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</si>
  <si>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</si>
  <si>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</si>
  <si>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</si>
  <si>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</si>
  <si>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</si>
  <si>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</si>
  <si>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</si>
  <si>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</si>
  <si>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</si>
  <si>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</si>
  <si>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</si>
  <si>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</si>
  <si>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</si>
  <si>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</si>
  <si>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</si>
  <si>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</si>
  <si>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</si>
  <si>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</si>
  <si>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</si>
  <si>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</si>
  <si>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</si>
  <si>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</si>
  <si>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</si>
  <si>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</si>
  <si>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</si>
  <si>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</si>
  <si>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</si>
  <si>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</si>
  <si>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</si>
  <si>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</si>
  <si>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</si>
  <si>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</si>
  <si>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</si>
  <si>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</si>
  <si>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</si>
  <si>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</si>
  <si>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</si>
  <si>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</si>
  <si>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</si>
  <si>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</si>
  <si>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</si>
  <si>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</si>
  <si>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</si>
  <si>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</si>
  <si>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</si>
  <si>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</si>
  <si>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</si>
  <si>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</si>
  <si>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</si>
  <si>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</si>
  <si>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</si>
  <si>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</si>
  <si>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</si>
  <si>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</si>
  <si>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</si>
  <si>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</si>
  <si>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</si>
  <si>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</si>
  <si>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</si>
  <si>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</si>
  <si>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</si>
  <si>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</si>
  <si>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</si>
  <si>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</si>
  <si>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</si>
  <si>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</si>
  <si>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</si>
  <si>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</si>
  <si>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</si>
  <si>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</si>
  <si>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</si>
  <si>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</si>
  <si>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</si>
  <si>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</si>
  <si>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</si>
  <si>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</si>
  <si>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</si>
  <si>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</si>
  <si>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</si>
  <si>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</si>
  <si>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</si>
  <si>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</si>
  <si>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</si>
  <si>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</si>
  <si>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</si>
  <si>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</si>
  <si>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</si>
  <si>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</si>
  <si>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</si>
  <si>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</si>
  <si>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</si>
  <si>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</si>
  <si>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</si>
  <si>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</si>
  <si>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</si>
  <si>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</si>
  <si>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</si>
  <si>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</si>
  <si>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</si>
  <si>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</si>
  <si>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</si>
  <si>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</si>
  <si>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</si>
  <si>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</si>
  <si>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</si>
  <si>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</si>
  <si>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</si>
  <si>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</si>
  <si>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</si>
  <si>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</si>
  <si>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</si>
  <si>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</si>
  <si>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</si>
  <si>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</si>
  <si>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</si>
  <si>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</si>
  <si>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</si>
  <si>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</si>
  <si>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</si>
  <si>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</si>
  <si>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</si>
  <si>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</si>
  <si>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</si>
  <si>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</si>
  <si>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</si>
  <si>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</si>
  <si>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</si>
  <si>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</si>
  <si>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</si>
  <si>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</si>
  <si>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</si>
  <si>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</si>
  <si>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</si>
  <si>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</si>
  <si>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</si>
  <si>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</si>
  <si>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</si>
  <si>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</si>
  <si>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</si>
  <si>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</si>
  <si>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</si>
  <si>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</si>
  <si>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</si>
  <si>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</si>
  <si>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</si>
  <si>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</si>
  <si>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</si>
  <si>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</si>
  <si>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</si>
  <si>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</si>
  <si>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</si>
  <si>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</si>
  <si>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</si>
  <si>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</si>
  <si>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</si>
  <si>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</si>
  <si>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</si>
  <si>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</si>
  <si>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</si>
  <si>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</si>
  <si>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</si>
  <si>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</si>
  <si>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</si>
  <si>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</si>
  <si>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</si>
  <si>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</si>
  <si>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</si>
  <si>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</si>
  <si>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</si>
  <si>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</si>
  <si>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</si>
  <si>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</si>
  <si>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</si>
  <si>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</si>
  <si>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</si>
  <si>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</si>
  <si>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</si>
  <si>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</si>
  <si>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</si>
  <si>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</si>
  <si>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</si>
  <si>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</si>
  <si>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</si>
  <si>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</si>
  <si>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</si>
  <si>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</si>
  <si>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</si>
  <si>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</si>
  <si>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</si>
  <si>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</si>
  <si>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</si>
  <si>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</si>
  <si>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</si>
  <si>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</si>
  <si>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</si>
  <si>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</si>
  <si>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</si>
  <si>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</si>
  <si>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</si>
  <si>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</si>
  <si>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</si>
  <si>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</si>
  <si>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</si>
  <si>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</si>
  <si>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</si>
  <si>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</si>
  <si>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</si>
  <si>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</si>
  <si>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</si>
  <si>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</si>
  <si>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</si>
  <si>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</si>
  <si>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</si>
  <si>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</si>
  <si>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</si>
  <si>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</si>
  <si>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</si>
  <si>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</si>
  <si>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</si>
  <si>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</si>
  <si>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</si>
  <si>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</si>
  <si>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</si>
  <si>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</si>
  <si>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</si>
  <si>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</si>
  <si>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</si>
  <si>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</si>
  <si>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</si>
  <si>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</si>
  <si>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</si>
  <si>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</si>
  <si>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</si>
  <si>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</si>
  <si>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</si>
  <si>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</si>
  <si>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</si>
  <si>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</si>
  <si>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</si>
  <si>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</si>
  <si>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</si>
  <si>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</si>
  <si>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</si>
  <si>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</si>
  <si>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</si>
  <si>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</si>
  <si>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</si>
  <si>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</si>
  <si>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</si>
  <si>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</si>
  <si>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</si>
  <si>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</si>
  <si>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</si>
  <si>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</si>
  <si>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</si>
  <si>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</si>
  <si>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</si>
  <si>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</si>
  <si>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</si>
  <si>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</si>
  <si>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</si>
  <si>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</si>
  <si>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</si>
  <si>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</si>
  <si>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</si>
  <si>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</si>
  <si>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</si>
  <si>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</si>
  <si>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</si>
  <si>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</si>
  <si>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</si>
  <si>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</si>
  <si>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</si>
  <si>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</si>
  <si>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</si>
  <si>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</si>
  <si>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</si>
  <si>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</si>
  <si>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</si>
  <si>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</si>
  <si>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</si>
  <si>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</si>
  <si>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</si>
  <si>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</si>
  <si>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</si>
  <si>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</si>
  <si>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</si>
  <si>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</si>
  <si>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</si>
  <si>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</si>
  <si>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</si>
  <si>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</si>
  <si>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</si>
  <si>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</si>
  <si>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</si>
  <si>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</si>
  <si>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</si>
  <si>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</si>
  <si>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</si>
  <si>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</si>
  <si>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</si>
  <si>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</si>
  <si>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</si>
  <si>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</si>
  <si>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</si>
  <si>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</si>
  <si>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</si>
  <si>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</si>
  <si>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</si>
  <si>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</si>
  <si>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</si>
  <si>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</si>
  <si>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</si>
  <si>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</si>
  <si>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</si>
  <si>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</si>
  <si>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</si>
  <si>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</si>
  <si>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</si>
  <si>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</si>
  <si>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</si>
  <si>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</si>
  <si>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</si>
  <si>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</si>
  <si>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</si>
  <si>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</si>
  <si>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</si>
  <si>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</si>
  <si>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</si>
  <si>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</si>
  <si>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</si>
  <si>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</si>
  <si>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</si>
  <si>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</si>
  <si>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</si>
  <si>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</si>
  <si>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</si>
  <si>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</si>
  <si>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</si>
  <si>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</si>
  <si>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</si>
  <si>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</si>
  <si>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</si>
  <si>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</si>
  <si>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</si>
  <si>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</si>
  <si>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</si>
  <si>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</si>
  <si>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</si>
  <si>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</si>
  <si>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</si>
  <si>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</si>
  <si>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</si>
  <si>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</si>
  <si>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</si>
  <si>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</si>
  <si>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</si>
  <si>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</si>
  <si>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</si>
  <si>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</si>
  <si>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</si>
  <si>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</si>
  <si>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</si>
  <si>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</si>
  <si>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</si>
  <si>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</si>
  <si>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</si>
  <si>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</si>
  <si>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</si>
  <si>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</si>
  <si>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</si>
  <si>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</si>
  <si>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</si>
  <si>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</si>
  <si>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</si>
  <si>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</si>
  <si>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</si>
  <si>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</si>
  <si>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</si>
  <si>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</si>
  <si>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</si>
  <si>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</si>
  <si>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</si>
  <si>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</si>
  <si>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</si>
  <si>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</si>
  <si>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</si>
  <si>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</si>
  <si>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</si>
  <si>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</si>
  <si>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</si>
  <si>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</si>
  <si>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</si>
  <si>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</si>
  <si>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</si>
  <si>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</si>
  <si>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</si>
  <si>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</si>
  <si>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</si>
  <si>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</si>
  <si>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</si>
  <si>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</si>
  <si>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</si>
  <si>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</si>
  <si>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</si>
  <si>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</si>
  <si>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</si>
  <si>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</si>
  <si>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</si>
  <si>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</si>
  <si>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</si>
  <si>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</si>
  <si>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</si>
  <si>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</si>
  <si>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</si>
  <si>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</si>
  <si>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</si>
  <si>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</si>
  <si>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</si>
  <si>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</si>
  <si>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</si>
  <si>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</si>
  <si>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</si>
  <si>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</si>
  <si>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</si>
  <si>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</si>
  <si>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</si>
  <si>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</si>
  <si>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</si>
  <si>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</si>
  <si>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</si>
  <si>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</si>
  <si>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</si>
  <si>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</si>
  <si>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</si>
  <si>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</si>
  <si>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</si>
  <si>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</si>
  <si>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</si>
  <si>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</si>
  <si>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</si>
  <si>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</si>
  <si>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</si>
  <si>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</si>
  <si>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</si>
  <si>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</si>
  <si>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</si>
  <si>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</si>
  <si>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</si>
  <si>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</si>
  <si>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</si>
  <si>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</si>
  <si>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</si>
  <si>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</si>
  <si>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</si>
  <si>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</si>
  <si>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</si>
  <si>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</si>
  <si>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</si>
  <si>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</si>
  <si>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</si>
  <si>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</si>
  <si>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</si>
  <si>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</si>
  <si>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</si>
  <si>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</si>
  <si>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</si>
  <si>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</si>
  <si>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</si>
  <si>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</si>
  <si>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</si>
  <si>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</si>
  <si>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</si>
  <si>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</si>
  <si>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</si>
  <si>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</si>
  <si>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</si>
  <si>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</si>
  <si>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</si>
  <si>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</si>
  <si>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</si>
  <si>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</si>
  <si>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</si>
  <si>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</si>
  <si>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</si>
  <si>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</si>
  <si>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</si>
  <si>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</si>
  <si>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</si>
  <si>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</si>
  <si>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</si>
  <si>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</si>
  <si>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</si>
  <si>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</si>
  <si>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</si>
  <si>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</si>
  <si>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</si>
  <si>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</si>
  <si>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</si>
  <si>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</si>
  <si>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</si>
  <si>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</si>
  <si>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</si>
  <si>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</si>
  <si>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</si>
  <si>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</si>
  <si>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</si>
  <si>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</si>
  <si>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</si>
  <si>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</si>
  <si>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</si>
  <si>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</si>
  <si>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</si>
  <si>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</si>
  <si>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</si>
  <si>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</si>
  <si>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</si>
  <si>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</si>
  <si>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</si>
  <si>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</si>
  <si>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</si>
  <si>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</si>
  <si>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</si>
  <si>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</si>
  <si>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</si>
  <si>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</si>
  <si>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</si>
  <si>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</si>
  <si>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</si>
  <si>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</si>
  <si>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</si>
  <si>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</si>
  <si>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</si>
  <si>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</si>
  <si>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</si>
  <si>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</si>
  <si>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</si>
  <si>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</si>
  <si>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</si>
  <si>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</si>
  <si>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</si>
  <si>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</si>
  <si>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</si>
  <si>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</si>
  <si>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</si>
  <si>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</si>
  <si>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</si>
  <si>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</si>
  <si>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</si>
  <si>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</si>
  <si>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</si>
  <si>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</si>
  <si>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</si>
  <si>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</si>
  <si>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</si>
  <si>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</si>
  <si>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</si>
  <si>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</si>
  <si>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</si>
  <si>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</si>
  <si>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</si>
  <si>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</si>
  <si>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</si>
  <si>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</si>
  <si>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</si>
  <si>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</si>
  <si>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</si>
  <si>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</si>
  <si>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</si>
  <si>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</si>
  <si>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</si>
  <si>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</si>
  <si>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</si>
  <si>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</si>
  <si>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</si>
  <si>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</si>
  <si>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</si>
  <si>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</si>
  <si>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</si>
  <si>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</si>
  <si>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</si>
  <si>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</si>
  <si>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</si>
  <si>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</si>
  <si>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</si>
  <si>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</si>
  <si>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</si>
  <si>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</si>
  <si>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</si>
  <si>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</si>
  <si>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</si>
  <si>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</si>
  <si>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</si>
  <si>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</si>
  <si>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</si>
  <si>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</si>
  <si>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</si>
  <si>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</si>
  <si>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</si>
  <si>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</si>
  <si>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</si>
  <si>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</si>
  <si>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</si>
  <si>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</si>
  <si>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</si>
  <si>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</si>
  <si>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</si>
  <si>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</si>
  <si>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</si>
  <si>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</si>
  <si>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</si>
  <si>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</si>
  <si>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</si>
  <si>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</si>
  <si>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</si>
  <si>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</si>
  <si>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</si>
  <si>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</si>
  <si>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</si>
  <si>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</si>
  <si>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</si>
  <si>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</si>
  <si>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</si>
  <si>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</si>
  <si>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</si>
  <si>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</si>
  <si>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</si>
  <si>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</si>
  <si>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</si>
  <si>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</si>
  <si>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</si>
  <si>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</si>
  <si>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</si>
  <si>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</si>
  <si>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</si>
  <si>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</si>
  <si>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</si>
  <si>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</si>
  <si>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</si>
  <si>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</si>
  <si>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</si>
  <si>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</si>
  <si>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</si>
  <si>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</si>
  <si>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</si>
  <si>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</si>
  <si>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</si>
  <si>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</si>
  <si>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</si>
  <si>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</si>
  <si>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</si>
  <si>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</si>
  <si>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</si>
  <si>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</si>
  <si>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</si>
  <si>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</si>
  <si>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</si>
  <si>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</si>
  <si>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</si>
  <si>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</si>
  <si>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</si>
  <si>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</si>
  <si>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</si>
  <si>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</si>
  <si>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</si>
  <si>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</si>
  <si>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</si>
  <si>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</si>
  <si>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</si>
  <si>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</si>
  <si>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</si>
  <si>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</si>
  <si>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</si>
  <si>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</si>
  <si>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</si>
  <si>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</si>
  <si>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</si>
  <si>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</si>
  <si>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</si>
  <si>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</si>
  <si>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</si>
  <si>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</si>
  <si>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</si>
  <si>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</si>
  <si>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</si>
  <si>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</si>
  <si>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</si>
  <si>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</si>
  <si>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</si>
  <si>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</si>
  <si>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</si>
  <si>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</si>
  <si>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</si>
  <si>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</si>
  <si>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</si>
  <si>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</si>
  <si>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</si>
  <si>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</si>
  <si>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</si>
  <si>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</si>
  <si>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</si>
  <si>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</si>
  <si>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</si>
  <si>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</si>
  <si>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</si>
  <si>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</si>
  <si>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</si>
  <si>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</si>
  <si>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</si>
  <si>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</si>
  <si>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</si>
  <si>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</si>
  <si>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</si>
  <si>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</si>
  <si>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</si>
  <si>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</si>
  <si>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</si>
  <si>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</si>
  <si>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</si>
  <si>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</si>
  <si>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</si>
  <si>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</si>
  <si>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</si>
  <si>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</si>
  <si>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</si>
  <si>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</si>
  <si>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</si>
  <si>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</si>
  <si>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</si>
  <si>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</si>
  <si>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</si>
  <si>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</si>
  <si>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</si>
  <si>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</si>
  <si>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</si>
  <si>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</si>
  <si>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</si>
  <si>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</si>
  <si>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</si>
  <si>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</si>
  <si>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</si>
  <si>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</si>
  <si>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</si>
  <si>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</si>
  <si>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</si>
  <si>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</si>
  <si>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</si>
  <si>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</si>
  <si>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</si>
  <si>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</si>
  <si>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</si>
  <si>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</si>
  <si>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</si>
  <si>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</si>
  <si>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</si>
  <si>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</si>
  <si>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</si>
  <si>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</si>
  <si>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</si>
  <si>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</si>
  <si>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</si>
  <si>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</si>
  <si>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</si>
  <si>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</si>
  <si>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</si>
  <si>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</si>
  <si>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</si>
  <si>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</si>
  <si>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</si>
  <si>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</si>
  <si>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</si>
  <si>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</si>
  <si>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</si>
  <si>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</si>
  <si>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</si>
  <si>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</si>
  <si>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</si>
  <si>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</si>
  <si>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</si>
  <si>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</si>
  <si>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</si>
  <si>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</si>
  <si>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</si>
  <si>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</si>
  <si>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</si>
  <si>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</si>
  <si>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</si>
  <si>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</si>
  <si>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</si>
  <si>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</si>
  <si>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</si>
  <si>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</si>
  <si>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</si>
  <si>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</si>
  <si>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</si>
  <si>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</si>
  <si>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</si>
  <si>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</si>
  <si>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</si>
  <si>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</si>
  <si>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</si>
  <si>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</si>
  <si>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</si>
  <si>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</si>
  <si>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</si>
  <si>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</si>
  <si>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</si>
  <si>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</si>
  <si>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</si>
  <si>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</si>
  <si>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</si>
  <si>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</si>
  <si>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</si>
  <si>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</si>
  <si>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</si>
  <si>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</si>
  <si>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</si>
  <si>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</si>
  <si>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</si>
  <si>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</si>
  <si>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</si>
  <si>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</si>
  <si>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</si>
  <si>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</si>
  <si>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</si>
  <si>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</si>
  <si>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</si>
  <si>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</si>
  <si>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</si>
  <si>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</si>
  <si>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</si>
  <si>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</si>
  <si>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</si>
  <si>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</si>
  <si>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</si>
  <si>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</si>
  <si>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</si>
  <si>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</si>
  <si>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</si>
  <si>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</si>
  <si>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</si>
  <si>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</si>
  <si>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</si>
  <si>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</si>
  <si>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</si>
  <si>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</si>
  <si>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</si>
  <si>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</si>
  <si>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</si>
  <si>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</si>
  <si>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</si>
  <si>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</si>
  <si>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</si>
  <si>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</si>
  <si>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</si>
  <si>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</si>
  <si>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</si>
  <si>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</si>
  <si>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</si>
  <si>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</si>
  <si>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</si>
  <si>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</si>
  <si>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</si>
  <si>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</si>
  <si>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</si>
  <si>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</si>
  <si>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</si>
  <si>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</si>
  <si>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</si>
  <si>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</si>
  <si>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</si>
  <si>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</si>
  <si>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</si>
  <si>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</si>
  <si>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</si>
  <si>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</si>
  <si>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</si>
  <si>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</si>
  <si>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</si>
  <si>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</si>
  <si>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</si>
  <si>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</si>
  <si>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</si>
  <si>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</si>
  <si>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</si>
  <si>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</si>
  <si>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</si>
  <si>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</si>
  <si>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</si>
  <si>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</si>
  <si>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</si>
  <si>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</si>
  <si>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</si>
  <si>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</si>
  <si>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</si>
  <si>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</si>
  <si>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</si>
  <si>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</si>
  <si>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</si>
  <si>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</si>
  <si>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</si>
  <si>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</si>
  <si>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</si>
  <si>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</si>
  <si>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</si>
  <si>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</si>
  <si>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</si>
  <si>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</si>
  <si>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</si>
  <si>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</si>
  <si>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</si>
  <si>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</si>
  <si>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</si>
  <si>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</si>
  <si>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</si>
  <si>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</si>
  <si>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</si>
  <si>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</si>
  <si>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</si>
  <si>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</si>
  <si>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</si>
  <si>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</si>
  <si>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</si>
  <si>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</si>
  <si>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</si>
  <si>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</si>
  <si>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</si>
  <si>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</si>
  <si>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</si>
  <si>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</si>
  <si>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</si>
  <si>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</si>
  <si>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</si>
  <si>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</si>
  <si>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</si>
  <si>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</si>
  <si>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</si>
  <si>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</si>
  <si>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</si>
  <si>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</si>
  <si>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</si>
  <si>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</si>
  <si>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</si>
  <si>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</si>
  <si>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</si>
  <si>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</si>
  <si>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</si>
  <si>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</si>
  <si>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</si>
  <si>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</si>
  <si>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</si>
  <si>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</si>
  <si>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</si>
  <si>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</si>
  <si>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</si>
  <si>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</si>
  <si>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</si>
  <si>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</si>
  <si>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</si>
  <si>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</si>
  <si>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</si>
  <si>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</si>
  <si>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</si>
  <si>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</si>
  <si>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</si>
  <si>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</si>
  <si>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</si>
  <si>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</si>
  <si>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</si>
  <si>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</si>
  <si>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</si>
  <si>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</si>
  <si>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</si>
  <si>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</si>
  <si>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</si>
  <si>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</si>
  <si>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</si>
  <si>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</si>
  <si>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</si>
  <si>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</si>
  <si>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</si>
  <si>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</si>
  <si>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</si>
  <si>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</si>
  <si>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</si>
  <si>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</si>
  <si>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</si>
  <si>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</si>
  <si>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</si>
  <si>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</si>
  <si>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</si>
  <si>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</si>
  <si>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</si>
  <si>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</si>
  <si>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</si>
  <si>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</si>
  <si>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</si>
  <si>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</si>
  <si>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</si>
  <si>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</si>
  <si>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</si>
  <si>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</si>
  <si>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</si>
  <si>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</si>
  <si>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</si>
  <si>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</si>
  <si>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</si>
  <si>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</si>
  <si>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</si>
  <si>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</si>
  <si>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</si>
  <si>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</si>
  <si>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</si>
  <si>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</si>
  <si>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</si>
  <si>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</si>
  <si>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</si>
  <si>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</si>
  <si>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</si>
  <si>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</si>
  <si>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</si>
  <si>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</si>
  <si>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</si>
  <si>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</si>
  <si>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</si>
  <si>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</si>
  <si>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</si>
  <si>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</si>
  <si>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</si>
  <si>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</si>
  <si>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</si>
  <si>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</si>
  <si>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</si>
  <si>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</si>
  <si>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</si>
  <si>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</si>
  <si>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</si>
  <si>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</si>
  <si>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</si>
  <si>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</si>
  <si>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</si>
  <si>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</si>
  <si>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</si>
  <si>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</si>
  <si>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</si>
  <si>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</si>
  <si>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</si>
  <si>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</si>
  <si>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</si>
  <si>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</si>
  <si>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</si>
  <si>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</si>
  <si>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</si>
  <si>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</si>
  <si>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</si>
  <si>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</si>
  <si>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</si>
  <si>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</si>
  <si>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</si>
  <si>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</si>
  <si>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</si>
  <si>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</si>
  <si>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</si>
  <si>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</si>
  <si>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</si>
  <si>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</si>
  <si>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</si>
  <si>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</si>
  <si>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</si>
  <si>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</si>
  <si>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</si>
  <si>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</si>
  <si>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</si>
  <si>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</si>
  <si>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</si>
  <si>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</si>
  <si>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</si>
  <si>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</si>
  <si>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</si>
  <si>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</si>
  <si>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</si>
  <si>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</si>
  <si>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</si>
  <si>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</si>
  <si>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</si>
  <si>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</si>
  <si>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</si>
  <si>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</si>
  <si>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</si>
  <si>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</si>
  <si>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</si>
  <si>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</si>
  <si>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</si>
  <si>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</si>
  <si>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</si>
  <si>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</si>
  <si>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</si>
  <si>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</si>
  <si>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</si>
  <si>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</si>
  <si>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</si>
  <si>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</si>
  <si>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</si>
  <si>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</si>
  <si>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</si>
  <si>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</si>
  <si>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</si>
  <si>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</si>
  <si>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</si>
  <si>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</si>
  <si>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</si>
  <si>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</si>
  <si>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</si>
  <si>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</si>
  <si>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</si>
  <si>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</si>
  <si>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</si>
  <si>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</si>
  <si>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</si>
  <si>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</si>
  <si>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</si>
  <si>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</si>
  <si>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</si>
  <si>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</si>
  <si>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</si>
  <si>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</si>
  <si>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</si>
  <si>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</si>
  <si>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</si>
  <si>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</si>
  <si>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</si>
  <si>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</si>
  <si>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</si>
  <si>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</si>
  <si>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</si>
  <si>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</si>
  <si>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</si>
  <si>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</si>
  <si>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</si>
  <si>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</si>
  <si>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</si>
  <si>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</si>
  <si>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</si>
  <si>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</si>
  <si>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</si>
  <si>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</si>
  <si>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</si>
  <si>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</si>
  <si>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</si>
  <si>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</si>
  <si>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</si>
  <si>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</si>
  <si>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</si>
  <si>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</si>
  <si>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</si>
  <si>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</si>
  <si>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</si>
  <si>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</si>
  <si>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</si>
  <si>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</si>
  <si>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</si>
  <si>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</si>
  <si>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</si>
  <si>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</si>
  <si>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</si>
  <si>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</si>
  <si>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</si>
  <si>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</si>
  <si>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</si>
  <si>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</si>
  <si>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</si>
  <si>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</si>
  <si>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</si>
  <si>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</si>
  <si>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</si>
  <si>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</si>
  <si>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</si>
  <si>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</si>
  <si>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</si>
  <si>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</si>
  <si>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</si>
  <si>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</si>
  <si>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</si>
  <si>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</si>
  <si>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</si>
  <si>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</si>
  <si>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</si>
  <si>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</si>
  <si>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</si>
  <si>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</si>
  <si>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</si>
  <si>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</si>
  <si>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</si>
  <si>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</si>
  <si>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</si>
  <si>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</si>
  <si>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</si>
  <si>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</si>
  <si>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</si>
  <si>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</si>
  <si>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</si>
  <si>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</si>
  <si>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</si>
  <si>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</si>
  <si>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</si>
  <si>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</si>
  <si>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</si>
  <si>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</si>
  <si>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</si>
  <si>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</si>
  <si>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</si>
  <si>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</si>
  <si>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</si>
  <si>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</si>
  <si>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</si>
  <si>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</si>
  <si>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</si>
  <si>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</si>
  <si>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</si>
  <si>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</si>
  <si>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</si>
  <si>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</si>
  <si>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</si>
  <si>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</si>
  <si>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</si>
  <si>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</si>
  <si>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</si>
  <si>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</si>
  <si>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</si>
  <si>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</si>
  <si>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</si>
  <si>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</si>
  <si>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</si>
  <si>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</si>
  <si>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</si>
  <si>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</si>
  <si>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</si>
  <si>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</si>
  <si>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</si>
  <si>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</si>
  <si>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</si>
  <si>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</si>
  <si>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</si>
  <si>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</si>
  <si>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</si>
  <si>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</si>
  <si>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</si>
  <si>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</si>
  <si>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</si>
  <si>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</si>
  <si>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</si>
  <si>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</si>
  <si>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</si>
  <si>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</si>
  <si>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</si>
  <si>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</si>
  <si>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</si>
  <si>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</si>
  <si>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</si>
  <si>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</si>
  <si>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</si>
  <si>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</si>
  <si>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</si>
  <si>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</si>
  <si>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</si>
  <si>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</si>
  <si>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</si>
  <si>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</si>
  <si>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</si>
  <si>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</si>
  <si>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</si>
  <si>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</si>
  <si>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</si>
  <si>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</si>
  <si>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</si>
  <si>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</si>
  <si>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</si>
  <si>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</si>
  <si>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</si>
  <si>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</si>
  <si>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</si>
  <si>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</si>
  <si>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</si>
  <si>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</si>
  <si>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</si>
  <si>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</si>
  <si>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</si>
  <si>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</si>
  <si>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</si>
  <si>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</si>
  <si>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</si>
  <si>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</si>
  <si>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</si>
  <si>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</si>
  <si>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</si>
  <si>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</si>
  <si>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</si>
  <si>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</si>
  <si>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</si>
  <si>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</si>
  <si>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</si>
  <si>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</si>
  <si>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</si>
  <si>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</si>
  <si>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</si>
  <si>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</si>
  <si>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</si>
  <si>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</si>
  <si>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</si>
  <si>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</si>
  <si>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</si>
  <si>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</si>
  <si>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</si>
  <si>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</si>
  <si>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</si>
  <si>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</si>
  <si>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</si>
  <si>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</si>
  <si>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</si>
  <si>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</si>
  <si>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</si>
  <si>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</si>
  <si>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</si>
  <si>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</si>
  <si>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</si>
  <si>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</si>
  <si>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</si>
  <si>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</si>
  <si>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</si>
  <si>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</si>
  <si>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</si>
  <si>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</si>
  <si>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</si>
  <si>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</si>
  <si>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</si>
  <si>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</si>
  <si>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</si>
  <si>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</si>
  <si>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</si>
  <si>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</si>
  <si>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</si>
  <si>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</si>
  <si>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</si>
  <si>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</si>
  <si>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</si>
  <si>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</si>
  <si>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</si>
  <si>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</si>
  <si>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</si>
  <si>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</si>
  <si>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</si>
  <si>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</si>
  <si>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</si>
  <si>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</si>
  <si>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</si>
  <si>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</si>
  <si>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</si>
  <si>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</si>
  <si>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</si>
  <si>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</si>
  <si>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</si>
  <si>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</si>
  <si>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</si>
  <si>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</si>
  <si>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</si>
  <si>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</si>
  <si>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</si>
  <si>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</si>
  <si>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</si>
  <si>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</si>
  <si>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</si>
  <si>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</si>
  <si>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</si>
  <si>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</si>
  <si>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</si>
  <si>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</si>
  <si>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</si>
  <si>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</si>
  <si>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</si>
  <si>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</si>
  <si>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</si>
  <si>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</si>
  <si>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</si>
  <si>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</si>
  <si>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</si>
  <si>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</si>
  <si>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</si>
  <si>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</si>
  <si>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</si>
  <si>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</si>
  <si>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</si>
  <si>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</si>
  <si>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</si>
  <si>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</si>
  <si>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</si>
  <si>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</si>
  <si>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</si>
  <si>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</si>
  <si>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</si>
  <si>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</si>
  <si>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</si>
  <si>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</si>
  <si>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</si>
  <si>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</si>
  <si>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</si>
  <si>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</si>
  <si>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</si>
  <si>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</si>
  <si>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</si>
  <si>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</si>
  <si>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</si>
  <si>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</si>
  <si>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</si>
  <si>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</si>
  <si>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</si>
  <si>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</si>
  <si>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</si>
  <si>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</si>
  <si>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</si>
  <si>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</si>
  <si>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</si>
  <si>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</si>
  <si>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</si>
  <si>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</si>
  <si>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</si>
  <si>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</si>
  <si>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</si>
  <si>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</si>
  <si>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</si>
  <si>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</si>
  <si>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</si>
  <si>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</si>
  <si>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</si>
  <si>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</si>
  <si>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</si>
  <si>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</si>
  <si>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</si>
  <si>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</si>
  <si>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</si>
  <si>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</si>
  <si>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</si>
  <si>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</si>
  <si>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</si>
  <si>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</si>
  <si>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</si>
  <si>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</si>
  <si>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</si>
  <si>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</si>
  <si>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</si>
  <si>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</si>
  <si>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</si>
  <si>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</si>
  <si>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</si>
  <si>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</si>
  <si>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</si>
  <si>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</si>
  <si>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</si>
  <si>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</si>
  <si>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</si>
  <si>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</si>
  <si>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</si>
  <si>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</si>
  <si>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</si>
  <si>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</si>
  <si>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</si>
  <si>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</si>
  <si>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</si>
  <si>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</si>
  <si>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</si>
  <si>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</si>
  <si>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</si>
  <si>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</si>
  <si>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</si>
  <si>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</si>
  <si>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</si>
  <si>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</si>
  <si>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</si>
  <si>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</si>
  <si>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</si>
  <si>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</si>
  <si>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</si>
  <si>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</si>
  <si>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</si>
  <si>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</si>
  <si>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</si>
  <si>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</si>
  <si>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</si>
  <si>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</si>
  <si>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</si>
  <si>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</si>
  <si>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</si>
  <si>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</si>
  <si>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</si>
  <si>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</si>
  <si>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</si>
  <si>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</si>
  <si>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</si>
  <si>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</si>
  <si>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</si>
  <si>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</si>
  <si>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</si>
  <si>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</si>
  <si>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</si>
  <si>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</si>
  <si>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</si>
  <si>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</si>
  <si>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</si>
  <si>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</si>
  <si>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</si>
  <si>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</si>
  <si>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</si>
  <si>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</si>
  <si>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</si>
  <si>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</si>
  <si>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</si>
  <si>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</si>
  <si>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</si>
  <si>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</si>
  <si>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</si>
  <si>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</si>
  <si>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</si>
  <si>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</si>
  <si>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</si>
  <si>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</si>
  <si>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</si>
  <si>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</si>
  <si>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</si>
  <si>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</si>
  <si>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</si>
  <si>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</si>
  <si>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</si>
  <si>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</si>
  <si>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</si>
  <si>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</si>
  <si>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</si>
  <si>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</si>
  <si>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</si>
  <si>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</si>
  <si>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</si>
  <si>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</si>
  <si>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</si>
  <si>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</si>
  <si>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</si>
  <si>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</si>
  <si>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</si>
  <si>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</si>
  <si>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ALEXANDER</t>
  </si>
  <si>
    <t>KAHAR NIKLESH KANAIYABHAI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</si>
  <si>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</si>
  <si>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</si>
  <si>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</si>
  <si>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</si>
  <si>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</si>
  <si>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</si>
  <si>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</si>
  <si>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395-397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</si>
  <si>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</si>
  <si>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</si>
  <si>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</si>
  <si>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</si>
  <si>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</si>
  <si>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</si>
  <si>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Part Profit of Rs.38/-</t>
  </si>
  <si>
    <t>1300-1320</t>
  </si>
  <si>
    <t>A</t>
  </si>
  <si>
    <t>Profit of Rs.11.5/-</t>
  </si>
  <si>
    <t>VMV</t>
  </si>
  <si>
    <t>DEVISANJAYBHANDARI</t>
  </si>
  <si>
    <t>SATIN-RE</t>
  </si>
  <si>
    <t>Satin Creditcare RE</t>
  </si>
  <si>
    <t>TRISHASHNA HOLDINGS &amp; INVESTMENTS PRIVATE LIMITED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</si>
  <si>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</si>
  <si>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</si>
  <si>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</si>
  <si>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</si>
  <si>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</si>
  <si>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</si>
  <si>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</si>
  <si>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</si>
  <si>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</si>
  <si>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</si>
  <si>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</si>
  <si>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</si>
  <si>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</si>
  <si>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</si>
  <si>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410-415</t>
  </si>
  <si>
    <t>370-360</t>
  </si>
  <si>
    <t>2650-2600</t>
  </si>
  <si>
    <t>CG Power &amp; Ind. Sol. Ltd.</t>
  </si>
  <si>
    <t>255-250</t>
  </si>
  <si>
    <t>Profit of Rs.1/-</t>
  </si>
  <si>
    <t>CENTURYTEXT</t>
  </si>
  <si>
    <t>325-330</t>
  </si>
  <si>
    <t>424-427</t>
  </si>
  <si>
    <t>1500-1530</t>
  </si>
  <si>
    <t>MARUTI AUG FUT</t>
  </si>
  <si>
    <t>6550-6500</t>
  </si>
  <si>
    <t>Loss of Rs.140/-</t>
  </si>
  <si>
    <t>CHANDRIMA</t>
  </si>
  <si>
    <t>ONTIC</t>
  </si>
  <si>
    <t>HEMLATABEN MAHAVIRBHAI TIWARI</t>
  </si>
  <si>
    <t>KARAN BHARATBHAI KAHAR</t>
  </si>
  <si>
    <t>TOWER RESEARCH CAPITAL MARKETS INDIA PRIVATE LIMITED</t>
  </si>
  <si>
    <t>LINKAGE SECURITIES PRIVATE LIMITED</t>
  </si>
  <si>
    <t>Part Profit of Rs.68/-</t>
  </si>
  <si>
    <t>Part Profit of Rs.160/-</t>
  </si>
  <si>
    <t>Part Profit of Rs.49.5/-</t>
  </si>
  <si>
    <t>Part Profit of Rs.15.5/-</t>
  </si>
  <si>
    <t>Part Profit of Rs.57.5/-</t>
  </si>
  <si>
    <t>Loss of Rs.105/-</t>
  </si>
  <si>
    <t>Loss of Rs.75/-</t>
  </si>
  <si>
    <t>NAVEEN GUPTA</t>
  </si>
  <si>
    <t>RAHUL THAKURDAS MIRCHANDANI</t>
  </si>
  <si>
    <t>JIMMY MIRCHANDANI</t>
  </si>
  <si>
    <t>GDN INVESTMENTS PRIVATE LIMITED</t>
  </si>
  <si>
    <t>YES BANK LTD</t>
  </si>
  <si>
    <t>VIPUL BHARATBHAI PITHADIA</t>
  </si>
  <si>
    <t>DML</t>
  </si>
  <si>
    <t>MIKER FINANCIAL CONSULTANTS PRIVATE LIMITED .</t>
  </si>
  <si>
    <t>SHERWOOD SECURITIES PVT LTD</t>
  </si>
  <si>
    <t>IISL</t>
  </si>
  <si>
    <t>VYAS RUTANSHU BHASKARBHAI</t>
  </si>
  <si>
    <t>KAPILRAJ</t>
  </si>
  <si>
    <t>RAJA RAMCHANDRA DALVI</t>
  </si>
  <si>
    <t>A F ENTERPRISES LIMITED .</t>
  </si>
  <si>
    <t>MANISHABEN KALPESHBHAI MALVI</t>
  </si>
  <si>
    <t>KALYANIBEN BHADRESHBHAI SHAH</t>
  </si>
  <si>
    <t>BHADRESHKUMAR BHARTKUMAR SHAH</t>
  </si>
  <si>
    <t>KALPESH ANILBHAI MALVI</t>
  </si>
  <si>
    <t>KUSH BHADRESHBHAI SHAH</t>
  </si>
  <si>
    <t>BHARATKUMAR KESHVLAL SHAH</t>
  </si>
  <si>
    <t>MAHAVIRBHAI BABUBHAI TIWARI</t>
  </si>
  <si>
    <t>MARGI MAHAVIRBHAI TIWARI</t>
  </si>
  <si>
    <t>VAISHALIBEN RAJESHBHAI MODI</t>
  </si>
  <si>
    <t>NISHIL SHAH</t>
  </si>
  <si>
    <t>BIPINKUMAR RAMBHAI PATEL</t>
  </si>
  <si>
    <t>SURESHKUMAR GHORDHANDAS PATEL</t>
  </si>
  <si>
    <t>TUSHAR SHASHIKANT SHAH</t>
  </si>
  <si>
    <t>PANORAMA</t>
  </si>
  <si>
    <t>ISHWAR COMMERCIAL PVT LTD</t>
  </si>
  <si>
    <t>SHIVAEXPO</t>
  </si>
  <si>
    <t>UTSAV PRAMODKUMAR SHRIVASTAV</t>
  </si>
  <si>
    <t>SHREESHAY</t>
  </si>
  <si>
    <t>SHRI RAVINDRA MEDIA VENTURES PRIVATE LIMITED</t>
  </si>
  <si>
    <t>ARYAMAN BROKING LIMITED</t>
  </si>
  <si>
    <t>VEENA BHARDWAJ</t>
  </si>
  <si>
    <t>ANUJ SHANTILAL BADJATE</t>
  </si>
  <si>
    <t>TIGERLOGS</t>
  </si>
  <si>
    <t>NISHIL SURENDRABHAI MARFATIA</t>
  </si>
  <si>
    <t>TOYAMIND</t>
  </si>
  <si>
    <t>CHAITANYA DEEPAK VAIDYA</t>
  </si>
  <si>
    <t>Arvind SmartSpaces Ltd</t>
  </si>
  <si>
    <t>N.K.SECURITIES</t>
  </si>
  <si>
    <t>Autoline Industries Limit</t>
  </si>
  <si>
    <t>SWETSAM STOCK HOLDING PRIVATE LIMITED</t>
  </si>
  <si>
    <t>Bhartiya Intl Limited</t>
  </si>
  <si>
    <t>BHARTIYA GLOBAL VENTURES PRIVATE LIMITED</t>
  </si>
  <si>
    <t>GSS Infotech Limited</t>
  </si>
  <si>
    <t>RAO MAREPALLY RAGHUNADHA RAO</t>
  </si>
  <si>
    <t>LAGNAM</t>
  </si>
  <si>
    <t>Lagnam Spintex Limited</t>
  </si>
  <si>
    <t>VALLABHDAS C THAKKAR HUF</t>
  </si>
  <si>
    <t>SUULD</t>
  </si>
  <si>
    <t>Suumaya Lifestyle Limited</t>
  </si>
  <si>
    <t>PRANITH REALITIES LLP</t>
  </si>
  <si>
    <t>Vikas Multicorp Limited</t>
  </si>
  <si>
    <t>ALANKIT ASSIGNMENTS LIMITED</t>
  </si>
  <si>
    <t>Vinyl Chemicals (India) L</t>
  </si>
  <si>
    <t>Zee Entertain. Enterp.Ltd</t>
  </si>
  <si>
    <t>SILKON TRADES LLP</t>
  </si>
  <si>
    <t>SILVERLINE TRADERS</t>
  </si>
  <si>
    <t>ELARA INDIA OPPORTUNITIES FUND LIMITED</t>
  </si>
  <si>
    <t>PANKAJ JASRAJ SAHUJI</t>
  </si>
  <si>
    <t>BHAWANI FINVEST PVT LTD</t>
  </si>
  <si>
    <t>RAJSONIA CONSULTANCY SERVICES PRIVATE LIMITED</t>
  </si>
  <si>
    <t>Som Dist &amp; Brew Ltd</t>
  </si>
  <si>
    <t>KARST PEAK ASIA MASTER FUND</t>
  </si>
  <si>
    <t>THEJO</t>
  </si>
  <si>
    <t>Thejo Engineering Limited</t>
  </si>
  <si>
    <t>INDIA OPPORTUNITIES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</si>
</sst>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11" sqref="F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8" t="s">
        <v>16</v>
      </c>
      <c r="B9" s="560" t="s">
        <v>17</v>
      </c>
      <c r="C9" s="560" t="s">
        <v>18</v>
      </c>
      <c r="D9" s="274" t="s">
        <v>19</v>
      </c>
      <c r="E9" s="274" t="s">
        <v>20</v>
      </c>
      <c r="F9" s="555" t="s">
        <v>21</v>
      </c>
      <c r="G9" s="556"/>
      <c r="H9" s="557"/>
      <c r="I9" s="555" t="s">
        <v>22</v>
      </c>
      <c r="J9" s="556"/>
      <c r="K9" s="557"/>
      <c r="L9" s="274"/>
      <c r="M9" s="281"/>
      <c r="N9" s="281"/>
      <c r="O9" s="281"/>
    </row>
    <row r="10" spans="1:15" ht="59.25" customHeight="1">
      <c r="A10" s="559"/>
      <c r="B10" s="561" t="s">
        <v>17</v>
      </c>
      <c r="C10" s="56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22198.2</v>
      </c>
      <c r="E11" s="303">
        <v>22032.783333333336</v>
      </c>
      <c r="F11" s="315">
        <v>21792.616666666672</v>
      </c>
      <c r="G11" s="315">
        <v>21387.033333333336</v>
      </c>
      <c r="H11" s="315">
        <v>21146.866666666672</v>
      </c>
      <c r="I11" s="315">
        <v>22438.366666666672</v>
      </c>
      <c r="J11" s="315">
        <v>22678.533333333336</v>
      </c>
      <c r="K11" s="315">
        <v>23084.116666666672</v>
      </c>
      <c r="L11" s="302">
        <v>22272.95</v>
      </c>
      <c r="M11" s="302">
        <v>21627.200000000001</v>
      </c>
      <c r="N11" s="319">
        <v>1440250</v>
      </c>
      <c r="O11" s="320">
        <v>-3.9369028363709126E-2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11398.55</v>
      </c>
      <c r="E12" s="316">
        <v>11359.266666666668</v>
      </c>
      <c r="F12" s="317">
        <v>11301.083333333336</v>
      </c>
      <c r="G12" s="317">
        <v>11203.616666666667</v>
      </c>
      <c r="H12" s="317">
        <v>11145.433333333334</v>
      </c>
      <c r="I12" s="317">
        <v>11456.733333333337</v>
      </c>
      <c r="J12" s="317">
        <v>11514.916666666668</v>
      </c>
      <c r="K12" s="317">
        <v>11612.383333333339</v>
      </c>
      <c r="L12" s="304">
        <v>11417.45</v>
      </c>
      <c r="M12" s="304">
        <v>11261.8</v>
      </c>
      <c r="N12" s="319">
        <v>11922000</v>
      </c>
      <c r="O12" s="320">
        <v>4.8189275446416796E-2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1435.1</v>
      </c>
      <c r="E13" s="316">
        <v>1421.6666666666667</v>
      </c>
      <c r="F13" s="317">
        <v>1404.5833333333335</v>
      </c>
      <c r="G13" s="317">
        <v>1374.0666666666668</v>
      </c>
      <c r="H13" s="317">
        <v>1356.9833333333336</v>
      </c>
      <c r="I13" s="317">
        <v>1452.1833333333334</v>
      </c>
      <c r="J13" s="317">
        <v>1469.2666666666669</v>
      </c>
      <c r="K13" s="317">
        <v>1499.7833333333333</v>
      </c>
      <c r="L13" s="304">
        <v>1438.75</v>
      </c>
      <c r="M13" s="304">
        <v>1391.15</v>
      </c>
      <c r="N13" s="319">
        <v>2637000</v>
      </c>
      <c r="O13" s="320">
        <v>2.487368830159347E-2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213.7</v>
      </c>
      <c r="E14" s="316">
        <v>209.69999999999996</v>
      </c>
      <c r="F14" s="317">
        <v>203.44999999999993</v>
      </c>
      <c r="G14" s="317">
        <v>193.19999999999996</v>
      </c>
      <c r="H14" s="317">
        <v>186.94999999999993</v>
      </c>
      <c r="I14" s="317">
        <v>219.94999999999993</v>
      </c>
      <c r="J14" s="317">
        <v>226.2</v>
      </c>
      <c r="K14" s="317">
        <v>236.44999999999993</v>
      </c>
      <c r="L14" s="304">
        <v>215.95</v>
      </c>
      <c r="M14" s="304">
        <v>199.45</v>
      </c>
      <c r="N14" s="319">
        <v>23360000</v>
      </c>
      <c r="O14" s="320">
        <v>0.24228887470750904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359.05</v>
      </c>
      <c r="E15" s="316">
        <v>358.3</v>
      </c>
      <c r="F15" s="317">
        <v>355.85</v>
      </c>
      <c r="G15" s="317">
        <v>352.65000000000003</v>
      </c>
      <c r="H15" s="317">
        <v>350.20000000000005</v>
      </c>
      <c r="I15" s="317">
        <v>361.5</v>
      </c>
      <c r="J15" s="317">
        <v>363.94999999999993</v>
      </c>
      <c r="K15" s="317">
        <v>367.15</v>
      </c>
      <c r="L15" s="304">
        <v>360.75</v>
      </c>
      <c r="M15" s="304">
        <v>355.1</v>
      </c>
      <c r="N15" s="319">
        <v>29140000</v>
      </c>
      <c r="O15" s="320">
        <v>-1.9693466906413222E-3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766.65</v>
      </c>
      <c r="E16" s="316">
        <v>765.01666666666677</v>
      </c>
      <c r="F16" s="317">
        <v>760.03333333333353</v>
      </c>
      <c r="G16" s="317">
        <v>753.41666666666674</v>
      </c>
      <c r="H16" s="317">
        <v>748.43333333333351</v>
      </c>
      <c r="I16" s="317">
        <v>771.63333333333355</v>
      </c>
      <c r="J16" s="317">
        <v>776.6166666666669</v>
      </c>
      <c r="K16" s="317">
        <v>783.23333333333358</v>
      </c>
      <c r="L16" s="304">
        <v>770</v>
      </c>
      <c r="M16" s="304">
        <v>758.4</v>
      </c>
      <c r="N16" s="319">
        <v>1178000</v>
      </c>
      <c r="O16" s="320">
        <v>-3.8367346938775512E-2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228.5</v>
      </c>
      <c r="E17" s="316">
        <v>226.06666666666669</v>
      </c>
      <c r="F17" s="317">
        <v>222.98333333333338</v>
      </c>
      <c r="G17" s="317">
        <v>217.4666666666667</v>
      </c>
      <c r="H17" s="317">
        <v>214.38333333333338</v>
      </c>
      <c r="I17" s="317">
        <v>231.58333333333337</v>
      </c>
      <c r="J17" s="317">
        <v>234.66666666666669</v>
      </c>
      <c r="K17" s="317">
        <v>240.18333333333337</v>
      </c>
      <c r="L17" s="304">
        <v>229.15</v>
      </c>
      <c r="M17" s="304">
        <v>220.55</v>
      </c>
      <c r="N17" s="319">
        <v>18384000</v>
      </c>
      <c r="O17" s="320">
        <v>4.8955837042108867E-2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1703.5</v>
      </c>
      <c r="E18" s="316">
        <v>1702.75</v>
      </c>
      <c r="F18" s="317">
        <v>1684.75</v>
      </c>
      <c r="G18" s="317">
        <v>1666</v>
      </c>
      <c r="H18" s="317">
        <v>1648</v>
      </c>
      <c r="I18" s="317">
        <v>1721.5</v>
      </c>
      <c r="J18" s="317">
        <v>1739.5</v>
      </c>
      <c r="K18" s="317">
        <v>1758.25</v>
      </c>
      <c r="L18" s="304">
        <v>1720.75</v>
      </c>
      <c r="M18" s="304">
        <v>1684</v>
      </c>
      <c r="N18" s="319">
        <v>936000</v>
      </c>
      <c r="O18" s="320">
        <v>-3.3057851239669422E-2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128.69999999999999</v>
      </c>
      <c r="E19" s="316">
        <v>129.13333333333333</v>
      </c>
      <c r="F19" s="317">
        <v>126.81666666666666</v>
      </c>
      <c r="G19" s="317">
        <v>124.93333333333334</v>
      </c>
      <c r="H19" s="317">
        <v>122.61666666666667</v>
      </c>
      <c r="I19" s="317">
        <v>131.01666666666665</v>
      </c>
      <c r="J19" s="317">
        <v>133.33333333333331</v>
      </c>
      <c r="K19" s="317">
        <v>135.21666666666664</v>
      </c>
      <c r="L19" s="304">
        <v>131.44999999999999</v>
      </c>
      <c r="M19" s="304">
        <v>127.25</v>
      </c>
      <c r="N19" s="319">
        <v>15860000</v>
      </c>
      <c r="O19" s="320">
        <v>2.2236545278762489E-2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68.7</v>
      </c>
      <c r="E20" s="316">
        <v>67.283333333333346</v>
      </c>
      <c r="F20" s="317">
        <v>65.366666666666688</v>
      </c>
      <c r="G20" s="317">
        <v>62.033333333333346</v>
      </c>
      <c r="H20" s="317">
        <v>60.116666666666688</v>
      </c>
      <c r="I20" s="317">
        <v>70.616666666666688</v>
      </c>
      <c r="J20" s="317">
        <v>72.533333333333346</v>
      </c>
      <c r="K20" s="317">
        <v>75.866666666666688</v>
      </c>
      <c r="L20" s="304">
        <v>69.2</v>
      </c>
      <c r="M20" s="304">
        <v>63.95</v>
      </c>
      <c r="N20" s="319">
        <v>46719000</v>
      </c>
      <c r="O20" s="320">
        <v>-8.367166813768756E-2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1875.65</v>
      </c>
      <c r="E21" s="316">
        <v>1864.3999999999999</v>
      </c>
      <c r="F21" s="317">
        <v>1845.4499999999998</v>
      </c>
      <c r="G21" s="317">
        <v>1815.25</v>
      </c>
      <c r="H21" s="317">
        <v>1796.3</v>
      </c>
      <c r="I21" s="317">
        <v>1894.5999999999997</v>
      </c>
      <c r="J21" s="317">
        <v>1913.55</v>
      </c>
      <c r="K21" s="317">
        <v>1943.7499999999995</v>
      </c>
      <c r="L21" s="304">
        <v>1883.35</v>
      </c>
      <c r="M21" s="304">
        <v>1834.2</v>
      </c>
      <c r="N21" s="319">
        <v>4911900</v>
      </c>
      <c r="O21" s="320">
        <v>6.516259912706707E-3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873.5</v>
      </c>
      <c r="E22" s="316">
        <v>870.18333333333339</v>
      </c>
      <c r="F22" s="317">
        <v>858.31666666666683</v>
      </c>
      <c r="G22" s="317">
        <v>843.13333333333344</v>
      </c>
      <c r="H22" s="317">
        <v>831.26666666666688</v>
      </c>
      <c r="I22" s="317">
        <v>885.36666666666679</v>
      </c>
      <c r="J22" s="317">
        <v>897.23333333333335</v>
      </c>
      <c r="K22" s="317">
        <v>912.41666666666674</v>
      </c>
      <c r="L22" s="304">
        <v>882.05</v>
      </c>
      <c r="M22" s="304">
        <v>855</v>
      </c>
      <c r="N22" s="319">
        <v>13817700</v>
      </c>
      <c r="O22" s="320">
        <v>-1.0150866083069473E-2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447.15</v>
      </c>
      <c r="E23" s="316">
        <v>444.0333333333333</v>
      </c>
      <c r="F23" s="317">
        <v>439.61666666666662</v>
      </c>
      <c r="G23" s="317">
        <v>432.08333333333331</v>
      </c>
      <c r="H23" s="317">
        <v>427.66666666666663</v>
      </c>
      <c r="I23" s="317">
        <v>451.56666666666661</v>
      </c>
      <c r="J23" s="317">
        <v>455.98333333333335</v>
      </c>
      <c r="K23" s="317">
        <v>463.51666666666659</v>
      </c>
      <c r="L23" s="304">
        <v>448.45</v>
      </c>
      <c r="M23" s="304">
        <v>436.5</v>
      </c>
      <c r="N23" s="319">
        <v>57434400</v>
      </c>
      <c r="O23" s="320">
        <v>-3.061925888895832E-3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3108.15</v>
      </c>
      <c r="E24" s="316">
        <v>3119.3833333333332</v>
      </c>
      <c r="F24" s="317">
        <v>3088.7666666666664</v>
      </c>
      <c r="G24" s="317">
        <v>3069.3833333333332</v>
      </c>
      <c r="H24" s="317">
        <v>3038.7666666666664</v>
      </c>
      <c r="I24" s="317">
        <v>3138.7666666666664</v>
      </c>
      <c r="J24" s="317">
        <v>3169.3833333333332</v>
      </c>
      <c r="K24" s="317">
        <v>3188.7666666666664</v>
      </c>
      <c r="L24" s="304">
        <v>3150</v>
      </c>
      <c r="M24" s="304">
        <v>3100</v>
      </c>
      <c r="N24" s="319">
        <v>1609000</v>
      </c>
      <c r="O24" s="320">
        <v>-1.4093137254901961E-2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6366.2</v>
      </c>
      <c r="E25" s="316">
        <v>6340.3166666666666</v>
      </c>
      <c r="F25" s="317">
        <v>6281.6333333333332</v>
      </c>
      <c r="G25" s="317">
        <v>6197.0666666666666</v>
      </c>
      <c r="H25" s="317">
        <v>6138.3833333333332</v>
      </c>
      <c r="I25" s="317">
        <v>6424.8833333333332</v>
      </c>
      <c r="J25" s="317">
        <v>6483.5666666666657</v>
      </c>
      <c r="K25" s="317">
        <v>6568.1333333333332</v>
      </c>
      <c r="L25" s="304">
        <v>6399</v>
      </c>
      <c r="M25" s="304">
        <v>6255.75</v>
      </c>
      <c r="N25" s="319">
        <v>796625</v>
      </c>
      <c r="O25" s="320">
        <v>-3.1753266484351263E-2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3427.85</v>
      </c>
      <c r="E26" s="316">
        <v>3411.8833333333332</v>
      </c>
      <c r="F26" s="317">
        <v>3381.4666666666662</v>
      </c>
      <c r="G26" s="317">
        <v>3335.083333333333</v>
      </c>
      <c r="H26" s="317">
        <v>3304.6666666666661</v>
      </c>
      <c r="I26" s="317">
        <v>3458.2666666666664</v>
      </c>
      <c r="J26" s="317">
        <v>3488.6833333333334</v>
      </c>
      <c r="K26" s="317">
        <v>3535.0666666666666</v>
      </c>
      <c r="L26" s="304">
        <v>3442.3</v>
      </c>
      <c r="M26" s="304">
        <v>3365.5</v>
      </c>
      <c r="N26" s="319">
        <v>5722750</v>
      </c>
      <c r="O26" s="320">
        <v>-1.4508351988978818E-2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1338.5</v>
      </c>
      <c r="E27" s="316">
        <v>1330.9666666666665</v>
      </c>
      <c r="F27" s="317">
        <v>1317.2333333333329</v>
      </c>
      <c r="G27" s="317">
        <v>1295.9666666666665</v>
      </c>
      <c r="H27" s="317">
        <v>1282.2333333333329</v>
      </c>
      <c r="I27" s="317">
        <v>1352.2333333333329</v>
      </c>
      <c r="J27" s="317">
        <v>1365.9666666666665</v>
      </c>
      <c r="K27" s="317">
        <v>1387.2333333333329</v>
      </c>
      <c r="L27" s="304">
        <v>1344.7</v>
      </c>
      <c r="M27" s="304">
        <v>1309.7</v>
      </c>
      <c r="N27" s="319">
        <v>1693600</v>
      </c>
      <c r="O27" s="320">
        <v>-4.2514699231117142E-2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289.45</v>
      </c>
      <c r="E28" s="316">
        <v>291.5</v>
      </c>
      <c r="F28" s="317">
        <v>284.64999999999998</v>
      </c>
      <c r="G28" s="317">
        <v>279.84999999999997</v>
      </c>
      <c r="H28" s="317">
        <v>272.99999999999994</v>
      </c>
      <c r="I28" s="317">
        <v>296.3</v>
      </c>
      <c r="J28" s="317">
        <v>303.15000000000003</v>
      </c>
      <c r="K28" s="317">
        <v>307.95000000000005</v>
      </c>
      <c r="L28" s="304">
        <v>298.35000000000002</v>
      </c>
      <c r="M28" s="304">
        <v>286.7</v>
      </c>
      <c r="N28" s="319">
        <v>28116000</v>
      </c>
      <c r="O28" s="320">
        <v>6.4830595132592539E-2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46.7</v>
      </c>
      <c r="E29" s="316">
        <v>46.383333333333333</v>
      </c>
      <c r="F29" s="317">
        <v>45.916666666666664</v>
      </c>
      <c r="G29" s="317">
        <v>45.133333333333333</v>
      </c>
      <c r="H29" s="317">
        <v>44.666666666666664</v>
      </c>
      <c r="I29" s="317">
        <v>47.166666666666664</v>
      </c>
      <c r="J29" s="317">
        <v>47.633333333333333</v>
      </c>
      <c r="K29" s="317">
        <v>48.416666666666664</v>
      </c>
      <c r="L29" s="304">
        <v>46.85</v>
      </c>
      <c r="M29" s="304">
        <v>45.6</v>
      </c>
      <c r="N29" s="319">
        <v>60729200</v>
      </c>
      <c r="O29" s="320">
        <v>7.6923076923076927E-2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1258.55</v>
      </c>
      <c r="E30" s="316">
        <v>1248.6333333333334</v>
      </c>
      <c r="F30" s="317">
        <v>1235.2666666666669</v>
      </c>
      <c r="G30" s="317">
        <v>1211.9833333333333</v>
      </c>
      <c r="H30" s="317">
        <v>1198.6166666666668</v>
      </c>
      <c r="I30" s="317">
        <v>1271.916666666667</v>
      </c>
      <c r="J30" s="317">
        <v>1285.2833333333333</v>
      </c>
      <c r="K30" s="317">
        <v>1308.5666666666671</v>
      </c>
      <c r="L30" s="304">
        <v>1262</v>
      </c>
      <c r="M30" s="304">
        <v>1225.3499999999999</v>
      </c>
      <c r="N30" s="319">
        <v>2094950</v>
      </c>
      <c r="O30" s="320">
        <v>-6.7564259485924108E-2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112.2</v>
      </c>
      <c r="E31" s="316">
        <v>111.8</v>
      </c>
      <c r="F31" s="317">
        <v>110.3</v>
      </c>
      <c r="G31" s="317">
        <v>108.4</v>
      </c>
      <c r="H31" s="317">
        <v>106.9</v>
      </c>
      <c r="I31" s="317">
        <v>113.69999999999999</v>
      </c>
      <c r="J31" s="317">
        <v>115.19999999999999</v>
      </c>
      <c r="K31" s="317">
        <v>117.09999999999998</v>
      </c>
      <c r="L31" s="304">
        <v>113.3</v>
      </c>
      <c r="M31" s="304">
        <v>109.9</v>
      </c>
      <c r="N31" s="319">
        <v>28142800</v>
      </c>
      <c r="O31" s="320">
        <v>6.6532258064516125E-2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564.9</v>
      </c>
      <c r="E32" s="316">
        <v>559.1</v>
      </c>
      <c r="F32" s="317">
        <v>548.30000000000007</v>
      </c>
      <c r="G32" s="317">
        <v>531.70000000000005</v>
      </c>
      <c r="H32" s="317">
        <v>520.90000000000009</v>
      </c>
      <c r="I32" s="317">
        <v>575.70000000000005</v>
      </c>
      <c r="J32" s="317">
        <v>586.5</v>
      </c>
      <c r="K32" s="317">
        <v>603.1</v>
      </c>
      <c r="L32" s="304">
        <v>569.9</v>
      </c>
      <c r="M32" s="304">
        <v>542.5</v>
      </c>
      <c r="N32" s="319">
        <v>3823600</v>
      </c>
      <c r="O32" s="320">
        <v>-2.8778988544286115E-2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501.6</v>
      </c>
      <c r="E33" s="316">
        <v>500.73333333333335</v>
      </c>
      <c r="F33" s="317">
        <v>496.36666666666667</v>
      </c>
      <c r="G33" s="317">
        <v>491.13333333333333</v>
      </c>
      <c r="H33" s="317">
        <v>486.76666666666665</v>
      </c>
      <c r="I33" s="317">
        <v>505.9666666666667</v>
      </c>
      <c r="J33" s="317">
        <v>510.33333333333337</v>
      </c>
      <c r="K33" s="317">
        <v>515.56666666666672</v>
      </c>
      <c r="L33" s="304">
        <v>505.1</v>
      </c>
      <c r="M33" s="304">
        <v>495.5</v>
      </c>
      <c r="N33" s="319">
        <v>6054000</v>
      </c>
      <c r="O33" s="320">
        <v>-4.1785375118708452E-2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527.75</v>
      </c>
      <c r="E34" s="316">
        <v>526.5</v>
      </c>
      <c r="F34" s="317">
        <v>522.5</v>
      </c>
      <c r="G34" s="317">
        <v>517.25</v>
      </c>
      <c r="H34" s="317">
        <v>513.25</v>
      </c>
      <c r="I34" s="317">
        <v>531.75</v>
      </c>
      <c r="J34" s="317">
        <v>535.75</v>
      </c>
      <c r="K34" s="317">
        <v>541</v>
      </c>
      <c r="L34" s="304">
        <v>530.5</v>
      </c>
      <c r="M34" s="304">
        <v>521.25</v>
      </c>
      <c r="N34" s="319">
        <v>101718003</v>
      </c>
      <c r="O34" s="320">
        <v>4.0343038885312939E-2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37.5</v>
      </c>
      <c r="E35" s="316">
        <v>37.450000000000003</v>
      </c>
      <c r="F35" s="317">
        <v>37.250000000000007</v>
      </c>
      <c r="G35" s="317">
        <v>37.000000000000007</v>
      </c>
      <c r="H35" s="317">
        <v>36.800000000000011</v>
      </c>
      <c r="I35" s="317">
        <v>37.700000000000003</v>
      </c>
      <c r="J35" s="317">
        <v>37.899999999999991</v>
      </c>
      <c r="K35" s="317">
        <v>38.15</v>
      </c>
      <c r="L35" s="304">
        <v>37.65</v>
      </c>
      <c r="M35" s="304">
        <v>37.200000000000003</v>
      </c>
      <c r="N35" s="319">
        <v>59829000</v>
      </c>
      <c r="O35" s="320">
        <v>-1.4527845036319613E-2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396.6</v>
      </c>
      <c r="E36" s="316">
        <v>394.90000000000003</v>
      </c>
      <c r="F36" s="317">
        <v>391.20000000000005</v>
      </c>
      <c r="G36" s="317">
        <v>385.8</v>
      </c>
      <c r="H36" s="317">
        <v>382.1</v>
      </c>
      <c r="I36" s="317">
        <v>400.30000000000007</v>
      </c>
      <c r="J36" s="317">
        <v>404</v>
      </c>
      <c r="K36" s="317">
        <v>409.40000000000009</v>
      </c>
      <c r="L36" s="304">
        <v>398.6</v>
      </c>
      <c r="M36" s="304">
        <v>389.5</v>
      </c>
      <c r="N36" s="319">
        <v>17615700</v>
      </c>
      <c r="O36" s="320">
        <v>1.0288880094974277E-2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13856.1</v>
      </c>
      <c r="E37" s="316">
        <v>13943.416666666666</v>
      </c>
      <c r="F37" s="317">
        <v>13701.833333333332</v>
      </c>
      <c r="G37" s="317">
        <v>13547.566666666666</v>
      </c>
      <c r="H37" s="317">
        <v>13305.983333333332</v>
      </c>
      <c r="I37" s="317">
        <v>14097.683333333332</v>
      </c>
      <c r="J37" s="317">
        <v>14339.266666666665</v>
      </c>
      <c r="K37" s="317">
        <v>14493.533333333333</v>
      </c>
      <c r="L37" s="304">
        <v>14185</v>
      </c>
      <c r="M37" s="304">
        <v>13789.15</v>
      </c>
      <c r="N37" s="319">
        <v>101550</v>
      </c>
      <c r="O37" s="320">
        <v>-2.543186180422265E-2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403.2</v>
      </c>
      <c r="E38" s="316">
        <v>405.33333333333331</v>
      </c>
      <c r="F38" s="317">
        <v>398.96666666666664</v>
      </c>
      <c r="G38" s="317">
        <v>394.73333333333335</v>
      </c>
      <c r="H38" s="317">
        <v>388.36666666666667</v>
      </c>
      <c r="I38" s="317">
        <v>409.56666666666661</v>
      </c>
      <c r="J38" s="317">
        <v>415.93333333333328</v>
      </c>
      <c r="K38" s="317">
        <v>420.16666666666657</v>
      </c>
      <c r="L38" s="304">
        <v>411.7</v>
      </c>
      <c r="M38" s="304">
        <v>401.1</v>
      </c>
      <c r="N38" s="319">
        <v>21052800</v>
      </c>
      <c r="O38" s="320">
        <v>0.11178707224334601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3835.65</v>
      </c>
      <c r="E39" s="316">
        <v>3835.2166666666667</v>
      </c>
      <c r="F39" s="317">
        <v>3807.5333333333333</v>
      </c>
      <c r="G39" s="317">
        <v>3779.4166666666665</v>
      </c>
      <c r="H39" s="317">
        <v>3751.7333333333331</v>
      </c>
      <c r="I39" s="317">
        <v>3863.3333333333335</v>
      </c>
      <c r="J39" s="317">
        <v>3891.0166666666669</v>
      </c>
      <c r="K39" s="317">
        <v>3919.1333333333337</v>
      </c>
      <c r="L39" s="304">
        <v>3862.9</v>
      </c>
      <c r="M39" s="304">
        <v>3807.1</v>
      </c>
      <c r="N39" s="319">
        <v>1259200</v>
      </c>
      <c r="O39" s="320">
        <v>-5.3944402704733281E-2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397.55</v>
      </c>
      <c r="E40" s="316">
        <v>398.3</v>
      </c>
      <c r="F40" s="317">
        <v>394.65000000000003</v>
      </c>
      <c r="G40" s="317">
        <v>391.75</v>
      </c>
      <c r="H40" s="317">
        <v>388.1</v>
      </c>
      <c r="I40" s="317">
        <v>401.20000000000005</v>
      </c>
      <c r="J40" s="317">
        <v>404.85</v>
      </c>
      <c r="K40" s="317">
        <v>407.75000000000006</v>
      </c>
      <c r="L40" s="304">
        <v>401.95</v>
      </c>
      <c r="M40" s="304">
        <v>395.4</v>
      </c>
      <c r="N40" s="319">
        <v>9702000</v>
      </c>
      <c r="O40" s="320">
        <v>-1.098901098901099E-2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102.4</v>
      </c>
      <c r="E41" s="316">
        <v>101.61666666666667</v>
      </c>
      <c r="F41" s="317">
        <v>100.23333333333335</v>
      </c>
      <c r="G41" s="317">
        <v>98.066666666666677</v>
      </c>
      <c r="H41" s="317">
        <v>96.683333333333351</v>
      </c>
      <c r="I41" s="317">
        <v>103.78333333333335</v>
      </c>
      <c r="J41" s="317">
        <v>105.16666666666667</v>
      </c>
      <c r="K41" s="317">
        <v>107.33333333333334</v>
      </c>
      <c r="L41" s="304">
        <v>103</v>
      </c>
      <c r="M41" s="304">
        <v>99.45</v>
      </c>
      <c r="N41" s="319">
        <v>12090000</v>
      </c>
      <c r="O41" s="320">
        <v>-2.5000000000000001E-2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316.89999999999998</v>
      </c>
      <c r="E42" s="316">
        <v>317.16666666666663</v>
      </c>
      <c r="F42" s="317">
        <v>311.63333333333327</v>
      </c>
      <c r="G42" s="317">
        <v>306.36666666666662</v>
      </c>
      <c r="H42" s="317">
        <v>300.83333333333326</v>
      </c>
      <c r="I42" s="317">
        <v>322.43333333333328</v>
      </c>
      <c r="J42" s="317">
        <v>327.96666666666658</v>
      </c>
      <c r="K42" s="317">
        <v>333.23333333333329</v>
      </c>
      <c r="L42" s="304">
        <v>322.7</v>
      </c>
      <c r="M42" s="304">
        <v>311.89999999999998</v>
      </c>
      <c r="N42" s="319">
        <v>2374400</v>
      </c>
      <c r="O42" s="320">
        <v>-4.6948356807511738E-3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231.7</v>
      </c>
      <c r="E43" s="316">
        <v>225.46666666666667</v>
      </c>
      <c r="F43" s="317">
        <v>218.18333333333334</v>
      </c>
      <c r="G43" s="317">
        <v>204.66666666666666</v>
      </c>
      <c r="H43" s="317">
        <v>197.38333333333333</v>
      </c>
      <c r="I43" s="317">
        <v>238.98333333333335</v>
      </c>
      <c r="J43" s="317">
        <v>246.26666666666671</v>
      </c>
      <c r="K43" s="317">
        <v>259.78333333333336</v>
      </c>
      <c r="L43" s="304">
        <v>232.75</v>
      </c>
      <c r="M43" s="304">
        <v>211.95</v>
      </c>
      <c r="N43" s="319">
        <v>5602500</v>
      </c>
      <c r="O43" s="320">
        <v>5.1618958235570153E-2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767.35</v>
      </c>
      <c r="E44" s="316">
        <v>771.44999999999993</v>
      </c>
      <c r="F44" s="317">
        <v>761.04999999999984</v>
      </c>
      <c r="G44" s="317">
        <v>754.74999999999989</v>
      </c>
      <c r="H44" s="317">
        <v>744.3499999999998</v>
      </c>
      <c r="I44" s="317">
        <v>777.74999999999989</v>
      </c>
      <c r="J44" s="317">
        <v>788.15</v>
      </c>
      <c r="K44" s="317">
        <v>794.44999999999993</v>
      </c>
      <c r="L44" s="304">
        <v>781.85</v>
      </c>
      <c r="M44" s="304">
        <v>765.15</v>
      </c>
      <c r="N44" s="319">
        <v>13806000</v>
      </c>
      <c r="O44" s="320">
        <v>1.3200075429002452E-3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137.1</v>
      </c>
      <c r="E45" s="316">
        <v>137.28333333333333</v>
      </c>
      <c r="F45" s="317">
        <v>135.86666666666667</v>
      </c>
      <c r="G45" s="317">
        <v>134.63333333333335</v>
      </c>
      <c r="H45" s="317">
        <v>133.2166666666667</v>
      </c>
      <c r="I45" s="317">
        <v>138.51666666666665</v>
      </c>
      <c r="J45" s="317">
        <v>139.93333333333334</v>
      </c>
      <c r="K45" s="317">
        <v>141.16666666666663</v>
      </c>
      <c r="L45" s="304">
        <v>138.69999999999999</v>
      </c>
      <c r="M45" s="304">
        <v>136.05000000000001</v>
      </c>
      <c r="N45" s="319">
        <v>35246200</v>
      </c>
      <c r="O45" s="320">
        <v>4.3030767546260812E-2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1435.95</v>
      </c>
      <c r="E46" s="316">
        <v>1434.4000000000003</v>
      </c>
      <c r="F46" s="317">
        <v>1424.4000000000005</v>
      </c>
      <c r="G46" s="317">
        <v>1412.8500000000001</v>
      </c>
      <c r="H46" s="317">
        <v>1402.8500000000004</v>
      </c>
      <c r="I46" s="317">
        <v>1445.9500000000007</v>
      </c>
      <c r="J46" s="317">
        <v>1455.9500000000003</v>
      </c>
      <c r="K46" s="317">
        <v>1467.5000000000009</v>
      </c>
      <c r="L46" s="304">
        <v>1444.4</v>
      </c>
      <c r="M46" s="304">
        <v>1422.85</v>
      </c>
      <c r="N46" s="319">
        <v>2762900</v>
      </c>
      <c r="O46" s="320">
        <v>-8.0422216637346059E-3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394.05</v>
      </c>
      <c r="E47" s="316">
        <v>392.18333333333339</v>
      </c>
      <c r="F47" s="317">
        <v>388.46666666666681</v>
      </c>
      <c r="G47" s="317">
        <v>382.88333333333344</v>
      </c>
      <c r="H47" s="317">
        <v>379.16666666666686</v>
      </c>
      <c r="I47" s="317">
        <v>397.76666666666677</v>
      </c>
      <c r="J47" s="317">
        <v>401.48333333333335</v>
      </c>
      <c r="K47" s="317">
        <v>407.06666666666672</v>
      </c>
      <c r="L47" s="304">
        <v>395.9</v>
      </c>
      <c r="M47" s="304">
        <v>386.6</v>
      </c>
      <c r="N47" s="319">
        <v>6275445</v>
      </c>
      <c r="O47" s="320">
        <v>-9.2039800995024873E-2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451.2</v>
      </c>
      <c r="E48" s="316">
        <v>455.0333333333333</v>
      </c>
      <c r="F48" s="317">
        <v>445.36666666666662</v>
      </c>
      <c r="G48" s="317">
        <v>439.5333333333333</v>
      </c>
      <c r="H48" s="317">
        <v>429.86666666666662</v>
      </c>
      <c r="I48" s="317">
        <v>460.86666666666662</v>
      </c>
      <c r="J48" s="317">
        <v>470.53333333333336</v>
      </c>
      <c r="K48" s="317">
        <v>476.36666666666662</v>
      </c>
      <c r="L48" s="304">
        <v>464.7</v>
      </c>
      <c r="M48" s="304">
        <v>449.2</v>
      </c>
      <c r="N48" s="319">
        <v>2010000</v>
      </c>
      <c r="O48" s="320">
        <v>-4.6127562642369023E-2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498.65</v>
      </c>
      <c r="E49" s="316">
        <v>498.01666666666671</v>
      </c>
      <c r="F49" s="317">
        <v>495.23333333333341</v>
      </c>
      <c r="G49" s="317">
        <v>491.81666666666672</v>
      </c>
      <c r="H49" s="317">
        <v>489.03333333333342</v>
      </c>
      <c r="I49" s="317">
        <v>501.43333333333339</v>
      </c>
      <c r="J49" s="317">
        <v>504.2166666666667</v>
      </c>
      <c r="K49" s="317">
        <v>507.63333333333338</v>
      </c>
      <c r="L49" s="304">
        <v>500.8</v>
      </c>
      <c r="M49" s="304">
        <v>494.6</v>
      </c>
      <c r="N49" s="319">
        <v>11161250</v>
      </c>
      <c r="O49" s="320">
        <v>3.4646581691772885E-2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3162.2</v>
      </c>
      <c r="E50" s="316">
        <v>3146</v>
      </c>
      <c r="F50" s="317">
        <v>3122.2</v>
      </c>
      <c r="G50" s="317">
        <v>3082.2</v>
      </c>
      <c r="H50" s="317">
        <v>3058.3999999999996</v>
      </c>
      <c r="I50" s="317">
        <v>3186</v>
      </c>
      <c r="J50" s="317">
        <v>3209.8</v>
      </c>
      <c r="K50" s="317">
        <v>3249.8</v>
      </c>
      <c r="L50" s="304">
        <v>3169.8</v>
      </c>
      <c r="M50" s="304">
        <v>3106</v>
      </c>
      <c r="N50" s="319">
        <v>3648400</v>
      </c>
      <c r="O50" s="320">
        <v>5.2904221315992509E-3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157.6</v>
      </c>
      <c r="E51" s="316">
        <v>155.16666666666666</v>
      </c>
      <c r="F51" s="317">
        <v>149.5333333333333</v>
      </c>
      <c r="G51" s="317">
        <v>141.46666666666664</v>
      </c>
      <c r="H51" s="317">
        <v>135.83333333333329</v>
      </c>
      <c r="I51" s="317">
        <v>163.23333333333332</v>
      </c>
      <c r="J51" s="317">
        <v>168.8666666666667</v>
      </c>
      <c r="K51" s="317">
        <v>176.93333333333334</v>
      </c>
      <c r="L51" s="304">
        <v>160.80000000000001</v>
      </c>
      <c r="M51" s="304">
        <v>147.1</v>
      </c>
      <c r="N51" s="319">
        <v>28743000</v>
      </c>
      <c r="O51" s="320">
        <v>7.8504210004952946E-2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4539.8999999999996</v>
      </c>
      <c r="E52" s="316">
        <v>4540.95</v>
      </c>
      <c r="F52" s="317">
        <v>4504.0499999999993</v>
      </c>
      <c r="G52" s="317">
        <v>4468.2</v>
      </c>
      <c r="H52" s="317">
        <v>4431.2999999999993</v>
      </c>
      <c r="I52" s="317">
        <v>4576.7999999999993</v>
      </c>
      <c r="J52" s="317">
        <v>4613.6999999999989</v>
      </c>
      <c r="K52" s="317">
        <v>4649.5499999999993</v>
      </c>
      <c r="L52" s="304">
        <v>4577.8500000000004</v>
      </c>
      <c r="M52" s="304">
        <v>4505.1000000000004</v>
      </c>
      <c r="N52" s="319">
        <v>3302750</v>
      </c>
      <c r="O52" s="320">
        <v>1.7440097057931452E-3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21429.200000000001</v>
      </c>
      <c r="E53" s="316">
        <v>21414.683333333331</v>
      </c>
      <c r="F53" s="317">
        <v>21179.366666666661</v>
      </c>
      <c r="G53" s="317">
        <v>20929.533333333329</v>
      </c>
      <c r="H53" s="317">
        <v>20694.21666666666</v>
      </c>
      <c r="I53" s="317">
        <v>21664.516666666663</v>
      </c>
      <c r="J53" s="317">
        <v>21899.833333333336</v>
      </c>
      <c r="K53" s="317">
        <v>22149.666666666664</v>
      </c>
      <c r="L53" s="304">
        <v>21650</v>
      </c>
      <c r="M53" s="304">
        <v>21164.85</v>
      </c>
      <c r="N53" s="319">
        <v>282695</v>
      </c>
      <c r="O53" s="320">
        <v>-2.0732298739088263E-2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52.9</v>
      </c>
      <c r="E54" s="316">
        <v>52.533333333333331</v>
      </c>
      <c r="F54" s="317">
        <v>51.666666666666664</v>
      </c>
      <c r="G54" s="317">
        <v>50.43333333333333</v>
      </c>
      <c r="H54" s="317">
        <v>49.566666666666663</v>
      </c>
      <c r="I54" s="317">
        <v>53.766666666666666</v>
      </c>
      <c r="J54" s="317">
        <v>54.63333333333334</v>
      </c>
      <c r="K54" s="317">
        <v>55.866666666666667</v>
      </c>
      <c r="L54" s="304">
        <v>53.4</v>
      </c>
      <c r="M54" s="304">
        <v>51.3</v>
      </c>
      <c r="N54" s="319">
        <v>12874400</v>
      </c>
      <c r="O54" s="320">
        <v>7.0796460176991149E-2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1159.45</v>
      </c>
      <c r="E55" s="316">
        <v>1160.7666666666667</v>
      </c>
      <c r="F55" s="317">
        <v>1146.8833333333332</v>
      </c>
      <c r="G55" s="317">
        <v>1134.3166666666666</v>
      </c>
      <c r="H55" s="317">
        <v>1120.4333333333332</v>
      </c>
      <c r="I55" s="317">
        <v>1173.3333333333333</v>
      </c>
      <c r="J55" s="317">
        <v>1187.2166666666669</v>
      </c>
      <c r="K55" s="317">
        <v>1199.7833333333333</v>
      </c>
      <c r="L55" s="304">
        <v>1174.6500000000001</v>
      </c>
      <c r="M55" s="304">
        <v>1148.2</v>
      </c>
      <c r="N55" s="319">
        <v>2582800</v>
      </c>
      <c r="O55" s="320">
        <v>-3.8886614817846908E-2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169.05</v>
      </c>
      <c r="E56" s="316">
        <v>168.3</v>
      </c>
      <c r="F56" s="317">
        <v>165.95000000000002</v>
      </c>
      <c r="G56" s="317">
        <v>162.85</v>
      </c>
      <c r="H56" s="317">
        <v>160.5</v>
      </c>
      <c r="I56" s="317">
        <v>171.40000000000003</v>
      </c>
      <c r="J56" s="317">
        <v>173.75000000000006</v>
      </c>
      <c r="K56" s="317">
        <v>176.85000000000005</v>
      </c>
      <c r="L56" s="304">
        <v>170.65</v>
      </c>
      <c r="M56" s="304">
        <v>165.2</v>
      </c>
      <c r="N56" s="319">
        <v>11145600</v>
      </c>
      <c r="O56" s="320">
        <v>-7.5544938787697816E-2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53.8</v>
      </c>
      <c r="E57" s="316">
        <v>53.416666666666664</v>
      </c>
      <c r="F57" s="317">
        <v>52.833333333333329</v>
      </c>
      <c r="G57" s="317">
        <v>51.866666666666667</v>
      </c>
      <c r="H57" s="317">
        <v>51.283333333333331</v>
      </c>
      <c r="I57" s="317">
        <v>54.383333333333326</v>
      </c>
      <c r="J57" s="317">
        <v>54.966666666666654</v>
      </c>
      <c r="K57" s="317">
        <v>55.933333333333323</v>
      </c>
      <c r="L57" s="304">
        <v>54</v>
      </c>
      <c r="M57" s="304">
        <v>52.45</v>
      </c>
      <c r="N57" s="319">
        <v>82501000</v>
      </c>
      <c r="O57" s="320">
        <v>2.0610057708161583E-4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97.2</v>
      </c>
      <c r="E58" s="316">
        <v>97.366666666666674</v>
      </c>
      <c r="F58" s="317">
        <v>96.583333333333343</v>
      </c>
      <c r="G58" s="317">
        <v>95.966666666666669</v>
      </c>
      <c r="H58" s="317">
        <v>95.183333333333337</v>
      </c>
      <c r="I58" s="317">
        <v>97.983333333333348</v>
      </c>
      <c r="J58" s="317">
        <v>98.76666666666668</v>
      </c>
      <c r="K58" s="317">
        <v>99.383333333333354</v>
      </c>
      <c r="L58" s="304">
        <v>98.15</v>
      </c>
      <c r="M58" s="304">
        <v>96.75</v>
      </c>
      <c r="N58" s="319">
        <v>29353200</v>
      </c>
      <c r="O58" s="320">
        <v>9.0167648391481656E-2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474.95</v>
      </c>
      <c r="E59" s="316">
        <v>474.98333333333335</v>
      </c>
      <c r="F59" s="317">
        <v>470.9666666666667</v>
      </c>
      <c r="G59" s="317">
        <v>466.98333333333335</v>
      </c>
      <c r="H59" s="317">
        <v>462.9666666666667</v>
      </c>
      <c r="I59" s="317">
        <v>478.9666666666667</v>
      </c>
      <c r="J59" s="317">
        <v>482.98333333333335</v>
      </c>
      <c r="K59" s="317">
        <v>486.9666666666667</v>
      </c>
      <c r="L59" s="304">
        <v>479</v>
      </c>
      <c r="M59" s="304">
        <v>471</v>
      </c>
      <c r="N59" s="319">
        <v>5908700</v>
      </c>
      <c r="O59" s="320">
        <v>-1.5708812260536397E-2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21.3</v>
      </c>
      <c r="E60" s="316">
        <v>21.166666666666668</v>
      </c>
      <c r="F60" s="317">
        <v>20.933333333333337</v>
      </c>
      <c r="G60" s="317">
        <v>20.56666666666667</v>
      </c>
      <c r="H60" s="317">
        <v>20.333333333333339</v>
      </c>
      <c r="I60" s="317">
        <v>21.533333333333335</v>
      </c>
      <c r="J60" s="317">
        <v>21.766666666666662</v>
      </c>
      <c r="K60" s="317">
        <v>22.133333333333333</v>
      </c>
      <c r="L60" s="304">
        <v>21.4</v>
      </c>
      <c r="M60" s="304">
        <v>20.8</v>
      </c>
      <c r="N60" s="319">
        <v>92115000</v>
      </c>
      <c r="O60" s="320">
        <v>6.2824506749740397E-2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692.85</v>
      </c>
      <c r="E61" s="316">
        <v>691.56666666666661</v>
      </c>
      <c r="F61" s="317">
        <v>686.28333333333319</v>
      </c>
      <c r="G61" s="317">
        <v>679.71666666666658</v>
      </c>
      <c r="H61" s="317">
        <v>674.43333333333317</v>
      </c>
      <c r="I61" s="317">
        <v>698.13333333333321</v>
      </c>
      <c r="J61" s="317">
        <v>703.41666666666652</v>
      </c>
      <c r="K61" s="317">
        <v>709.98333333333323</v>
      </c>
      <c r="L61" s="304">
        <v>696.85</v>
      </c>
      <c r="M61" s="304">
        <v>685</v>
      </c>
      <c r="N61" s="319">
        <v>4095000</v>
      </c>
      <c r="O61" s="320">
        <v>-2.4303073624017155E-2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895.8</v>
      </c>
      <c r="E62" s="316">
        <v>894.55000000000007</v>
      </c>
      <c r="F62" s="317">
        <v>879.25000000000011</v>
      </c>
      <c r="G62" s="317">
        <v>862.7</v>
      </c>
      <c r="H62" s="317">
        <v>847.40000000000009</v>
      </c>
      <c r="I62" s="317">
        <v>911.10000000000014</v>
      </c>
      <c r="J62" s="317">
        <v>926.40000000000009</v>
      </c>
      <c r="K62" s="317">
        <v>942.95000000000016</v>
      </c>
      <c r="L62" s="304">
        <v>909.85</v>
      </c>
      <c r="M62" s="304">
        <v>878</v>
      </c>
      <c r="N62" s="319">
        <v>751400</v>
      </c>
      <c r="O62" s="320">
        <v>0.74622356495468278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665.3</v>
      </c>
      <c r="E63" s="316">
        <v>654.73333333333323</v>
      </c>
      <c r="F63" s="317">
        <v>632.46666666666647</v>
      </c>
      <c r="G63" s="317">
        <v>599.63333333333321</v>
      </c>
      <c r="H63" s="317">
        <v>577.36666666666645</v>
      </c>
      <c r="I63" s="317">
        <v>687.56666666666649</v>
      </c>
      <c r="J63" s="317">
        <v>709.83333333333314</v>
      </c>
      <c r="K63" s="317">
        <v>742.66666666666652</v>
      </c>
      <c r="L63" s="304">
        <v>677</v>
      </c>
      <c r="M63" s="304">
        <v>621.9</v>
      </c>
      <c r="N63" s="319">
        <v>19515850</v>
      </c>
      <c r="O63" s="320">
        <v>4.3586487172974343E-2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627.35</v>
      </c>
      <c r="E64" s="316">
        <v>628.5333333333333</v>
      </c>
      <c r="F64" s="317">
        <v>620.06666666666661</v>
      </c>
      <c r="G64" s="317">
        <v>612.7833333333333</v>
      </c>
      <c r="H64" s="317">
        <v>604.31666666666661</v>
      </c>
      <c r="I64" s="317">
        <v>635.81666666666661</v>
      </c>
      <c r="J64" s="317">
        <v>644.2833333333333</v>
      </c>
      <c r="K64" s="317">
        <v>651.56666666666661</v>
      </c>
      <c r="L64" s="304">
        <v>637</v>
      </c>
      <c r="M64" s="304">
        <v>621.25</v>
      </c>
      <c r="N64" s="319">
        <v>5447000</v>
      </c>
      <c r="O64" s="320">
        <v>7.648221343873518E-2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717</v>
      </c>
      <c r="E65" s="316">
        <v>718.33333333333337</v>
      </c>
      <c r="F65" s="317">
        <v>713.16666666666674</v>
      </c>
      <c r="G65" s="317">
        <v>709.33333333333337</v>
      </c>
      <c r="H65" s="317">
        <v>704.16666666666674</v>
      </c>
      <c r="I65" s="317">
        <v>722.16666666666674</v>
      </c>
      <c r="J65" s="317">
        <v>727.33333333333348</v>
      </c>
      <c r="K65" s="317">
        <v>731.16666666666674</v>
      </c>
      <c r="L65" s="304">
        <v>723.5</v>
      </c>
      <c r="M65" s="304">
        <v>714.5</v>
      </c>
      <c r="N65" s="319">
        <v>14634200</v>
      </c>
      <c r="O65" s="320">
        <v>-7.9719085128594474E-3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1826.85</v>
      </c>
      <c r="E66" s="316">
        <v>1819.95</v>
      </c>
      <c r="F66" s="317">
        <v>1807.5500000000002</v>
      </c>
      <c r="G66" s="317">
        <v>1788.2500000000002</v>
      </c>
      <c r="H66" s="317">
        <v>1775.8500000000004</v>
      </c>
      <c r="I66" s="317">
        <v>1839.25</v>
      </c>
      <c r="J66" s="317">
        <v>1851.65</v>
      </c>
      <c r="K66" s="317">
        <v>1870.9499999999998</v>
      </c>
      <c r="L66" s="304">
        <v>1832.35</v>
      </c>
      <c r="M66" s="304">
        <v>1800.65</v>
      </c>
      <c r="N66" s="319">
        <v>28253100</v>
      </c>
      <c r="O66" s="320">
        <v>3.1742988314745575E-3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1055.55</v>
      </c>
      <c r="E67" s="316">
        <v>1046.5666666666666</v>
      </c>
      <c r="F67" s="317">
        <v>1032.0333333333333</v>
      </c>
      <c r="G67" s="317">
        <v>1008.5166666666667</v>
      </c>
      <c r="H67" s="317">
        <v>993.98333333333335</v>
      </c>
      <c r="I67" s="317">
        <v>1070.0833333333333</v>
      </c>
      <c r="J67" s="317">
        <v>1084.6166666666666</v>
      </c>
      <c r="K67" s="317">
        <v>1108.1333333333332</v>
      </c>
      <c r="L67" s="304">
        <v>1061.0999999999999</v>
      </c>
      <c r="M67" s="304">
        <v>1023.05</v>
      </c>
      <c r="N67" s="319">
        <v>34320550</v>
      </c>
      <c r="O67" s="320">
        <v>-1.7802052508971856E-2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600.1</v>
      </c>
      <c r="E68" s="316">
        <v>597.76666666666677</v>
      </c>
      <c r="F68" s="317">
        <v>593.33333333333348</v>
      </c>
      <c r="G68" s="317">
        <v>586.56666666666672</v>
      </c>
      <c r="H68" s="317">
        <v>582.13333333333344</v>
      </c>
      <c r="I68" s="317">
        <v>604.53333333333353</v>
      </c>
      <c r="J68" s="317">
        <v>608.9666666666667</v>
      </c>
      <c r="K68" s="317">
        <v>615.73333333333358</v>
      </c>
      <c r="L68" s="304">
        <v>602.20000000000005</v>
      </c>
      <c r="M68" s="304">
        <v>591</v>
      </c>
      <c r="N68" s="319">
        <v>11482900</v>
      </c>
      <c r="O68" s="320">
        <v>8.4041731066460592E-3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2929.45</v>
      </c>
      <c r="E69" s="316">
        <v>2935.5333333333333</v>
      </c>
      <c r="F69" s="317">
        <v>2903.9166666666665</v>
      </c>
      <c r="G69" s="317">
        <v>2878.3833333333332</v>
      </c>
      <c r="H69" s="317">
        <v>2846.7666666666664</v>
      </c>
      <c r="I69" s="317">
        <v>2961.0666666666666</v>
      </c>
      <c r="J69" s="317">
        <v>2992.6833333333334</v>
      </c>
      <c r="K69" s="317">
        <v>3018.2166666666667</v>
      </c>
      <c r="L69" s="304">
        <v>2967.15</v>
      </c>
      <c r="M69" s="304">
        <v>2910</v>
      </c>
      <c r="N69" s="319">
        <v>2415300</v>
      </c>
      <c r="O69" s="320">
        <v>2.2738821138211383E-2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196.5</v>
      </c>
      <c r="E70" s="316">
        <v>195.28333333333333</v>
      </c>
      <c r="F70" s="317">
        <v>193.31666666666666</v>
      </c>
      <c r="G70" s="317">
        <v>190.13333333333333</v>
      </c>
      <c r="H70" s="317">
        <v>188.16666666666666</v>
      </c>
      <c r="I70" s="317">
        <v>198.46666666666667</v>
      </c>
      <c r="J70" s="317">
        <v>200.43333333333331</v>
      </c>
      <c r="K70" s="317">
        <v>203.61666666666667</v>
      </c>
      <c r="L70" s="304">
        <v>197.25</v>
      </c>
      <c r="M70" s="304">
        <v>192.1</v>
      </c>
      <c r="N70" s="319">
        <v>29781800</v>
      </c>
      <c r="O70" s="320">
        <v>2.8960324355632784E-3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210.55</v>
      </c>
      <c r="E71" s="316">
        <v>211.25</v>
      </c>
      <c r="F71" s="317">
        <v>209</v>
      </c>
      <c r="G71" s="317">
        <v>207.45</v>
      </c>
      <c r="H71" s="317">
        <v>205.2</v>
      </c>
      <c r="I71" s="317">
        <v>212.8</v>
      </c>
      <c r="J71" s="317">
        <v>215.05</v>
      </c>
      <c r="K71" s="317">
        <v>216.60000000000002</v>
      </c>
      <c r="L71" s="304">
        <v>213.5</v>
      </c>
      <c r="M71" s="304">
        <v>209.7</v>
      </c>
      <c r="N71" s="319">
        <v>30048300</v>
      </c>
      <c r="O71" s="320">
        <v>5.9658320527885746E-3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2218.75</v>
      </c>
      <c r="E72" s="316">
        <v>2211.4166666666665</v>
      </c>
      <c r="F72" s="317">
        <v>2200.833333333333</v>
      </c>
      <c r="G72" s="317">
        <v>2182.9166666666665</v>
      </c>
      <c r="H72" s="317">
        <v>2172.333333333333</v>
      </c>
      <c r="I72" s="317">
        <v>2229.333333333333</v>
      </c>
      <c r="J72" s="317">
        <v>2239.9166666666661</v>
      </c>
      <c r="K72" s="317">
        <v>2257.833333333333</v>
      </c>
      <c r="L72" s="304">
        <v>2222</v>
      </c>
      <c r="M72" s="304">
        <v>2193.5</v>
      </c>
      <c r="N72" s="319">
        <v>14688900</v>
      </c>
      <c r="O72" s="320">
        <v>-1.4887021779916795E-3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208.75</v>
      </c>
      <c r="E73" s="316">
        <v>207.9</v>
      </c>
      <c r="F73" s="317">
        <v>203.4</v>
      </c>
      <c r="G73" s="317">
        <v>198.05</v>
      </c>
      <c r="H73" s="317">
        <v>193.55</v>
      </c>
      <c r="I73" s="317">
        <v>213.25</v>
      </c>
      <c r="J73" s="317">
        <v>217.75</v>
      </c>
      <c r="K73" s="317">
        <v>223.1</v>
      </c>
      <c r="L73" s="304">
        <v>212.4</v>
      </c>
      <c r="M73" s="304">
        <v>202.55</v>
      </c>
      <c r="N73" s="319">
        <v>17735100</v>
      </c>
      <c r="O73" s="320">
        <v>0.21053745239102836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370.8</v>
      </c>
      <c r="E74" s="316">
        <v>368.0333333333333</v>
      </c>
      <c r="F74" s="317">
        <v>364.66666666666663</v>
      </c>
      <c r="G74" s="317">
        <v>358.5333333333333</v>
      </c>
      <c r="H74" s="317">
        <v>355.16666666666663</v>
      </c>
      <c r="I74" s="317">
        <v>374.16666666666663</v>
      </c>
      <c r="J74" s="317">
        <v>377.5333333333333</v>
      </c>
      <c r="K74" s="317">
        <v>383.66666666666663</v>
      </c>
      <c r="L74" s="304">
        <v>371.4</v>
      </c>
      <c r="M74" s="304">
        <v>361.9</v>
      </c>
      <c r="N74" s="319">
        <v>133538625</v>
      </c>
      <c r="O74" s="320">
        <v>-8.4636746028504926E-3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455.8</v>
      </c>
      <c r="E75" s="316">
        <v>454.90000000000003</v>
      </c>
      <c r="F75" s="317">
        <v>451.95000000000005</v>
      </c>
      <c r="G75" s="317">
        <v>448.1</v>
      </c>
      <c r="H75" s="317">
        <v>445.15000000000003</v>
      </c>
      <c r="I75" s="317">
        <v>458.75000000000006</v>
      </c>
      <c r="J75" s="317">
        <v>461.7</v>
      </c>
      <c r="K75" s="317">
        <v>465.55000000000007</v>
      </c>
      <c r="L75" s="304">
        <v>457.85</v>
      </c>
      <c r="M75" s="304">
        <v>451.05</v>
      </c>
      <c r="N75" s="319">
        <v>8635500</v>
      </c>
      <c r="O75" s="320">
        <v>-1.4887063655030801E-2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8.9</v>
      </c>
      <c r="E76" s="316">
        <v>8.8666666666666671</v>
      </c>
      <c r="F76" s="317">
        <v>8.783333333333335</v>
      </c>
      <c r="G76" s="317">
        <v>8.6666666666666679</v>
      </c>
      <c r="H76" s="317">
        <v>8.5833333333333357</v>
      </c>
      <c r="I76" s="317">
        <v>8.9833333333333343</v>
      </c>
      <c r="J76" s="317">
        <v>9.0666666666666664</v>
      </c>
      <c r="K76" s="317">
        <v>9.1833333333333336</v>
      </c>
      <c r="L76" s="304">
        <v>8.9499999999999993</v>
      </c>
      <c r="M76" s="304">
        <v>8.75</v>
      </c>
      <c r="N76" s="319">
        <v>346640000</v>
      </c>
      <c r="O76" s="320">
        <v>-2.5580480125934672E-2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31.4</v>
      </c>
      <c r="E77" s="316">
        <v>30.75</v>
      </c>
      <c r="F77" s="317">
        <v>29.85</v>
      </c>
      <c r="G77" s="317">
        <v>28.3</v>
      </c>
      <c r="H77" s="317">
        <v>27.400000000000002</v>
      </c>
      <c r="I77" s="317">
        <v>32.299999999999997</v>
      </c>
      <c r="J77" s="317">
        <v>33.200000000000003</v>
      </c>
      <c r="K77" s="317">
        <v>34.75</v>
      </c>
      <c r="L77" s="304">
        <v>31.65</v>
      </c>
      <c r="M77" s="304">
        <v>29.2</v>
      </c>
      <c r="N77" s="319">
        <v>130568000</v>
      </c>
      <c r="O77" s="320">
        <v>4.1685614673336362E-2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394.2</v>
      </c>
      <c r="E78" s="316">
        <v>394.0333333333333</v>
      </c>
      <c r="F78" s="317">
        <v>391.66666666666663</v>
      </c>
      <c r="G78" s="317">
        <v>389.13333333333333</v>
      </c>
      <c r="H78" s="317">
        <v>386.76666666666665</v>
      </c>
      <c r="I78" s="317">
        <v>396.56666666666661</v>
      </c>
      <c r="J78" s="317">
        <v>398.93333333333328</v>
      </c>
      <c r="K78" s="317">
        <v>401.46666666666658</v>
      </c>
      <c r="L78" s="304">
        <v>396.4</v>
      </c>
      <c r="M78" s="304">
        <v>391.5</v>
      </c>
      <c r="N78" s="319">
        <v>9440750</v>
      </c>
      <c r="O78" s="320">
        <v>-9.6639261502956871E-3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1198.75</v>
      </c>
      <c r="E79" s="316">
        <v>1183.8999999999999</v>
      </c>
      <c r="F79" s="317">
        <v>1146.6999999999998</v>
      </c>
      <c r="G79" s="317">
        <v>1094.6499999999999</v>
      </c>
      <c r="H79" s="317">
        <v>1057.4499999999998</v>
      </c>
      <c r="I79" s="317">
        <v>1235.9499999999998</v>
      </c>
      <c r="J79" s="317">
        <v>1273.1500000000001</v>
      </c>
      <c r="K79" s="317">
        <v>1325.1999999999998</v>
      </c>
      <c r="L79" s="304">
        <v>1221.0999999999999</v>
      </c>
      <c r="M79" s="304">
        <v>1131.8499999999999</v>
      </c>
      <c r="N79" s="319">
        <v>2896000</v>
      </c>
      <c r="O79" s="320">
        <v>-2.7045187300520745E-2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523.54999999999995</v>
      </c>
      <c r="E80" s="316">
        <v>519.31666666666661</v>
      </c>
      <c r="F80" s="317">
        <v>511.38333333333321</v>
      </c>
      <c r="G80" s="317">
        <v>499.21666666666658</v>
      </c>
      <c r="H80" s="317">
        <v>491.28333333333319</v>
      </c>
      <c r="I80" s="317">
        <v>531.48333333333323</v>
      </c>
      <c r="J80" s="317">
        <v>539.41666666666663</v>
      </c>
      <c r="K80" s="317">
        <v>551.58333333333326</v>
      </c>
      <c r="L80" s="304">
        <v>527.25</v>
      </c>
      <c r="M80" s="304">
        <v>507.15</v>
      </c>
      <c r="N80" s="319">
        <v>31282400</v>
      </c>
      <c r="O80" s="320">
        <v>2.2060168849159675E-2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201.35</v>
      </c>
      <c r="E81" s="316">
        <v>201.51666666666665</v>
      </c>
      <c r="F81" s="317">
        <v>198.68333333333331</v>
      </c>
      <c r="G81" s="317">
        <v>196.01666666666665</v>
      </c>
      <c r="H81" s="317">
        <v>193.18333333333331</v>
      </c>
      <c r="I81" s="317">
        <v>204.18333333333331</v>
      </c>
      <c r="J81" s="317">
        <v>207.01666666666668</v>
      </c>
      <c r="K81" s="317">
        <v>209.68333333333331</v>
      </c>
      <c r="L81" s="304">
        <v>204.35</v>
      </c>
      <c r="M81" s="304">
        <v>198.85</v>
      </c>
      <c r="N81" s="319">
        <v>12796000</v>
      </c>
      <c r="O81" s="320">
        <v>2.5583482944344704E-2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970.35</v>
      </c>
      <c r="E82" s="316">
        <v>967.88333333333333</v>
      </c>
      <c r="F82" s="317">
        <v>964.2166666666667</v>
      </c>
      <c r="G82" s="317">
        <v>958.08333333333337</v>
      </c>
      <c r="H82" s="317">
        <v>954.41666666666674</v>
      </c>
      <c r="I82" s="317">
        <v>974.01666666666665</v>
      </c>
      <c r="J82" s="317">
        <v>977.68333333333339</v>
      </c>
      <c r="K82" s="317">
        <v>983.81666666666661</v>
      </c>
      <c r="L82" s="304">
        <v>971.55</v>
      </c>
      <c r="M82" s="304">
        <v>961.75</v>
      </c>
      <c r="N82" s="319">
        <v>44341200</v>
      </c>
      <c r="O82" s="320">
        <v>-7.46729699965081E-3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87.25</v>
      </c>
      <c r="E83" s="316">
        <v>87.45</v>
      </c>
      <c r="F83" s="317">
        <v>86.65</v>
      </c>
      <c r="G83" s="317">
        <v>86.05</v>
      </c>
      <c r="H83" s="317">
        <v>85.25</v>
      </c>
      <c r="I83" s="317">
        <v>88.050000000000011</v>
      </c>
      <c r="J83" s="317">
        <v>88.85</v>
      </c>
      <c r="K83" s="317">
        <v>89.450000000000017</v>
      </c>
      <c r="L83" s="304">
        <v>88.25</v>
      </c>
      <c r="M83" s="304">
        <v>86.85</v>
      </c>
      <c r="N83" s="319">
        <v>49242300</v>
      </c>
      <c r="O83" s="320">
        <v>1.3729171555972777E-2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199.35</v>
      </c>
      <c r="E84" s="316">
        <v>199.06666666666663</v>
      </c>
      <c r="F84" s="317">
        <v>197.93333333333328</v>
      </c>
      <c r="G84" s="317">
        <v>196.51666666666665</v>
      </c>
      <c r="H84" s="317">
        <v>195.3833333333333</v>
      </c>
      <c r="I84" s="317">
        <v>200.48333333333326</v>
      </c>
      <c r="J84" s="317">
        <v>201.61666666666665</v>
      </c>
      <c r="K84" s="317">
        <v>203.03333333333325</v>
      </c>
      <c r="L84" s="304">
        <v>200.2</v>
      </c>
      <c r="M84" s="304">
        <v>197.65</v>
      </c>
      <c r="N84" s="319">
        <v>92275200</v>
      </c>
      <c r="O84" s="320">
        <v>3.4101190061938897E-3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225.45</v>
      </c>
      <c r="E85" s="316">
        <v>224.23333333333335</v>
      </c>
      <c r="F85" s="317">
        <v>222.51666666666671</v>
      </c>
      <c r="G85" s="317">
        <v>219.58333333333337</v>
      </c>
      <c r="H85" s="317">
        <v>217.86666666666673</v>
      </c>
      <c r="I85" s="317">
        <v>227.16666666666669</v>
      </c>
      <c r="J85" s="317">
        <v>228.88333333333333</v>
      </c>
      <c r="K85" s="317">
        <v>231.81666666666666</v>
      </c>
      <c r="L85" s="304">
        <v>225.95</v>
      </c>
      <c r="M85" s="304">
        <v>221.3</v>
      </c>
      <c r="N85" s="319">
        <v>19785000</v>
      </c>
      <c r="O85" s="320">
        <v>-8.0195258019525803E-2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277.89999999999998</v>
      </c>
      <c r="E86" s="316">
        <v>275.13333333333333</v>
      </c>
      <c r="F86" s="317">
        <v>270.76666666666665</v>
      </c>
      <c r="G86" s="317">
        <v>263.63333333333333</v>
      </c>
      <c r="H86" s="317">
        <v>259.26666666666665</v>
      </c>
      <c r="I86" s="317">
        <v>282.26666666666665</v>
      </c>
      <c r="J86" s="317">
        <v>286.63333333333333</v>
      </c>
      <c r="K86" s="317">
        <v>293.76666666666665</v>
      </c>
      <c r="L86" s="304">
        <v>279.5</v>
      </c>
      <c r="M86" s="304">
        <v>268</v>
      </c>
      <c r="N86" s="319">
        <v>52131600</v>
      </c>
      <c r="O86" s="320">
        <v>4.599382415082074E-2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1919.5</v>
      </c>
      <c r="E87" s="316">
        <v>1917.5</v>
      </c>
      <c r="F87" s="317">
        <v>1883</v>
      </c>
      <c r="G87" s="317">
        <v>1846.5</v>
      </c>
      <c r="H87" s="317">
        <v>1812</v>
      </c>
      <c r="I87" s="317">
        <v>1954</v>
      </c>
      <c r="J87" s="317">
        <v>1988.5</v>
      </c>
      <c r="K87" s="317">
        <v>2025</v>
      </c>
      <c r="L87" s="304">
        <v>1952</v>
      </c>
      <c r="M87" s="304">
        <v>1881</v>
      </c>
      <c r="N87" s="319">
        <v>2599500</v>
      </c>
      <c r="O87" s="320">
        <v>1.7416829745596867E-2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1366.6</v>
      </c>
      <c r="E88" s="316">
        <v>1353.3833333333332</v>
      </c>
      <c r="F88" s="317">
        <v>1333.9166666666665</v>
      </c>
      <c r="G88" s="317">
        <v>1301.2333333333333</v>
      </c>
      <c r="H88" s="317">
        <v>1281.7666666666667</v>
      </c>
      <c r="I88" s="317">
        <v>1386.0666666666664</v>
      </c>
      <c r="J88" s="317">
        <v>1405.5333333333331</v>
      </c>
      <c r="K88" s="317">
        <v>1438.2166666666662</v>
      </c>
      <c r="L88" s="304">
        <v>1372.85</v>
      </c>
      <c r="M88" s="304">
        <v>1320.7</v>
      </c>
      <c r="N88" s="319">
        <v>8523600</v>
      </c>
      <c r="O88" s="320">
        <v>-4.0048653031804667E-2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67.5</v>
      </c>
      <c r="E89" s="316">
        <v>66.733333333333334</v>
      </c>
      <c r="F89" s="317">
        <v>65.666666666666671</v>
      </c>
      <c r="G89" s="317">
        <v>63.833333333333343</v>
      </c>
      <c r="H89" s="317">
        <v>62.76666666666668</v>
      </c>
      <c r="I89" s="317">
        <v>68.566666666666663</v>
      </c>
      <c r="J89" s="317">
        <v>69.633333333333326</v>
      </c>
      <c r="K89" s="317">
        <v>71.466666666666654</v>
      </c>
      <c r="L89" s="304">
        <v>67.8</v>
      </c>
      <c r="M89" s="304">
        <v>64.900000000000006</v>
      </c>
      <c r="N89" s="319">
        <v>30804000</v>
      </c>
      <c r="O89" s="320">
        <v>5.2753892633046709E-2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269.39999999999998</v>
      </c>
      <c r="E90" s="316">
        <v>268.10000000000002</v>
      </c>
      <c r="F90" s="317">
        <v>265.90000000000003</v>
      </c>
      <c r="G90" s="317">
        <v>262.40000000000003</v>
      </c>
      <c r="H90" s="317">
        <v>260.20000000000005</v>
      </c>
      <c r="I90" s="317">
        <v>271.60000000000002</v>
      </c>
      <c r="J90" s="317">
        <v>273.80000000000007</v>
      </c>
      <c r="K90" s="317">
        <v>277.3</v>
      </c>
      <c r="L90" s="304">
        <v>270.3</v>
      </c>
      <c r="M90" s="304">
        <v>264.60000000000002</v>
      </c>
      <c r="N90" s="319">
        <v>12198000</v>
      </c>
      <c r="O90" s="320">
        <v>2.0411577714572526E-2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1008.5</v>
      </c>
      <c r="E91" s="316">
        <v>1005.1166666666667</v>
      </c>
      <c r="F91" s="317">
        <v>999.23333333333335</v>
      </c>
      <c r="G91" s="317">
        <v>989.9666666666667</v>
      </c>
      <c r="H91" s="317">
        <v>984.08333333333337</v>
      </c>
      <c r="I91" s="317">
        <v>1014.3833333333333</v>
      </c>
      <c r="J91" s="317">
        <v>1020.2666666666668</v>
      </c>
      <c r="K91" s="317">
        <v>1029.5333333333333</v>
      </c>
      <c r="L91" s="304">
        <v>1011</v>
      </c>
      <c r="M91" s="304">
        <v>995.85</v>
      </c>
      <c r="N91" s="319">
        <v>9913750</v>
      </c>
      <c r="O91" s="320">
        <v>-3.5580524344569285E-2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984.85</v>
      </c>
      <c r="E92" s="316">
        <v>996.96666666666658</v>
      </c>
      <c r="F92" s="317">
        <v>970.43333333333317</v>
      </c>
      <c r="G92" s="317">
        <v>956.01666666666654</v>
      </c>
      <c r="H92" s="317">
        <v>929.48333333333312</v>
      </c>
      <c r="I92" s="317">
        <v>1011.3833333333332</v>
      </c>
      <c r="J92" s="317">
        <v>1037.9166666666667</v>
      </c>
      <c r="K92" s="317">
        <v>1052.3333333333333</v>
      </c>
      <c r="L92" s="304">
        <v>1023.5</v>
      </c>
      <c r="M92" s="304">
        <v>982.55</v>
      </c>
      <c r="N92" s="319">
        <v>8162550</v>
      </c>
      <c r="O92" s="320">
        <v>-4.7673334024251222E-3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623.79999999999995</v>
      </c>
      <c r="E93" s="316">
        <v>625.98333333333335</v>
      </c>
      <c r="F93" s="317">
        <v>618.36666666666667</v>
      </c>
      <c r="G93" s="317">
        <v>612.93333333333328</v>
      </c>
      <c r="H93" s="317">
        <v>605.31666666666661</v>
      </c>
      <c r="I93" s="317">
        <v>631.41666666666674</v>
      </c>
      <c r="J93" s="317">
        <v>639.03333333333353</v>
      </c>
      <c r="K93" s="317">
        <v>644.46666666666681</v>
      </c>
      <c r="L93" s="304">
        <v>633.6</v>
      </c>
      <c r="M93" s="304">
        <v>620.54999999999995</v>
      </c>
      <c r="N93" s="319">
        <v>15107400</v>
      </c>
      <c r="O93" s="320">
        <v>-1.081675680630672E-2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135.80000000000001</v>
      </c>
      <c r="E94" s="316">
        <v>134.76666666666668</v>
      </c>
      <c r="F94" s="317">
        <v>132.78333333333336</v>
      </c>
      <c r="G94" s="317">
        <v>129.76666666666668</v>
      </c>
      <c r="H94" s="317">
        <v>127.78333333333336</v>
      </c>
      <c r="I94" s="317">
        <v>137.78333333333336</v>
      </c>
      <c r="J94" s="317">
        <v>139.76666666666665</v>
      </c>
      <c r="K94" s="317">
        <v>142.78333333333336</v>
      </c>
      <c r="L94" s="304">
        <v>136.75</v>
      </c>
      <c r="M94" s="304">
        <v>131.75</v>
      </c>
      <c r="N94" s="319">
        <v>19424160</v>
      </c>
      <c r="O94" s="320">
        <v>-3.0927835051546393E-2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157.05000000000001</v>
      </c>
      <c r="E95" s="316">
        <v>156.48333333333335</v>
      </c>
      <c r="F95" s="317">
        <v>155.06666666666669</v>
      </c>
      <c r="G95" s="317">
        <v>153.08333333333334</v>
      </c>
      <c r="H95" s="317">
        <v>151.66666666666669</v>
      </c>
      <c r="I95" s="317">
        <v>158.4666666666667</v>
      </c>
      <c r="J95" s="317">
        <v>159.88333333333333</v>
      </c>
      <c r="K95" s="317">
        <v>161.8666666666667</v>
      </c>
      <c r="L95" s="304">
        <v>157.9</v>
      </c>
      <c r="M95" s="304">
        <v>154.5</v>
      </c>
      <c r="N95" s="319">
        <v>22152000</v>
      </c>
      <c r="O95" s="320">
        <v>-5.5512918905090816E-2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373.65</v>
      </c>
      <c r="E96" s="316">
        <v>372.88333333333338</v>
      </c>
      <c r="F96" s="317">
        <v>370.76666666666677</v>
      </c>
      <c r="G96" s="317">
        <v>367.88333333333338</v>
      </c>
      <c r="H96" s="317">
        <v>365.76666666666677</v>
      </c>
      <c r="I96" s="317">
        <v>375.76666666666677</v>
      </c>
      <c r="J96" s="317">
        <v>377.88333333333344</v>
      </c>
      <c r="K96" s="317">
        <v>380.76666666666677</v>
      </c>
      <c r="L96" s="304">
        <v>375</v>
      </c>
      <c r="M96" s="304">
        <v>370</v>
      </c>
      <c r="N96" s="319">
        <v>9824000</v>
      </c>
      <c r="O96" s="320">
        <v>-4.2570443948915463E-3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6887.5</v>
      </c>
      <c r="E97" s="316">
        <v>6858.833333333333</v>
      </c>
      <c r="F97" s="317">
        <v>6794.6666666666661</v>
      </c>
      <c r="G97" s="317">
        <v>6701.833333333333</v>
      </c>
      <c r="H97" s="317">
        <v>6637.6666666666661</v>
      </c>
      <c r="I97" s="317">
        <v>6951.6666666666661</v>
      </c>
      <c r="J97" s="317">
        <v>7015.8333333333321</v>
      </c>
      <c r="K97" s="317">
        <v>7108.6666666666661</v>
      </c>
      <c r="L97" s="304">
        <v>6923</v>
      </c>
      <c r="M97" s="304">
        <v>6766</v>
      </c>
      <c r="N97" s="319">
        <v>2414700</v>
      </c>
      <c r="O97" s="320">
        <v>8.6044860281525425E-3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591.35</v>
      </c>
      <c r="E98" s="316">
        <v>587.6</v>
      </c>
      <c r="F98" s="317">
        <v>578.35</v>
      </c>
      <c r="G98" s="317">
        <v>565.35</v>
      </c>
      <c r="H98" s="317">
        <v>556.1</v>
      </c>
      <c r="I98" s="317">
        <v>600.6</v>
      </c>
      <c r="J98" s="317">
        <v>609.85</v>
      </c>
      <c r="K98" s="317">
        <v>622.85</v>
      </c>
      <c r="L98" s="304">
        <v>596.85</v>
      </c>
      <c r="M98" s="304">
        <v>574.6</v>
      </c>
      <c r="N98" s="319">
        <v>15532500</v>
      </c>
      <c r="O98" s="320">
        <v>-2.034058656575213E-2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546.20000000000005</v>
      </c>
      <c r="E99" s="316">
        <v>538.48333333333335</v>
      </c>
      <c r="F99" s="317">
        <v>526.9666666666667</v>
      </c>
      <c r="G99" s="317">
        <v>507.73333333333335</v>
      </c>
      <c r="H99" s="317">
        <v>496.2166666666667</v>
      </c>
      <c r="I99" s="317">
        <v>557.7166666666667</v>
      </c>
      <c r="J99" s="317">
        <v>569.23333333333335</v>
      </c>
      <c r="K99" s="317">
        <v>588.4666666666667</v>
      </c>
      <c r="L99" s="304">
        <v>550</v>
      </c>
      <c r="M99" s="304">
        <v>519.25</v>
      </c>
      <c r="N99" s="319">
        <v>2338700</v>
      </c>
      <c r="O99" s="320">
        <v>-1.0995052226498075E-2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972.2</v>
      </c>
      <c r="E100" s="316">
        <v>969.29999999999984</v>
      </c>
      <c r="F100" s="317">
        <v>964.1999999999997</v>
      </c>
      <c r="G100" s="317">
        <v>956.19999999999982</v>
      </c>
      <c r="H100" s="317">
        <v>951.09999999999968</v>
      </c>
      <c r="I100" s="317">
        <v>977.29999999999973</v>
      </c>
      <c r="J100" s="317">
        <v>982.39999999999986</v>
      </c>
      <c r="K100" s="317">
        <v>990.39999999999975</v>
      </c>
      <c r="L100" s="304">
        <v>974.4</v>
      </c>
      <c r="M100" s="304">
        <v>961.3</v>
      </c>
      <c r="N100" s="319">
        <v>1349400</v>
      </c>
      <c r="O100" s="320">
        <v>-3.9858281665190436E-3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1164.8499999999999</v>
      </c>
      <c r="E101" s="316">
        <v>1166.6000000000001</v>
      </c>
      <c r="F101" s="317">
        <v>1158.2000000000003</v>
      </c>
      <c r="G101" s="317">
        <v>1151.5500000000002</v>
      </c>
      <c r="H101" s="317">
        <v>1143.1500000000003</v>
      </c>
      <c r="I101" s="317">
        <v>1173.2500000000002</v>
      </c>
      <c r="J101" s="317">
        <v>1181.6500000000003</v>
      </c>
      <c r="K101" s="317">
        <v>1188.3000000000002</v>
      </c>
      <c r="L101" s="304">
        <v>1175</v>
      </c>
      <c r="M101" s="304">
        <v>1159.95</v>
      </c>
      <c r="N101" s="319">
        <v>1160800</v>
      </c>
      <c r="O101" s="320">
        <v>-2.0632737276478678E-3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126.75</v>
      </c>
      <c r="E102" s="316">
        <v>126.63333333333333</v>
      </c>
      <c r="F102" s="317">
        <v>125.16666666666666</v>
      </c>
      <c r="G102" s="317">
        <v>123.58333333333333</v>
      </c>
      <c r="H102" s="317">
        <v>122.11666666666666</v>
      </c>
      <c r="I102" s="317">
        <v>128.21666666666664</v>
      </c>
      <c r="J102" s="317">
        <v>129.68333333333334</v>
      </c>
      <c r="K102" s="317">
        <v>131.26666666666665</v>
      </c>
      <c r="L102" s="304">
        <v>128.1</v>
      </c>
      <c r="M102" s="304">
        <v>125.05</v>
      </c>
      <c r="N102" s="319">
        <v>24689000</v>
      </c>
      <c r="O102" s="320">
        <v>-4.3914339929520194E-2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60438.25</v>
      </c>
      <c r="E103" s="316">
        <v>60571.783333333333</v>
      </c>
      <c r="F103" s="317">
        <v>60036.466666666667</v>
      </c>
      <c r="G103" s="317">
        <v>59634.683333333334</v>
      </c>
      <c r="H103" s="317">
        <v>59099.366666666669</v>
      </c>
      <c r="I103" s="317">
        <v>60973.566666666666</v>
      </c>
      <c r="J103" s="317">
        <v>61508.883333333331</v>
      </c>
      <c r="K103" s="317">
        <v>61910.666666666664</v>
      </c>
      <c r="L103" s="304">
        <v>61107.1</v>
      </c>
      <c r="M103" s="304">
        <v>60170</v>
      </c>
      <c r="N103" s="319">
        <v>40110</v>
      </c>
      <c r="O103" s="320">
        <v>1.3390601313794846E-2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1245.05</v>
      </c>
      <c r="E104" s="316">
        <v>1243.0833333333333</v>
      </c>
      <c r="F104" s="317">
        <v>1231.2666666666664</v>
      </c>
      <c r="G104" s="317">
        <v>1217.4833333333331</v>
      </c>
      <c r="H104" s="317">
        <v>1205.6666666666663</v>
      </c>
      <c r="I104" s="317">
        <v>1256.8666666666666</v>
      </c>
      <c r="J104" s="317">
        <v>1268.6833333333336</v>
      </c>
      <c r="K104" s="317">
        <v>1282.4666666666667</v>
      </c>
      <c r="L104" s="304">
        <v>1254.9000000000001</v>
      </c>
      <c r="M104" s="304">
        <v>1229.3</v>
      </c>
      <c r="N104" s="319">
        <v>3916500</v>
      </c>
      <c r="O104" s="320">
        <v>-4.0778839088905214E-2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36.299999999999997</v>
      </c>
      <c r="E105" s="316">
        <v>36.349999999999994</v>
      </c>
      <c r="F105" s="317">
        <v>35.79999999999999</v>
      </c>
      <c r="G105" s="317">
        <v>35.299999999999997</v>
      </c>
      <c r="H105" s="317">
        <v>34.749999999999993</v>
      </c>
      <c r="I105" s="317">
        <v>36.849999999999987</v>
      </c>
      <c r="J105" s="317">
        <v>37.4</v>
      </c>
      <c r="K105" s="317">
        <v>37.899999999999984</v>
      </c>
      <c r="L105" s="304">
        <v>36.9</v>
      </c>
      <c r="M105" s="304">
        <v>35.85</v>
      </c>
      <c r="N105" s="319">
        <v>44591000</v>
      </c>
      <c r="O105" s="320">
        <v>-3.246034673552195E-2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3289.65</v>
      </c>
      <c r="E106" s="316">
        <v>3303.15</v>
      </c>
      <c r="F106" s="317">
        <v>3246.5</v>
      </c>
      <c r="G106" s="317">
        <v>3203.35</v>
      </c>
      <c r="H106" s="317">
        <v>3146.7</v>
      </c>
      <c r="I106" s="317">
        <v>3346.3</v>
      </c>
      <c r="J106" s="317">
        <v>3402.9500000000007</v>
      </c>
      <c r="K106" s="317">
        <v>3446.1000000000004</v>
      </c>
      <c r="L106" s="304">
        <v>3359.8</v>
      </c>
      <c r="M106" s="304">
        <v>3260</v>
      </c>
      <c r="N106" s="319">
        <v>813500</v>
      </c>
      <c r="O106" s="320">
        <v>-1.0641532380662816E-2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16630.3</v>
      </c>
      <c r="E107" s="316">
        <v>16555.383333333331</v>
      </c>
      <c r="F107" s="317">
        <v>16425.716666666664</v>
      </c>
      <c r="G107" s="317">
        <v>16221.133333333331</v>
      </c>
      <c r="H107" s="317">
        <v>16091.466666666664</v>
      </c>
      <c r="I107" s="317">
        <v>16759.966666666664</v>
      </c>
      <c r="J107" s="317">
        <v>16889.633333333335</v>
      </c>
      <c r="K107" s="317">
        <v>17094.216666666664</v>
      </c>
      <c r="L107" s="304">
        <v>16685.05</v>
      </c>
      <c r="M107" s="304">
        <v>16350.8</v>
      </c>
      <c r="N107" s="319">
        <v>392600</v>
      </c>
      <c r="O107" s="320">
        <v>-1.5670051397768586E-2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2018.55</v>
      </c>
      <c r="E108" s="316">
        <v>2014.05</v>
      </c>
      <c r="F108" s="317">
        <v>1996.8999999999999</v>
      </c>
      <c r="G108" s="317">
        <v>1975.25</v>
      </c>
      <c r="H108" s="317">
        <v>1958.1</v>
      </c>
      <c r="I108" s="317">
        <v>2035.6999999999998</v>
      </c>
      <c r="J108" s="317">
        <v>2052.85</v>
      </c>
      <c r="K108" s="317">
        <v>2074.5</v>
      </c>
      <c r="L108" s="304">
        <v>2031.2</v>
      </c>
      <c r="M108" s="304">
        <v>1992.4</v>
      </c>
      <c r="N108" s="319">
        <v>407625</v>
      </c>
      <c r="O108" s="320">
        <v>9.2081031307550648E-4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95.3</v>
      </c>
      <c r="E109" s="316">
        <v>95.183333333333337</v>
      </c>
      <c r="F109" s="317">
        <v>94.416666666666671</v>
      </c>
      <c r="G109" s="317">
        <v>93.533333333333331</v>
      </c>
      <c r="H109" s="317">
        <v>92.766666666666666</v>
      </c>
      <c r="I109" s="317">
        <v>96.066666666666677</v>
      </c>
      <c r="J109" s="317">
        <v>96.833333333333329</v>
      </c>
      <c r="K109" s="317">
        <v>97.716666666666683</v>
      </c>
      <c r="L109" s="304">
        <v>95.95</v>
      </c>
      <c r="M109" s="304">
        <v>94.3</v>
      </c>
      <c r="N109" s="319">
        <v>31764700</v>
      </c>
      <c r="O109" s="320">
        <v>4.8749470114455278E-3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95.25</v>
      </c>
      <c r="E110" s="316">
        <v>95.733333333333334</v>
      </c>
      <c r="F110" s="317">
        <v>93.716666666666669</v>
      </c>
      <c r="G110" s="317">
        <v>92.183333333333337</v>
      </c>
      <c r="H110" s="317">
        <v>90.166666666666671</v>
      </c>
      <c r="I110" s="317">
        <v>97.266666666666666</v>
      </c>
      <c r="J110" s="317">
        <v>99.283333333333346</v>
      </c>
      <c r="K110" s="317">
        <v>100.81666666666666</v>
      </c>
      <c r="L110" s="304">
        <v>97.75</v>
      </c>
      <c r="M110" s="304">
        <v>94.2</v>
      </c>
      <c r="N110" s="319">
        <v>59981100</v>
      </c>
      <c r="O110" s="320">
        <v>-1.5806210250654696E-2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80.95</v>
      </c>
      <c r="E111" s="316">
        <v>80.833333333333329</v>
      </c>
      <c r="F111" s="317">
        <v>79.466666666666654</v>
      </c>
      <c r="G111" s="317">
        <v>77.98333333333332</v>
      </c>
      <c r="H111" s="317">
        <v>76.616666666666646</v>
      </c>
      <c r="I111" s="317">
        <v>82.316666666666663</v>
      </c>
      <c r="J111" s="317">
        <v>83.683333333333337</v>
      </c>
      <c r="K111" s="317">
        <v>85.166666666666671</v>
      </c>
      <c r="L111" s="304">
        <v>82.2</v>
      </c>
      <c r="M111" s="304">
        <v>79.349999999999994</v>
      </c>
      <c r="N111" s="319">
        <v>46153800</v>
      </c>
      <c r="O111" s="320">
        <v>1.7657045840407469E-2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19186.05</v>
      </c>
      <c r="E112" s="316">
        <v>19320.25</v>
      </c>
      <c r="F112" s="317">
        <v>18910.8</v>
      </c>
      <c r="G112" s="317">
        <v>18635.55</v>
      </c>
      <c r="H112" s="317">
        <v>18226.099999999999</v>
      </c>
      <c r="I112" s="317">
        <v>19595.5</v>
      </c>
      <c r="J112" s="317">
        <v>20004.949999999997</v>
      </c>
      <c r="K112" s="317">
        <v>20280.2</v>
      </c>
      <c r="L112" s="304">
        <v>19729.7</v>
      </c>
      <c r="M112" s="304">
        <v>19045</v>
      </c>
      <c r="N112" s="319">
        <v>123570</v>
      </c>
      <c r="O112" s="320">
        <v>0.15734756954200618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1440.3</v>
      </c>
      <c r="E113" s="316">
        <v>1437.3333333333333</v>
      </c>
      <c r="F113" s="317">
        <v>1417.1166666666666</v>
      </c>
      <c r="G113" s="317">
        <v>1393.9333333333334</v>
      </c>
      <c r="H113" s="317">
        <v>1373.7166666666667</v>
      </c>
      <c r="I113" s="317">
        <v>1460.5166666666664</v>
      </c>
      <c r="J113" s="317">
        <v>1480.7333333333331</v>
      </c>
      <c r="K113" s="317">
        <v>1503.9166666666663</v>
      </c>
      <c r="L113" s="304">
        <v>1457.55</v>
      </c>
      <c r="M113" s="304">
        <v>1414.15</v>
      </c>
      <c r="N113" s="319">
        <v>2952400</v>
      </c>
      <c r="O113" s="320">
        <v>9.3231400335633046E-4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259</v>
      </c>
      <c r="E114" s="316">
        <v>261.41666666666669</v>
      </c>
      <c r="F114" s="317">
        <v>254.83333333333337</v>
      </c>
      <c r="G114" s="317">
        <v>250.66666666666669</v>
      </c>
      <c r="H114" s="317">
        <v>244.08333333333337</v>
      </c>
      <c r="I114" s="317">
        <v>265.58333333333337</v>
      </c>
      <c r="J114" s="317">
        <v>272.16666666666674</v>
      </c>
      <c r="K114" s="317">
        <v>276.33333333333337</v>
      </c>
      <c r="L114" s="304">
        <v>268</v>
      </c>
      <c r="M114" s="304">
        <v>257.25</v>
      </c>
      <c r="N114" s="319">
        <v>12003000</v>
      </c>
      <c r="O114" s="320">
        <v>2.642380708055413E-2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93.95</v>
      </c>
      <c r="E115" s="316">
        <v>93.75</v>
      </c>
      <c r="F115" s="317">
        <v>93.1</v>
      </c>
      <c r="G115" s="317">
        <v>92.25</v>
      </c>
      <c r="H115" s="317">
        <v>91.6</v>
      </c>
      <c r="I115" s="317">
        <v>94.6</v>
      </c>
      <c r="J115" s="317">
        <v>95.25</v>
      </c>
      <c r="K115" s="317">
        <v>96.1</v>
      </c>
      <c r="L115" s="304">
        <v>94.4</v>
      </c>
      <c r="M115" s="304">
        <v>92.9</v>
      </c>
      <c r="N115" s="319">
        <v>44472600</v>
      </c>
      <c r="O115" s="320">
        <v>-2.6597910164201384E-2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1417.65</v>
      </c>
      <c r="E116" s="316">
        <v>1414.9833333333333</v>
      </c>
      <c r="F116" s="317">
        <v>1392.1666666666667</v>
      </c>
      <c r="G116" s="317">
        <v>1366.6833333333334</v>
      </c>
      <c r="H116" s="317">
        <v>1343.8666666666668</v>
      </c>
      <c r="I116" s="317">
        <v>1440.4666666666667</v>
      </c>
      <c r="J116" s="317">
        <v>1463.2833333333333</v>
      </c>
      <c r="K116" s="317">
        <v>1488.7666666666667</v>
      </c>
      <c r="L116" s="304">
        <v>1437.8</v>
      </c>
      <c r="M116" s="304">
        <v>1389.5</v>
      </c>
      <c r="N116" s="319">
        <v>3702000</v>
      </c>
      <c r="O116" s="320">
        <v>2.1523178807947019E-2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33.049999999999997</v>
      </c>
      <c r="E117" s="316">
        <v>32.783333333333331</v>
      </c>
      <c r="F117" s="317">
        <v>32.416666666666664</v>
      </c>
      <c r="G117" s="317">
        <v>31.783333333333331</v>
      </c>
      <c r="H117" s="317">
        <v>31.416666666666664</v>
      </c>
      <c r="I117" s="317">
        <v>33.416666666666664</v>
      </c>
      <c r="J117" s="317">
        <v>33.783333333333339</v>
      </c>
      <c r="K117" s="317">
        <v>34.416666666666664</v>
      </c>
      <c r="L117" s="304">
        <v>33.15</v>
      </c>
      <c r="M117" s="304">
        <v>32.15</v>
      </c>
      <c r="N117" s="319">
        <v>66948000</v>
      </c>
      <c r="O117" s="320">
        <v>2.3763648041104687E-2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178.4</v>
      </c>
      <c r="E118" s="316">
        <v>178.45000000000002</v>
      </c>
      <c r="F118" s="317">
        <v>176.75000000000003</v>
      </c>
      <c r="G118" s="317">
        <v>175.10000000000002</v>
      </c>
      <c r="H118" s="317">
        <v>173.40000000000003</v>
      </c>
      <c r="I118" s="317">
        <v>180.10000000000002</v>
      </c>
      <c r="J118" s="317">
        <v>181.8</v>
      </c>
      <c r="K118" s="317">
        <v>183.45000000000002</v>
      </c>
      <c r="L118" s="304">
        <v>180.15</v>
      </c>
      <c r="M118" s="304">
        <v>176.8</v>
      </c>
      <c r="N118" s="319">
        <v>13256000</v>
      </c>
      <c r="O118" s="320">
        <v>-1.1041480155177559E-2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1258.6500000000001</v>
      </c>
      <c r="E119" s="316">
        <v>1247.3833333333334</v>
      </c>
      <c r="F119" s="317">
        <v>1222.8666666666668</v>
      </c>
      <c r="G119" s="317">
        <v>1187.0833333333333</v>
      </c>
      <c r="H119" s="317">
        <v>1162.5666666666666</v>
      </c>
      <c r="I119" s="317">
        <v>1283.166666666667</v>
      </c>
      <c r="J119" s="317">
        <v>1307.6833333333338</v>
      </c>
      <c r="K119" s="317">
        <v>1343.4666666666672</v>
      </c>
      <c r="L119" s="304">
        <v>1271.9000000000001</v>
      </c>
      <c r="M119" s="304">
        <v>1211.5999999999999</v>
      </c>
      <c r="N119" s="319">
        <v>1646315</v>
      </c>
      <c r="O119" s="320">
        <v>5.6411595716897363E-2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696.45</v>
      </c>
      <c r="E120" s="316">
        <v>685.46666666666658</v>
      </c>
      <c r="F120" s="317">
        <v>672.03333333333319</v>
      </c>
      <c r="G120" s="317">
        <v>647.61666666666656</v>
      </c>
      <c r="H120" s="317">
        <v>634.18333333333317</v>
      </c>
      <c r="I120" s="317">
        <v>709.88333333333321</v>
      </c>
      <c r="J120" s="317">
        <v>723.31666666666661</v>
      </c>
      <c r="K120" s="317">
        <v>747.73333333333323</v>
      </c>
      <c r="L120" s="304">
        <v>698.9</v>
      </c>
      <c r="M120" s="304">
        <v>661.05</v>
      </c>
      <c r="N120" s="319">
        <v>1813900</v>
      </c>
      <c r="O120" s="320">
        <v>-2.6015518028297581E-2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182.8</v>
      </c>
      <c r="E121" s="316">
        <v>182.7166666666667</v>
      </c>
      <c r="F121" s="317">
        <v>178.03333333333339</v>
      </c>
      <c r="G121" s="317">
        <v>173.26666666666668</v>
      </c>
      <c r="H121" s="317">
        <v>168.58333333333337</v>
      </c>
      <c r="I121" s="317">
        <v>187.48333333333341</v>
      </c>
      <c r="J121" s="317">
        <v>192.16666666666669</v>
      </c>
      <c r="K121" s="317">
        <v>196.93333333333342</v>
      </c>
      <c r="L121" s="304">
        <v>187.4</v>
      </c>
      <c r="M121" s="304">
        <v>177.95</v>
      </c>
      <c r="N121" s="319">
        <v>23972000</v>
      </c>
      <c r="O121" s="320">
        <v>1.4189858101418986E-2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111.15</v>
      </c>
      <c r="E122" s="316">
        <v>110.81666666666666</v>
      </c>
      <c r="F122" s="317">
        <v>110.08333333333333</v>
      </c>
      <c r="G122" s="317">
        <v>109.01666666666667</v>
      </c>
      <c r="H122" s="317">
        <v>108.28333333333333</v>
      </c>
      <c r="I122" s="317">
        <v>111.88333333333333</v>
      </c>
      <c r="J122" s="317">
        <v>112.61666666666667</v>
      </c>
      <c r="K122" s="317">
        <v>113.68333333333332</v>
      </c>
      <c r="L122" s="304">
        <v>111.55</v>
      </c>
      <c r="M122" s="304">
        <v>109.75</v>
      </c>
      <c r="N122" s="319">
        <v>22212000</v>
      </c>
      <c r="O122" s="320">
        <v>-1.0953780390061448E-2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2126.15</v>
      </c>
      <c r="E123" s="316">
        <v>2118.5499999999997</v>
      </c>
      <c r="F123" s="317">
        <v>2095.6999999999994</v>
      </c>
      <c r="G123" s="317">
        <v>2065.2499999999995</v>
      </c>
      <c r="H123" s="317">
        <v>2042.3999999999992</v>
      </c>
      <c r="I123" s="317">
        <v>2148.9999999999995</v>
      </c>
      <c r="J123" s="317">
        <v>2171.85</v>
      </c>
      <c r="K123" s="317">
        <v>2202.2999999999997</v>
      </c>
      <c r="L123" s="304">
        <v>2141.4</v>
      </c>
      <c r="M123" s="304">
        <v>2088.1</v>
      </c>
      <c r="N123" s="319">
        <v>35527760</v>
      </c>
      <c r="O123" s="320">
        <v>-2.8099356229105074E-2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40.799999999999997</v>
      </c>
      <c r="E124" s="316">
        <v>40.266666666666666</v>
      </c>
      <c r="F124" s="317">
        <v>39.533333333333331</v>
      </c>
      <c r="G124" s="317">
        <v>38.266666666666666</v>
      </c>
      <c r="H124" s="317">
        <v>37.533333333333331</v>
      </c>
      <c r="I124" s="317">
        <v>41.533333333333331</v>
      </c>
      <c r="J124" s="317">
        <v>42.266666666666666</v>
      </c>
      <c r="K124" s="317">
        <v>43.533333333333331</v>
      </c>
      <c r="L124" s="304">
        <v>41</v>
      </c>
      <c r="M124" s="304">
        <v>39</v>
      </c>
      <c r="N124" s="319">
        <v>53998000</v>
      </c>
      <c r="O124" s="320">
        <v>-4.1160593792172739E-2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862.2</v>
      </c>
      <c r="E125" s="316">
        <v>858.65</v>
      </c>
      <c r="F125" s="317">
        <v>850.9</v>
      </c>
      <c r="G125" s="317">
        <v>839.6</v>
      </c>
      <c r="H125" s="317">
        <v>831.85</v>
      </c>
      <c r="I125" s="317">
        <v>869.94999999999993</v>
      </c>
      <c r="J125" s="317">
        <v>877.69999999999993</v>
      </c>
      <c r="K125" s="317">
        <v>888.99999999999989</v>
      </c>
      <c r="L125" s="304">
        <v>866.4</v>
      </c>
      <c r="M125" s="304">
        <v>847.35</v>
      </c>
      <c r="N125" s="319">
        <v>6734250</v>
      </c>
      <c r="O125" s="320">
        <v>-1.8897287683414851E-3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195.8</v>
      </c>
      <c r="E126" s="316">
        <v>194.71666666666667</v>
      </c>
      <c r="F126" s="317">
        <v>192.93333333333334</v>
      </c>
      <c r="G126" s="317">
        <v>190.06666666666666</v>
      </c>
      <c r="H126" s="317">
        <v>188.28333333333333</v>
      </c>
      <c r="I126" s="317">
        <v>197.58333333333334</v>
      </c>
      <c r="J126" s="317">
        <v>199.3666666666667</v>
      </c>
      <c r="K126" s="317">
        <v>202.23333333333335</v>
      </c>
      <c r="L126" s="304">
        <v>196.5</v>
      </c>
      <c r="M126" s="304">
        <v>191.85</v>
      </c>
      <c r="N126" s="319">
        <v>122814000</v>
      </c>
      <c r="O126" s="320">
        <v>-2.8385626809702379E-2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21993.200000000001</v>
      </c>
      <c r="E127" s="316">
        <v>21875.399999999998</v>
      </c>
      <c r="F127" s="317">
        <v>21720.799999999996</v>
      </c>
      <c r="G127" s="317">
        <v>21448.399999999998</v>
      </c>
      <c r="H127" s="317">
        <v>21293.799999999996</v>
      </c>
      <c r="I127" s="317">
        <v>22147.799999999996</v>
      </c>
      <c r="J127" s="317">
        <v>22302.399999999994</v>
      </c>
      <c r="K127" s="317">
        <v>22574.799999999996</v>
      </c>
      <c r="L127" s="304">
        <v>22030</v>
      </c>
      <c r="M127" s="304">
        <v>21603</v>
      </c>
      <c r="N127" s="319">
        <v>127650</v>
      </c>
      <c r="O127" s="320">
        <v>-5.8281077093323495E-2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1244.55</v>
      </c>
      <c r="E128" s="316">
        <v>1241.4333333333334</v>
      </c>
      <c r="F128" s="317">
        <v>1232.8166666666668</v>
      </c>
      <c r="G128" s="317">
        <v>1221.0833333333335</v>
      </c>
      <c r="H128" s="317">
        <v>1212.4666666666669</v>
      </c>
      <c r="I128" s="317">
        <v>1253.1666666666667</v>
      </c>
      <c r="J128" s="317">
        <v>1261.7833333333335</v>
      </c>
      <c r="K128" s="317">
        <v>1273.5166666666667</v>
      </c>
      <c r="L128" s="304">
        <v>1250.05</v>
      </c>
      <c r="M128" s="304">
        <v>1229.7</v>
      </c>
      <c r="N128" s="319">
        <v>2146650</v>
      </c>
      <c r="O128" s="320">
        <v>9.3095422808378587E-3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4299.75</v>
      </c>
      <c r="E129" s="316">
        <v>4262.5666666666666</v>
      </c>
      <c r="F129" s="317">
        <v>4178.1833333333334</v>
      </c>
      <c r="G129" s="317">
        <v>4056.6166666666668</v>
      </c>
      <c r="H129" s="317">
        <v>3972.2333333333336</v>
      </c>
      <c r="I129" s="317">
        <v>4384.1333333333332</v>
      </c>
      <c r="J129" s="317">
        <v>4468.5166666666664</v>
      </c>
      <c r="K129" s="317">
        <v>4590.083333333333</v>
      </c>
      <c r="L129" s="304">
        <v>4346.95</v>
      </c>
      <c r="M129" s="304">
        <v>4141</v>
      </c>
      <c r="N129" s="319">
        <v>775250</v>
      </c>
      <c r="O129" s="320">
        <v>0.10159857904085258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693.6</v>
      </c>
      <c r="E130" s="316">
        <v>687.83333333333337</v>
      </c>
      <c r="F130" s="317">
        <v>678.9666666666667</v>
      </c>
      <c r="G130" s="317">
        <v>664.33333333333337</v>
      </c>
      <c r="H130" s="317">
        <v>655.4666666666667</v>
      </c>
      <c r="I130" s="317">
        <v>702.4666666666667</v>
      </c>
      <c r="J130" s="317">
        <v>711.33333333333326</v>
      </c>
      <c r="K130" s="317">
        <v>725.9666666666667</v>
      </c>
      <c r="L130" s="304">
        <v>696.7</v>
      </c>
      <c r="M130" s="304">
        <v>673.2</v>
      </c>
      <c r="N130" s="319">
        <v>3813906</v>
      </c>
      <c r="O130" s="320">
        <v>7.3399662098742255E-2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527.15</v>
      </c>
      <c r="E131" s="316">
        <v>528.98333333333323</v>
      </c>
      <c r="F131" s="317">
        <v>523.16666666666652</v>
      </c>
      <c r="G131" s="317">
        <v>519.18333333333328</v>
      </c>
      <c r="H131" s="317">
        <v>513.36666666666656</v>
      </c>
      <c r="I131" s="317">
        <v>532.96666666666647</v>
      </c>
      <c r="J131" s="317">
        <v>538.7833333333333</v>
      </c>
      <c r="K131" s="317">
        <v>542.76666666666642</v>
      </c>
      <c r="L131" s="304">
        <v>534.79999999999995</v>
      </c>
      <c r="M131" s="304">
        <v>525</v>
      </c>
      <c r="N131" s="319">
        <v>30765000</v>
      </c>
      <c r="O131" s="320">
        <v>0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434.3</v>
      </c>
      <c r="E132" s="316">
        <v>430.09999999999997</v>
      </c>
      <c r="F132" s="317">
        <v>424.19999999999993</v>
      </c>
      <c r="G132" s="317">
        <v>414.09999999999997</v>
      </c>
      <c r="H132" s="317">
        <v>408.19999999999993</v>
      </c>
      <c r="I132" s="317">
        <v>440.19999999999993</v>
      </c>
      <c r="J132" s="317">
        <v>446.09999999999991</v>
      </c>
      <c r="K132" s="317">
        <v>456.19999999999993</v>
      </c>
      <c r="L132" s="304">
        <v>436</v>
      </c>
      <c r="M132" s="304">
        <v>420</v>
      </c>
      <c r="N132" s="319">
        <v>6687000</v>
      </c>
      <c r="O132" s="320">
        <v>-9.9575843263987079E-2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297.05</v>
      </c>
      <c r="E133" s="316">
        <v>296.31666666666666</v>
      </c>
      <c r="F133" s="317">
        <v>294.48333333333335</v>
      </c>
      <c r="G133" s="317">
        <v>291.91666666666669</v>
      </c>
      <c r="H133" s="317">
        <v>290.08333333333337</v>
      </c>
      <c r="I133" s="317">
        <v>298.88333333333333</v>
      </c>
      <c r="J133" s="317">
        <v>300.7166666666667</v>
      </c>
      <c r="K133" s="317">
        <v>303.2833333333333</v>
      </c>
      <c r="L133" s="304">
        <v>298.14999999999998</v>
      </c>
      <c r="M133" s="304">
        <v>293.75</v>
      </c>
      <c r="N133" s="319">
        <v>4390000</v>
      </c>
      <c r="O133" s="320">
        <v>-1.0369702434625788E-2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547.5</v>
      </c>
      <c r="E134" s="316">
        <v>548.38333333333333</v>
      </c>
      <c r="F134" s="317">
        <v>543.36666666666667</v>
      </c>
      <c r="G134" s="317">
        <v>539.23333333333335</v>
      </c>
      <c r="H134" s="317">
        <v>534.2166666666667</v>
      </c>
      <c r="I134" s="317">
        <v>552.51666666666665</v>
      </c>
      <c r="J134" s="317">
        <v>557.5333333333333</v>
      </c>
      <c r="K134" s="317">
        <v>561.66666666666663</v>
      </c>
      <c r="L134" s="304">
        <v>553.4</v>
      </c>
      <c r="M134" s="304">
        <v>544.25</v>
      </c>
      <c r="N134" s="319">
        <v>12368700</v>
      </c>
      <c r="O134" s="320">
        <v>-2.1824530772588389E-4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125.7</v>
      </c>
      <c r="E135" s="316">
        <v>125.71666666666665</v>
      </c>
      <c r="F135" s="317">
        <v>123.58333333333331</v>
      </c>
      <c r="G135" s="317">
        <v>121.46666666666665</v>
      </c>
      <c r="H135" s="317">
        <v>119.33333333333331</v>
      </c>
      <c r="I135" s="317">
        <v>127.83333333333331</v>
      </c>
      <c r="J135" s="317">
        <v>129.96666666666667</v>
      </c>
      <c r="K135" s="317">
        <v>132.08333333333331</v>
      </c>
      <c r="L135" s="304">
        <v>127.85</v>
      </c>
      <c r="M135" s="304">
        <v>123.6</v>
      </c>
      <c r="N135" s="319">
        <v>78831000</v>
      </c>
      <c r="O135" s="320">
        <v>-2.2960084775697633E-2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55.9</v>
      </c>
      <c r="E136" s="316">
        <v>55.983333333333327</v>
      </c>
      <c r="F136" s="317">
        <v>55.216666666666654</v>
      </c>
      <c r="G136" s="317">
        <v>54.533333333333324</v>
      </c>
      <c r="H136" s="317">
        <v>53.766666666666652</v>
      </c>
      <c r="I136" s="317">
        <v>56.666666666666657</v>
      </c>
      <c r="J136" s="317">
        <v>57.433333333333323</v>
      </c>
      <c r="K136" s="317">
        <v>58.11666666666666</v>
      </c>
      <c r="L136" s="304">
        <v>56.75</v>
      </c>
      <c r="M136" s="304">
        <v>55.3</v>
      </c>
      <c r="N136" s="319">
        <v>74128500</v>
      </c>
      <c r="O136" s="320">
        <v>-3.6291054255126113E-3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435.95</v>
      </c>
      <c r="E137" s="316">
        <v>431.58333333333331</v>
      </c>
      <c r="F137" s="317">
        <v>425.31666666666661</v>
      </c>
      <c r="G137" s="317">
        <v>414.68333333333328</v>
      </c>
      <c r="H137" s="317">
        <v>408.41666666666657</v>
      </c>
      <c r="I137" s="317">
        <v>442.21666666666664</v>
      </c>
      <c r="J137" s="317">
        <v>448.48333333333341</v>
      </c>
      <c r="K137" s="317">
        <v>459.11666666666667</v>
      </c>
      <c r="L137" s="304">
        <v>437.85</v>
      </c>
      <c r="M137" s="304">
        <v>420.95</v>
      </c>
      <c r="N137" s="319">
        <v>17948600</v>
      </c>
      <c r="O137" s="320">
        <v>8.0198586977277067E-3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2276.4499999999998</v>
      </c>
      <c r="E138" s="316">
        <v>2275.8166666666666</v>
      </c>
      <c r="F138" s="317">
        <v>2257.833333333333</v>
      </c>
      <c r="G138" s="317">
        <v>2239.2166666666662</v>
      </c>
      <c r="H138" s="317">
        <v>2221.2333333333327</v>
      </c>
      <c r="I138" s="317">
        <v>2294.4333333333334</v>
      </c>
      <c r="J138" s="317">
        <v>2312.416666666667</v>
      </c>
      <c r="K138" s="317">
        <v>2331.0333333333338</v>
      </c>
      <c r="L138" s="304">
        <v>2293.8000000000002</v>
      </c>
      <c r="M138" s="304">
        <v>2257.1999999999998</v>
      </c>
      <c r="N138" s="319">
        <v>10560000</v>
      </c>
      <c r="O138" s="320">
        <v>-3.0870316349939108E-3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715.3</v>
      </c>
      <c r="E139" s="316">
        <v>718.38333333333321</v>
      </c>
      <c r="F139" s="317">
        <v>708.96666666666647</v>
      </c>
      <c r="G139" s="317">
        <v>702.63333333333321</v>
      </c>
      <c r="H139" s="317">
        <v>693.21666666666647</v>
      </c>
      <c r="I139" s="317">
        <v>724.71666666666647</v>
      </c>
      <c r="J139" s="317">
        <v>734.13333333333321</v>
      </c>
      <c r="K139" s="317">
        <v>740.46666666666647</v>
      </c>
      <c r="L139" s="304">
        <v>727.8</v>
      </c>
      <c r="M139" s="304">
        <v>712.05</v>
      </c>
      <c r="N139" s="319">
        <v>12210000</v>
      </c>
      <c r="O139" s="320">
        <v>-1.8709615199151316E-2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1143.8499999999999</v>
      </c>
      <c r="E140" s="316">
        <v>1139.3</v>
      </c>
      <c r="F140" s="317">
        <v>1129.0999999999999</v>
      </c>
      <c r="G140" s="317">
        <v>1114.3499999999999</v>
      </c>
      <c r="H140" s="317">
        <v>1104.1499999999999</v>
      </c>
      <c r="I140" s="317">
        <v>1154.05</v>
      </c>
      <c r="J140" s="317">
        <v>1164.2500000000002</v>
      </c>
      <c r="K140" s="317">
        <v>1179</v>
      </c>
      <c r="L140" s="304">
        <v>1149.5</v>
      </c>
      <c r="M140" s="304">
        <v>1124.55</v>
      </c>
      <c r="N140" s="319">
        <v>8180250</v>
      </c>
      <c r="O140" s="320">
        <v>8.9731729879740981E-3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2817.55</v>
      </c>
      <c r="E141" s="316">
        <v>2816.4166666666665</v>
      </c>
      <c r="F141" s="317">
        <v>2791.2833333333328</v>
      </c>
      <c r="G141" s="317">
        <v>2765.0166666666664</v>
      </c>
      <c r="H141" s="317">
        <v>2739.8833333333328</v>
      </c>
      <c r="I141" s="317">
        <v>2842.6833333333329</v>
      </c>
      <c r="J141" s="317">
        <v>2867.8166666666671</v>
      </c>
      <c r="K141" s="317">
        <v>2894.083333333333</v>
      </c>
      <c r="L141" s="304">
        <v>2841.55</v>
      </c>
      <c r="M141" s="304">
        <v>2790.15</v>
      </c>
      <c r="N141" s="319">
        <v>1612500</v>
      </c>
      <c r="O141" s="320">
        <v>-2.1838034576888082E-2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345.95</v>
      </c>
      <c r="E142" s="316">
        <v>347.7833333333333</v>
      </c>
      <c r="F142" s="317">
        <v>343.16666666666663</v>
      </c>
      <c r="G142" s="317">
        <v>340.38333333333333</v>
      </c>
      <c r="H142" s="317">
        <v>335.76666666666665</v>
      </c>
      <c r="I142" s="317">
        <v>350.56666666666661</v>
      </c>
      <c r="J142" s="317">
        <v>355.18333333333328</v>
      </c>
      <c r="K142" s="317">
        <v>357.96666666666658</v>
      </c>
      <c r="L142" s="304">
        <v>352.4</v>
      </c>
      <c r="M142" s="304">
        <v>345</v>
      </c>
      <c r="N142" s="319">
        <v>2424000</v>
      </c>
      <c r="O142" s="320">
        <v>1.6352201257861635E-2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433.4</v>
      </c>
      <c r="E143" s="316">
        <v>430.79999999999995</v>
      </c>
      <c r="F143" s="317">
        <v>425.64999999999992</v>
      </c>
      <c r="G143" s="317">
        <v>417.9</v>
      </c>
      <c r="H143" s="317">
        <v>412.74999999999994</v>
      </c>
      <c r="I143" s="317">
        <v>438.5499999999999</v>
      </c>
      <c r="J143" s="317">
        <v>443.7</v>
      </c>
      <c r="K143" s="317">
        <v>451.44999999999987</v>
      </c>
      <c r="L143" s="304">
        <v>435.95</v>
      </c>
      <c r="M143" s="304">
        <v>423.05</v>
      </c>
      <c r="N143" s="319">
        <v>5784800</v>
      </c>
      <c r="O143" s="320">
        <v>-1.1719684286055968E-2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1006.8</v>
      </c>
      <c r="E144" s="316">
        <v>993.13333333333333</v>
      </c>
      <c r="F144" s="317">
        <v>973.56666666666661</v>
      </c>
      <c r="G144" s="317">
        <v>940.33333333333326</v>
      </c>
      <c r="H144" s="317">
        <v>920.76666666666654</v>
      </c>
      <c r="I144" s="317">
        <v>1026.3666666666668</v>
      </c>
      <c r="J144" s="317">
        <v>1045.9333333333334</v>
      </c>
      <c r="K144" s="317">
        <v>1079.1666666666667</v>
      </c>
      <c r="L144" s="304">
        <v>1012.7</v>
      </c>
      <c r="M144" s="304">
        <v>959.9</v>
      </c>
      <c r="N144" s="319">
        <v>1659000</v>
      </c>
      <c r="O144" s="320">
        <v>2.2874406560207165E-2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243</v>
      </c>
      <c r="E145" s="316">
        <v>241.54999999999998</v>
      </c>
      <c r="F145" s="317">
        <v>238.44999999999996</v>
      </c>
      <c r="G145" s="317">
        <v>233.89999999999998</v>
      </c>
      <c r="H145" s="317">
        <v>230.79999999999995</v>
      </c>
      <c r="I145" s="317">
        <v>246.09999999999997</v>
      </c>
      <c r="J145" s="317">
        <v>249.2</v>
      </c>
      <c r="K145" s="317">
        <v>253.74999999999997</v>
      </c>
      <c r="L145" s="304">
        <v>244.65</v>
      </c>
      <c r="M145" s="304">
        <v>237</v>
      </c>
      <c r="N145" s="319">
        <v>2721400</v>
      </c>
      <c r="O145" s="320">
        <v>-6.0744115413819286E-2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4173.6499999999996</v>
      </c>
      <c r="E146" s="316">
        <v>4140.5166666666664</v>
      </c>
      <c r="F146" s="317">
        <v>4092.0333333333328</v>
      </c>
      <c r="G146" s="317">
        <v>4010.4166666666665</v>
      </c>
      <c r="H146" s="317">
        <v>3961.9333333333329</v>
      </c>
      <c r="I146" s="317">
        <v>4222.1333333333332</v>
      </c>
      <c r="J146" s="317">
        <v>4270.6166666666668</v>
      </c>
      <c r="K146" s="317">
        <v>4352.2333333333327</v>
      </c>
      <c r="L146" s="304">
        <v>4189</v>
      </c>
      <c r="M146" s="304">
        <v>4058.9</v>
      </c>
      <c r="N146" s="319">
        <v>2403000</v>
      </c>
      <c r="O146" s="320">
        <v>6.7873303167420816E-3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494.8</v>
      </c>
      <c r="E147" s="316">
        <v>495.13333333333338</v>
      </c>
      <c r="F147" s="317">
        <v>486.76666666666677</v>
      </c>
      <c r="G147" s="317">
        <v>478.73333333333341</v>
      </c>
      <c r="H147" s="317">
        <v>470.36666666666679</v>
      </c>
      <c r="I147" s="317">
        <v>503.16666666666674</v>
      </c>
      <c r="J147" s="317">
        <v>511.53333333333342</v>
      </c>
      <c r="K147" s="317">
        <v>519.56666666666672</v>
      </c>
      <c r="L147" s="304">
        <v>503.5</v>
      </c>
      <c r="M147" s="304">
        <v>487.1</v>
      </c>
      <c r="N147" s="319">
        <v>12330500</v>
      </c>
      <c r="O147" s="320">
        <v>1.7955217574989438E-3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127.05</v>
      </c>
      <c r="E148" s="316">
        <v>126.41666666666667</v>
      </c>
      <c r="F148" s="317">
        <v>123.33333333333334</v>
      </c>
      <c r="G148" s="317">
        <v>119.61666666666667</v>
      </c>
      <c r="H148" s="317">
        <v>116.53333333333335</v>
      </c>
      <c r="I148" s="317">
        <v>130.13333333333333</v>
      </c>
      <c r="J148" s="317">
        <v>133.2166666666667</v>
      </c>
      <c r="K148" s="317">
        <v>136.93333333333334</v>
      </c>
      <c r="L148" s="304">
        <v>129.5</v>
      </c>
      <c r="M148" s="304">
        <v>122.7</v>
      </c>
      <c r="N148" s="319">
        <v>108270600</v>
      </c>
      <c r="O148" s="320">
        <v>-2.2611518441820116E-2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645.1</v>
      </c>
      <c r="E149" s="316">
        <v>640.48333333333346</v>
      </c>
      <c r="F149" s="317">
        <v>633.26666666666688</v>
      </c>
      <c r="G149" s="317">
        <v>621.43333333333339</v>
      </c>
      <c r="H149" s="317">
        <v>614.21666666666681</v>
      </c>
      <c r="I149" s="317">
        <v>652.31666666666695</v>
      </c>
      <c r="J149" s="317">
        <v>659.53333333333342</v>
      </c>
      <c r="K149" s="317">
        <v>671.36666666666702</v>
      </c>
      <c r="L149" s="304">
        <v>647.70000000000005</v>
      </c>
      <c r="M149" s="304">
        <v>628.65</v>
      </c>
      <c r="N149" s="319">
        <v>2954000</v>
      </c>
      <c r="O149" s="320">
        <v>-3.7099494097807759E-3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283.8</v>
      </c>
      <c r="E150" s="316">
        <v>284.76666666666665</v>
      </c>
      <c r="F150" s="317">
        <v>281.73333333333329</v>
      </c>
      <c r="G150" s="317">
        <v>279.66666666666663</v>
      </c>
      <c r="H150" s="317">
        <v>276.63333333333327</v>
      </c>
      <c r="I150" s="317">
        <v>286.83333333333331</v>
      </c>
      <c r="J150" s="317">
        <v>289.86666666666662</v>
      </c>
      <c r="K150" s="317">
        <v>291.93333333333334</v>
      </c>
      <c r="L150" s="304">
        <v>287.8</v>
      </c>
      <c r="M150" s="304">
        <v>282.7</v>
      </c>
      <c r="N150" s="319">
        <v>28048000</v>
      </c>
      <c r="O150" s="320">
        <v>4.0109172896641745E-2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174.6</v>
      </c>
      <c r="E151" s="316">
        <v>173.21666666666667</v>
      </c>
      <c r="F151" s="317">
        <v>167.03333333333333</v>
      </c>
      <c r="G151" s="317">
        <v>159.46666666666667</v>
      </c>
      <c r="H151" s="317">
        <v>153.28333333333333</v>
      </c>
      <c r="I151" s="317">
        <v>180.78333333333333</v>
      </c>
      <c r="J151" s="317">
        <v>186.96666666666667</v>
      </c>
      <c r="K151" s="317">
        <v>194.53333333333333</v>
      </c>
      <c r="L151" s="304">
        <v>179.4</v>
      </c>
      <c r="M151" s="304">
        <v>165.65</v>
      </c>
      <c r="N151" s="319">
        <v>51630000</v>
      </c>
      <c r="O151" s="320">
        <v>0.11003611971104231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44062</v>
      </c>
    </row>
    <row r="7" spans="1:15">
      <c r="A7"/>
    </row>
    <row r="8" spans="1:15" ht="28.5" customHeight="1">
      <c r="A8" s="563" t="s">
        <v>16</v>
      </c>
      <c r="B8" s="564" t="s">
        <v>18</v>
      </c>
      <c r="C8" s="562" t="s">
        <v>19</v>
      </c>
      <c r="D8" s="562" t="s">
        <v>20</v>
      </c>
      <c r="E8" s="562" t="s">
        <v>21</v>
      </c>
      <c r="F8" s="562"/>
      <c r="G8" s="562"/>
      <c r="H8" s="562" t="s">
        <v>22</v>
      </c>
      <c r="I8" s="562"/>
      <c r="J8" s="562"/>
      <c r="K8" s="274"/>
      <c r="L8" s="282"/>
      <c r="M8" s="282"/>
    </row>
    <row r="9" spans="1:15" ht="36" customHeight="1">
      <c r="A9" s="558"/>
      <c r="B9" s="560"/>
      <c r="C9" s="565" t="s">
        <v>23</v>
      </c>
      <c r="D9" s="56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11385.35</v>
      </c>
      <c r="D10" s="303">
        <v>11346.733333333335</v>
      </c>
      <c r="E10" s="303">
        <v>11291.76666666667</v>
      </c>
      <c r="F10" s="303">
        <v>11198.183333333334</v>
      </c>
      <c r="G10" s="303">
        <v>11143.216666666669</v>
      </c>
      <c r="H10" s="303">
        <v>11440.316666666671</v>
      </c>
      <c r="I10" s="303">
        <v>11495.283333333335</v>
      </c>
      <c r="J10" s="303">
        <v>11588.866666666672</v>
      </c>
      <c r="K10" s="302">
        <v>11401.7</v>
      </c>
      <c r="L10" s="302">
        <v>11253.15</v>
      </c>
      <c r="M10" s="307"/>
    </row>
    <row r="11" spans="1:15">
      <c r="A11" s="301">
        <v>2</v>
      </c>
      <c r="B11" s="277" t="s">
        <v>220</v>
      </c>
      <c r="C11" s="304">
        <v>22170.6</v>
      </c>
      <c r="D11" s="279">
        <v>22009.25</v>
      </c>
      <c r="E11" s="279">
        <v>21790.75</v>
      </c>
      <c r="F11" s="279">
        <v>21410.9</v>
      </c>
      <c r="G11" s="279">
        <v>21192.400000000001</v>
      </c>
      <c r="H11" s="279">
        <v>22389.1</v>
      </c>
      <c r="I11" s="279">
        <v>22607.599999999999</v>
      </c>
      <c r="J11" s="279">
        <v>22987.449999999997</v>
      </c>
      <c r="K11" s="304">
        <v>22227.75</v>
      </c>
      <c r="L11" s="304">
        <v>21629.4</v>
      </c>
      <c r="M11" s="307"/>
    </row>
    <row r="12" spans="1:15">
      <c r="A12" s="301">
        <v>3</v>
      </c>
      <c r="B12" s="285" t="s">
        <v>221</v>
      </c>
      <c r="C12" s="304">
        <v>1496.75</v>
      </c>
      <c r="D12" s="279">
        <v>1497.9333333333334</v>
      </c>
      <c r="E12" s="279">
        <v>1490.8666666666668</v>
      </c>
      <c r="F12" s="279">
        <v>1484.9833333333333</v>
      </c>
      <c r="G12" s="279">
        <v>1477.9166666666667</v>
      </c>
      <c r="H12" s="279">
        <v>1503.8166666666668</v>
      </c>
      <c r="I12" s="279">
        <v>1510.8833333333334</v>
      </c>
      <c r="J12" s="279">
        <v>1516.7666666666669</v>
      </c>
      <c r="K12" s="304">
        <v>1505</v>
      </c>
      <c r="L12" s="304">
        <v>1492.05</v>
      </c>
      <c r="M12" s="307"/>
    </row>
    <row r="13" spans="1:15">
      <c r="A13" s="301">
        <v>4</v>
      </c>
      <c r="B13" s="277" t="s">
        <v>222</v>
      </c>
      <c r="C13" s="304">
        <v>3241.1</v>
      </c>
      <c r="D13" s="279">
        <v>3231.8833333333337</v>
      </c>
      <c r="E13" s="279">
        <v>3216.7666666666673</v>
      </c>
      <c r="F13" s="279">
        <v>3192.4333333333338</v>
      </c>
      <c r="G13" s="279">
        <v>3177.3166666666675</v>
      </c>
      <c r="H13" s="279">
        <v>3256.2166666666672</v>
      </c>
      <c r="I13" s="279">
        <v>3271.333333333333</v>
      </c>
      <c r="J13" s="279">
        <v>3295.666666666667</v>
      </c>
      <c r="K13" s="304">
        <v>3247</v>
      </c>
      <c r="L13" s="304">
        <v>3207.55</v>
      </c>
      <c r="M13" s="307"/>
    </row>
    <row r="14" spans="1:15">
      <c r="A14" s="301">
        <v>5</v>
      </c>
      <c r="B14" s="277" t="s">
        <v>223</v>
      </c>
      <c r="C14" s="304">
        <v>18270.349999999999</v>
      </c>
      <c r="D14" s="279">
        <v>18285.016666666666</v>
      </c>
      <c r="E14" s="279">
        <v>18194.883333333331</v>
      </c>
      <c r="F14" s="279">
        <v>18119.416666666664</v>
      </c>
      <c r="G14" s="279">
        <v>18029.283333333329</v>
      </c>
      <c r="H14" s="279">
        <v>18360.483333333334</v>
      </c>
      <c r="I14" s="279">
        <v>18450.616666666672</v>
      </c>
      <c r="J14" s="279">
        <v>18526.083333333336</v>
      </c>
      <c r="K14" s="304">
        <v>18375.150000000001</v>
      </c>
      <c r="L14" s="304">
        <v>18209.55</v>
      </c>
      <c r="M14" s="307"/>
    </row>
    <row r="15" spans="1:15">
      <c r="A15" s="301">
        <v>6</v>
      </c>
      <c r="B15" s="277" t="s">
        <v>224</v>
      </c>
      <c r="C15" s="304">
        <v>2563.25</v>
      </c>
      <c r="D15" s="279">
        <v>2566.9333333333334</v>
      </c>
      <c r="E15" s="279">
        <v>2554.7666666666669</v>
      </c>
      <c r="F15" s="279">
        <v>2546.2833333333333</v>
      </c>
      <c r="G15" s="279">
        <v>2534.1166666666668</v>
      </c>
      <c r="H15" s="279">
        <v>2575.416666666667</v>
      </c>
      <c r="I15" s="279">
        <v>2587.583333333333</v>
      </c>
      <c r="J15" s="279">
        <v>2596.0666666666671</v>
      </c>
      <c r="K15" s="304">
        <v>2579.1</v>
      </c>
      <c r="L15" s="304">
        <v>2558.4499999999998</v>
      </c>
      <c r="M15" s="307"/>
    </row>
    <row r="16" spans="1:15">
      <c r="A16" s="301">
        <v>7</v>
      </c>
      <c r="B16" s="277" t="s">
        <v>225</v>
      </c>
      <c r="C16" s="304">
        <v>4633.6499999999996</v>
      </c>
      <c r="D16" s="279">
        <v>4616.5999999999995</v>
      </c>
      <c r="E16" s="279">
        <v>4592.4499999999989</v>
      </c>
      <c r="F16" s="279">
        <v>4551.2499999999991</v>
      </c>
      <c r="G16" s="279">
        <v>4527.0999999999985</v>
      </c>
      <c r="H16" s="279">
        <v>4657.7999999999993</v>
      </c>
      <c r="I16" s="279">
        <v>4681.9499999999989</v>
      </c>
      <c r="J16" s="279">
        <v>4723.1499999999996</v>
      </c>
      <c r="K16" s="304">
        <v>4640.75</v>
      </c>
      <c r="L16" s="304">
        <v>4575.3999999999996</v>
      </c>
      <c r="M16" s="307"/>
    </row>
    <row r="17" spans="1:13">
      <c r="A17" s="301">
        <v>8</v>
      </c>
      <c r="B17" s="277" t="s">
        <v>38</v>
      </c>
      <c r="C17" s="277">
        <v>1431.95</v>
      </c>
      <c r="D17" s="279">
        <v>1419.75</v>
      </c>
      <c r="E17" s="279">
        <v>1402.2</v>
      </c>
      <c r="F17" s="279">
        <v>1372.45</v>
      </c>
      <c r="G17" s="279">
        <v>1354.9</v>
      </c>
      <c r="H17" s="279">
        <v>1449.5</v>
      </c>
      <c r="I17" s="279">
        <v>1467.0500000000002</v>
      </c>
      <c r="J17" s="279">
        <v>1496.8</v>
      </c>
      <c r="K17" s="277">
        <v>1437.3</v>
      </c>
      <c r="L17" s="277">
        <v>1390</v>
      </c>
      <c r="M17" s="277">
        <v>11.24295</v>
      </c>
    </row>
    <row r="18" spans="1:13">
      <c r="A18" s="301">
        <v>9</v>
      </c>
      <c r="B18" s="277" t="s">
        <v>226</v>
      </c>
      <c r="C18" s="277">
        <v>720</v>
      </c>
      <c r="D18" s="279">
        <v>717.6</v>
      </c>
      <c r="E18" s="279">
        <v>709.40000000000009</v>
      </c>
      <c r="F18" s="279">
        <v>698.80000000000007</v>
      </c>
      <c r="G18" s="279">
        <v>690.60000000000014</v>
      </c>
      <c r="H18" s="279">
        <v>728.2</v>
      </c>
      <c r="I18" s="279">
        <v>736.40000000000009</v>
      </c>
      <c r="J18" s="279">
        <v>747</v>
      </c>
      <c r="K18" s="277">
        <v>725.8</v>
      </c>
      <c r="L18" s="277">
        <v>707</v>
      </c>
      <c r="M18" s="277">
        <v>3.1028099999999998</v>
      </c>
    </row>
    <row r="19" spans="1:13">
      <c r="A19" s="301">
        <v>10</v>
      </c>
      <c r="B19" s="277" t="s">
        <v>803</v>
      </c>
      <c r="C19" s="277">
        <v>1017.1</v>
      </c>
      <c r="D19" s="279">
        <v>1019.0333333333333</v>
      </c>
      <c r="E19" s="279">
        <v>1008.0666666666666</v>
      </c>
      <c r="F19" s="279">
        <v>999.0333333333333</v>
      </c>
      <c r="G19" s="279">
        <v>988.06666666666661</v>
      </c>
      <c r="H19" s="279">
        <v>1028.0666666666666</v>
      </c>
      <c r="I19" s="279">
        <v>1039.0333333333333</v>
      </c>
      <c r="J19" s="279">
        <v>1048.0666666666666</v>
      </c>
      <c r="K19" s="277">
        <v>1030</v>
      </c>
      <c r="L19" s="277">
        <v>1010</v>
      </c>
      <c r="M19" s="277">
        <v>2.5269400000000002</v>
      </c>
    </row>
    <row r="20" spans="1:13">
      <c r="A20" s="301">
        <v>11</v>
      </c>
      <c r="B20" s="277" t="s">
        <v>295</v>
      </c>
      <c r="C20" s="277">
        <v>16590.8</v>
      </c>
      <c r="D20" s="279">
        <v>16658.600000000002</v>
      </c>
      <c r="E20" s="279">
        <v>16492.200000000004</v>
      </c>
      <c r="F20" s="279">
        <v>16393.600000000002</v>
      </c>
      <c r="G20" s="279">
        <v>16227.200000000004</v>
      </c>
      <c r="H20" s="279">
        <v>16757.200000000004</v>
      </c>
      <c r="I20" s="279">
        <v>16923.600000000006</v>
      </c>
      <c r="J20" s="279">
        <v>17022.200000000004</v>
      </c>
      <c r="K20" s="277">
        <v>16825</v>
      </c>
      <c r="L20" s="277">
        <v>16560</v>
      </c>
      <c r="M20" s="277">
        <v>0.10920000000000001</v>
      </c>
    </row>
    <row r="21" spans="1:13">
      <c r="A21" s="301">
        <v>12</v>
      </c>
      <c r="B21" s="277" t="s">
        <v>296</v>
      </c>
      <c r="C21" s="277">
        <v>161.75</v>
      </c>
      <c r="D21" s="279">
        <v>162.5</v>
      </c>
      <c r="E21" s="279">
        <v>160.25</v>
      </c>
      <c r="F21" s="279">
        <v>158.75</v>
      </c>
      <c r="G21" s="279">
        <v>156.5</v>
      </c>
      <c r="H21" s="279">
        <v>164</v>
      </c>
      <c r="I21" s="279">
        <v>166.25</v>
      </c>
      <c r="J21" s="279">
        <v>167.75</v>
      </c>
      <c r="K21" s="277">
        <v>164.75</v>
      </c>
      <c r="L21" s="277">
        <v>161</v>
      </c>
      <c r="M21" s="277">
        <v>14.036060000000001</v>
      </c>
    </row>
    <row r="22" spans="1:13">
      <c r="A22" s="301">
        <v>13</v>
      </c>
      <c r="B22" s="277" t="s">
        <v>41</v>
      </c>
      <c r="C22" s="277">
        <v>357.45</v>
      </c>
      <c r="D22" s="279">
        <v>357.15000000000003</v>
      </c>
      <c r="E22" s="279">
        <v>354.80000000000007</v>
      </c>
      <c r="F22" s="279">
        <v>352.15000000000003</v>
      </c>
      <c r="G22" s="279">
        <v>349.80000000000007</v>
      </c>
      <c r="H22" s="279">
        <v>359.80000000000007</v>
      </c>
      <c r="I22" s="279">
        <v>362.15000000000009</v>
      </c>
      <c r="J22" s="279">
        <v>364.80000000000007</v>
      </c>
      <c r="K22" s="277">
        <v>359.5</v>
      </c>
      <c r="L22" s="277">
        <v>354.5</v>
      </c>
      <c r="M22" s="277">
        <v>21.514189999999999</v>
      </c>
    </row>
    <row r="23" spans="1:13">
      <c r="A23" s="301">
        <v>14</v>
      </c>
      <c r="B23" s="277" t="s">
        <v>43</v>
      </c>
      <c r="C23" s="277">
        <v>36.799999999999997</v>
      </c>
      <c r="D23" s="279">
        <v>36.949999999999996</v>
      </c>
      <c r="E23" s="279">
        <v>36.599999999999994</v>
      </c>
      <c r="F23" s="279">
        <v>36.4</v>
      </c>
      <c r="G23" s="279">
        <v>36.049999999999997</v>
      </c>
      <c r="H23" s="279">
        <v>37.149999999999991</v>
      </c>
      <c r="I23" s="279">
        <v>37.5</v>
      </c>
      <c r="J23" s="279">
        <v>37.699999999999989</v>
      </c>
      <c r="K23" s="277">
        <v>37.299999999999997</v>
      </c>
      <c r="L23" s="277">
        <v>36.75</v>
      </c>
      <c r="M23" s="277">
        <v>15.10249</v>
      </c>
    </row>
    <row r="24" spans="1:13">
      <c r="A24" s="301">
        <v>15</v>
      </c>
      <c r="B24" s="277" t="s">
        <v>298</v>
      </c>
      <c r="C24" s="277">
        <v>237.35</v>
      </c>
      <c r="D24" s="279">
        <v>238.76666666666665</v>
      </c>
      <c r="E24" s="279">
        <v>232.6333333333333</v>
      </c>
      <c r="F24" s="279">
        <v>227.91666666666666</v>
      </c>
      <c r="G24" s="279">
        <v>221.7833333333333</v>
      </c>
      <c r="H24" s="279">
        <v>243.48333333333329</v>
      </c>
      <c r="I24" s="279">
        <v>249.61666666666662</v>
      </c>
      <c r="J24" s="279">
        <v>254.33333333333329</v>
      </c>
      <c r="K24" s="277">
        <v>244.9</v>
      </c>
      <c r="L24" s="277">
        <v>234.05</v>
      </c>
      <c r="M24" s="277">
        <v>4.3632</v>
      </c>
    </row>
    <row r="25" spans="1:13">
      <c r="A25" s="301">
        <v>16</v>
      </c>
      <c r="B25" s="277" t="s">
        <v>227</v>
      </c>
      <c r="C25" s="277">
        <v>59.9</v>
      </c>
      <c r="D25" s="279">
        <v>59.949999999999996</v>
      </c>
      <c r="E25" s="279">
        <v>59.349999999999994</v>
      </c>
      <c r="F25" s="279">
        <v>58.8</v>
      </c>
      <c r="G25" s="279">
        <v>58.199999999999996</v>
      </c>
      <c r="H25" s="279">
        <v>60.499999999999993</v>
      </c>
      <c r="I25" s="279">
        <v>61.1</v>
      </c>
      <c r="J25" s="279">
        <v>61.649999999999991</v>
      </c>
      <c r="K25" s="277">
        <v>60.55</v>
      </c>
      <c r="L25" s="277">
        <v>59.4</v>
      </c>
      <c r="M25" s="277">
        <v>17.041219999999999</v>
      </c>
    </row>
    <row r="26" spans="1:13">
      <c r="A26" s="301">
        <v>17</v>
      </c>
      <c r="B26" s="277" t="s">
        <v>228</v>
      </c>
      <c r="C26" s="277">
        <v>136.35</v>
      </c>
      <c r="D26" s="279">
        <v>135.20000000000002</v>
      </c>
      <c r="E26" s="279">
        <v>133.15000000000003</v>
      </c>
      <c r="F26" s="279">
        <v>129.95000000000002</v>
      </c>
      <c r="G26" s="279">
        <v>127.90000000000003</v>
      </c>
      <c r="H26" s="279">
        <v>138.40000000000003</v>
      </c>
      <c r="I26" s="279">
        <v>140.45000000000005</v>
      </c>
      <c r="J26" s="279">
        <v>143.65000000000003</v>
      </c>
      <c r="K26" s="277">
        <v>137.25</v>
      </c>
      <c r="L26" s="277">
        <v>132</v>
      </c>
      <c r="M26" s="277">
        <v>33.814450000000001</v>
      </c>
    </row>
    <row r="27" spans="1:13">
      <c r="A27" s="301">
        <v>18</v>
      </c>
      <c r="B27" s="277" t="s">
        <v>229</v>
      </c>
      <c r="C27" s="277">
        <v>1682.65</v>
      </c>
      <c r="D27" s="279">
        <v>1691.55</v>
      </c>
      <c r="E27" s="279">
        <v>1661.1</v>
      </c>
      <c r="F27" s="279">
        <v>1639.55</v>
      </c>
      <c r="G27" s="279">
        <v>1609.1</v>
      </c>
      <c r="H27" s="279">
        <v>1713.1</v>
      </c>
      <c r="I27" s="279">
        <v>1743.5500000000002</v>
      </c>
      <c r="J27" s="279">
        <v>1765.1</v>
      </c>
      <c r="K27" s="277">
        <v>1722</v>
      </c>
      <c r="L27" s="277">
        <v>1670</v>
      </c>
      <c r="M27" s="277">
        <v>4.2250199999999998</v>
      </c>
    </row>
    <row r="28" spans="1:13">
      <c r="A28" s="301">
        <v>19</v>
      </c>
      <c r="B28" s="277" t="s">
        <v>230</v>
      </c>
      <c r="C28" s="277">
        <v>2893.25</v>
      </c>
      <c r="D28" s="279">
        <v>2900.6666666666665</v>
      </c>
      <c r="E28" s="279">
        <v>2872.583333333333</v>
      </c>
      <c r="F28" s="279">
        <v>2851.9166666666665</v>
      </c>
      <c r="G28" s="279">
        <v>2823.833333333333</v>
      </c>
      <c r="H28" s="279">
        <v>2921.333333333333</v>
      </c>
      <c r="I28" s="279">
        <v>2949.4166666666661</v>
      </c>
      <c r="J28" s="279">
        <v>2970.083333333333</v>
      </c>
      <c r="K28" s="277">
        <v>2928.75</v>
      </c>
      <c r="L28" s="277">
        <v>2880</v>
      </c>
      <c r="M28" s="277">
        <v>1.07694</v>
      </c>
    </row>
    <row r="29" spans="1:13">
      <c r="A29" s="301">
        <v>20</v>
      </c>
      <c r="B29" s="277" t="s">
        <v>45</v>
      </c>
      <c r="C29" s="277">
        <v>766.65</v>
      </c>
      <c r="D29" s="279">
        <v>764.35</v>
      </c>
      <c r="E29" s="279">
        <v>759.30000000000007</v>
      </c>
      <c r="F29" s="279">
        <v>751.95</v>
      </c>
      <c r="G29" s="279">
        <v>746.90000000000009</v>
      </c>
      <c r="H29" s="279">
        <v>771.7</v>
      </c>
      <c r="I29" s="279">
        <v>776.75</v>
      </c>
      <c r="J29" s="279">
        <v>784.1</v>
      </c>
      <c r="K29" s="277">
        <v>769.4</v>
      </c>
      <c r="L29" s="277">
        <v>757</v>
      </c>
      <c r="M29" s="277">
        <v>8.0800599999999996</v>
      </c>
    </row>
    <row r="30" spans="1:13">
      <c r="A30" s="301">
        <v>21</v>
      </c>
      <c r="B30" s="277" t="s">
        <v>46</v>
      </c>
      <c r="C30" s="277">
        <v>228.2</v>
      </c>
      <c r="D30" s="279">
        <v>225.63333333333333</v>
      </c>
      <c r="E30" s="279">
        <v>222.06666666666666</v>
      </c>
      <c r="F30" s="279">
        <v>215.93333333333334</v>
      </c>
      <c r="G30" s="279">
        <v>212.36666666666667</v>
      </c>
      <c r="H30" s="279">
        <v>231.76666666666665</v>
      </c>
      <c r="I30" s="279">
        <v>235.33333333333331</v>
      </c>
      <c r="J30" s="279">
        <v>241.46666666666664</v>
      </c>
      <c r="K30" s="277">
        <v>229.2</v>
      </c>
      <c r="L30" s="277">
        <v>219.5</v>
      </c>
      <c r="M30" s="277">
        <v>54.698819999999998</v>
      </c>
    </row>
    <row r="31" spans="1:13">
      <c r="A31" s="301">
        <v>22</v>
      </c>
      <c r="B31" s="277" t="s">
        <v>47</v>
      </c>
      <c r="C31" s="277">
        <v>1697.15</v>
      </c>
      <c r="D31" s="279">
        <v>1697.5833333333333</v>
      </c>
      <c r="E31" s="279">
        <v>1678.3666666666666</v>
      </c>
      <c r="F31" s="279">
        <v>1659.5833333333333</v>
      </c>
      <c r="G31" s="279">
        <v>1640.3666666666666</v>
      </c>
      <c r="H31" s="279">
        <v>1716.3666666666666</v>
      </c>
      <c r="I31" s="279">
        <v>1735.5833333333333</v>
      </c>
      <c r="J31" s="279">
        <v>1754.3666666666666</v>
      </c>
      <c r="K31" s="277">
        <v>1716.8</v>
      </c>
      <c r="L31" s="277">
        <v>1678.8</v>
      </c>
      <c r="M31" s="277">
        <v>6.3993500000000001</v>
      </c>
    </row>
    <row r="32" spans="1:13">
      <c r="A32" s="301">
        <v>23</v>
      </c>
      <c r="B32" s="277" t="s">
        <v>48</v>
      </c>
      <c r="C32" s="277">
        <v>128.44999999999999</v>
      </c>
      <c r="D32" s="279">
        <v>128.75</v>
      </c>
      <c r="E32" s="279">
        <v>126.5</v>
      </c>
      <c r="F32" s="279">
        <v>124.55</v>
      </c>
      <c r="G32" s="279">
        <v>122.3</v>
      </c>
      <c r="H32" s="279">
        <v>130.69999999999999</v>
      </c>
      <c r="I32" s="279">
        <v>132.94999999999999</v>
      </c>
      <c r="J32" s="279">
        <v>134.9</v>
      </c>
      <c r="K32" s="277">
        <v>131</v>
      </c>
      <c r="L32" s="277">
        <v>126.8</v>
      </c>
      <c r="M32" s="277">
        <v>91.486270000000005</v>
      </c>
    </row>
    <row r="33" spans="1:13">
      <c r="A33" s="301">
        <v>24</v>
      </c>
      <c r="B33" s="277" t="s">
        <v>49</v>
      </c>
      <c r="C33" s="277">
        <v>68.5</v>
      </c>
      <c r="D33" s="279">
        <v>66.816666666666663</v>
      </c>
      <c r="E33" s="279">
        <v>64.683333333333323</v>
      </c>
      <c r="F33" s="279">
        <v>60.86666666666666</v>
      </c>
      <c r="G33" s="279">
        <v>58.73333333333332</v>
      </c>
      <c r="H33" s="279">
        <v>70.633333333333326</v>
      </c>
      <c r="I33" s="279">
        <v>72.766666666666652</v>
      </c>
      <c r="J33" s="279">
        <v>76.583333333333329</v>
      </c>
      <c r="K33" s="277">
        <v>68.95</v>
      </c>
      <c r="L33" s="277">
        <v>63</v>
      </c>
      <c r="M33" s="277">
        <v>1022.55081</v>
      </c>
    </row>
    <row r="34" spans="1:13">
      <c r="A34" s="301">
        <v>25</v>
      </c>
      <c r="B34" s="277" t="s">
        <v>51</v>
      </c>
      <c r="C34" s="277">
        <v>1874.1</v>
      </c>
      <c r="D34" s="279">
        <v>1863.0333333333335</v>
      </c>
      <c r="E34" s="279">
        <v>1842.0666666666671</v>
      </c>
      <c r="F34" s="279">
        <v>1810.0333333333335</v>
      </c>
      <c r="G34" s="279">
        <v>1789.0666666666671</v>
      </c>
      <c r="H34" s="279">
        <v>1895.0666666666671</v>
      </c>
      <c r="I34" s="279">
        <v>1916.0333333333338</v>
      </c>
      <c r="J34" s="279">
        <v>1948.0666666666671</v>
      </c>
      <c r="K34" s="277">
        <v>1884</v>
      </c>
      <c r="L34" s="277">
        <v>1831</v>
      </c>
      <c r="M34" s="277">
        <v>25.863209999999999</v>
      </c>
    </row>
    <row r="35" spans="1:13">
      <c r="A35" s="301">
        <v>26</v>
      </c>
      <c r="B35" s="277" t="s">
        <v>53</v>
      </c>
      <c r="C35" s="277">
        <v>872.1</v>
      </c>
      <c r="D35" s="279">
        <v>870</v>
      </c>
      <c r="E35" s="279">
        <v>857.1</v>
      </c>
      <c r="F35" s="279">
        <v>842.1</v>
      </c>
      <c r="G35" s="279">
        <v>829.2</v>
      </c>
      <c r="H35" s="279">
        <v>885</v>
      </c>
      <c r="I35" s="279">
        <v>897.90000000000009</v>
      </c>
      <c r="J35" s="279">
        <v>912.9</v>
      </c>
      <c r="K35" s="277">
        <v>882.9</v>
      </c>
      <c r="L35" s="277">
        <v>855</v>
      </c>
      <c r="M35" s="277">
        <v>31.229289999999999</v>
      </c>
    </row>
    <row r="36" spans="1:13">
      <c r="A36" s="301">
        <v>27</v>
      </c>
      <c r="B36" s="277" t="s">
        <v>231</v>
      </c>
      <c r="C36" s="277">
        <v>2259.4499999999998</v>
      </c>
      <c r="D36" s="279">
        <v>2231.9166666666665</v>
      </c>
      <c r="E36" s="279">
        <v>2197.5333333333328</v>
      </c>
      <c r="F36" s="279">
        <v>2135.6166666666663</v>
      </c>
      <c r="G36" s="279">
        <v>2101.2333333333327</v>
      </c>
      <c r="H36" s="279">
        <v>2293.833333333333</v>
      </c>
      <c r="I36" s="279">
        <v>2328.2166666666672</v>
      </c>
      <c r="J36" s="279">
        <v>2390.1333333333332</v>
      </c>
      <c r="K36" s="277">
        <v>2266.3000000000002</v>
      </c>
      <c r="L36" s="277">
        <v>2170</v>
      </c>
      <c r="M36" s="277">
        <v>7.0040800000000001</v>
      </c>
    </row>
    <row r="37" spans="1:13">
      <c r="A37" s="301">
        <v>28</v>
      </c>
      <c r="B37" s="277" t="s">
        <v>55</v>
      </c>
      <c r="C37" s="277">
        <v>445.8</v>
      </c>
      <c r="D37" s="279">
        <v>442.7833333333333</v>
      </c>
      <c r="E37" s="279">
        <v>438.31666666666661</v>
      </c>
      <c r="F37" s="279">
        <v>430.83333333333331</v>
      </c>
      <c r="G37" s="279">
        <v>426.36666666666662</v>
      </c>
      <c r="H37" s="279">
        <v>450.26666666666659</v>
      </c>
      <c r="I37" s="279">
        <v>454.73333333333329</v>
      </c>
      <c r="J37" s="279">
        <v>462.21666666666658</v>
      </c>
      <c r="K37" s="277">
        <v>447.25</v>
      </c>
      <c r="L37" s="277">
        <v>435.3</v>
      </c>
      <c r="M37" s="277">
        <v>217.68573000000001</v>
      </c>
    </row>
    <row r="38" spans="1:13">
      <c r="A38" s="301">
        <v>29</v>
      </c>
      <c r="B38" s="277" t="s">
        <v>56</v>
      </c>
      <c r="C38" s="277">
        <v>3104.8</v>
      </c>
      <c r="D38" s="279">
        <v>3114.9333333333329</v>
      </c>
      <c r="E38" s="279">
        <v>3082.8666666666659</v>
      </c>
      <c r="F38" s="279">
        <v>3060.9333333333329</v>
      </c>
      <c r="G38" s="279">
        <v>3028.8666666666659</v>
      </c>
      <c r="H38" s="279">
        <v>3136.8666666666659</v>
      </c>
      <c r="I38" s="279">
        <v>3168.9333333333325</v>
      </c>
      <c r="J38" s="279">
        <v>3190.8666666666659</v>
      </c>
      <c r="K38" s="277">
        <v>3147</v>
      </c>
      <c r="L38" s="277">
        <v>3093</v>
      </c>
      <c r="M38" s="277">
        <v>8.2581199999999999</v>
      </c>
    </row>
    <row r="39" spans="1:13">
      <c r="A39" s="301">
        <v>30</v>
      </c>
      <c r="B39" s="277" t="s">
        <v>59</v>
      </c>
      <c r="C39" s="277">
        <v>3419.9</v>
      </c>
      <c r="D39" s="279">
        <v>3408.15</v>
      </c>
      <c r="E39" s="279">
        <v>3378.3500000000004</v>
      </c>
      <c r="F39" s="279">
        <v>3336.8</v>
      </c>
      <c r="G39" s="279">
        <v>3307.0000000000005</v>
      </c>
      <c r="H39" s="279">
        <v>3449.7000000000003</v>
      </c>
      <c r="I39" s="279">
        <v>3479.5000000000005</v>
      </c>
      <c r="J39" s="279">
        <v>3521.05</v>
      </c>
      <c r="K39" s="277">
        <v>3437.95</v>
      </c>
      <c r="L39" s="277">
        <v>3366.6</v>
      </c>
      <c r="M39" s="277">
        <v>47.06306</v>
      </c>
    </row>
    <row r="40" spans="1:13">
      <c r="A40" s="301">
        <v>31</v>
      </c>
      <c r="B40" s="277" t="s">
        <v>58</v>
      </c>
      <c r="C40" s="277">
        <v>6343.05</v>
      </c>
      <c r="D40" s="279">
        <v>6320.0166666666664</v>
      </c>
      <c r="E40" s="279">
        <v>6265.0333333333328</v>
      </c>
      <c r="F40" s="279">
        <v>6187.0166666666664</v>
      </c>
      <c r="G40" s="279">
        <v>6132.0333333333328</v>
      </c>
      <c r="H40" s="279">
        <v>6398.0333333333328</v>
      </c>
      <c r="I40" s="279">
        <v>6453.0166666666664</v>
      </c>
      <c r="J40" s="279">
        <v>6531.0333333333328</v>
      </c>
      <c r="K40" s="277">
        <v>6375</v>
      </c>
      <c r="L40" s="277">
        <v>6242</v>
      </c>
      <c r="M40" s="277">
        <v>4.5714699999999997</v>
      </c>
    </row>
    <row r="41" spans="1:13">
      <c r="A41" s="301">
        <v>32</v>
      </c>
      <c r="B41" s="277" t="s">
        <v>232</v>
      </c>
      <c r="C41" s="277">
        <v>2629.05</v>
      </c>
      <c r="D41" s="279">
        <v>2632.6833333333334</v>
      </c>
      <c r="E41" s="279">
        <v>2620.3666666666668</v>
      </c>
      <c r="F41" s="279">
        <v>2611.6833333333334</v>
      </c>
      <c r="G41" s="279">
        <v>2599.3666666666668</v>
      </c>
      <c r="H41" s="279">
        <v>2641.3666666666668</v>
      </c>
      <c r="I41" s="279">
        <v>2653.6833333333334</v>
      </c>
      <c r="J41" s="279">
        <v>2662.3666666666668</v>
      </c>
      <c r="K41" s="277">
        <v>2645</v>
      </c>
      <c r="L41" s="277">
        <v>2624</v>
      </c>
      <c r="M41" s="277">
        <v>0.11573</v>
      </c>
    </row>
    <row r="42" spans="1:13">
      <c r="A42" s="301">
        <v>33</v>
      </c>
      <c r="B42" s="277" t="s">
        <v>60</v>
      </c>
      <c r="C42" s="277">
        <v>1341.3</v>
      </c>
      <c r="D42" s="279">
        <v>1331.7666666666667</v>
      </c>
      <c r="E42" s="279">
        <v>1316.5333333333333</v>
      </c>
      <c r="F42" s="279">
        <v>1291.7666666666667</v>
      </c>
      <c r="G42" s="279">
        <v>1276.5333333333333</v>
      </c>
      <c r="H42" s="279">
        <v>1356.5333333333333</v>
      </c>
      <c r="I42" s="279">
        <v>1371.7666666666664</v>
      </c>
      <c r="J42" s="279">
        <v>1396.5333333333333</v>
      </c>
      <c r="K42" s="277">
        <v>1347</v>
      </c>
      <c r="L42" s="277">
        <v>1307</v>
      </c>
      <c r="M42" s="277">
        <v>5.7287400000000002</v>
      </c>
    </row>
    <row r="43" spans="1:13">
      <c r="A43" s="301">
        <v>34</v>
      </c>
      <c r="B43" s="277" t="s">
        <v>233</v>
      </c>
      <c r="C43" s="277">
        <v>288</v>
      </c>
      <c r="D43" s="279">
        <v>289.26666666666665</v>
      </c>
      <c r="E43" s="279">
        <v>284.13333333333333</v>
      </c>
      <c r="F43" s="279">
        <v>280.26666666666665</v>
      </c>
      <c r="G43" s="279">
        <v>275.13333333333333</v>
      </c>
      <c r="H43" s="279">
        <v>293.13333333333333</v>
      </c>
      <c r="I43" s="279">
        <v>298.26666666666665</v>
      </c>
      <c r="J43" s="279">
        <v>302.13333333333333</v>
      </c>
      <c r="K43" s="277">
        <v>294.39999999999998</v>
      </c>
      <c r="L43" s="277">
        <v>285.39999999999998</v>
      </c>
      <c r="M43" s="277">
        <v>227.84788</v>
      </c>
    </row>
    <row r="44" spans="1:13">
      <c r="A44" s="301">
        <v>35</v>
      </c>
      <c r="B44" s="277" t="s">
        <v>61</v>
      </c>
      <c r="C44" s="277">
        <v>46.5</v>
      </c>
      <c r="D44" s="279">
        <v>46.266666666666673</v>
      </c>
      <c r="E44" s="279">
        <v>45.883333333333347</v>
      </c>
      <c r="F44" s="279">
        <v>45.266666666666673</v>
      </c>
      <c r="G44" s="279">
        <v>44.883333333333347</v>
      </c>
      <c r="H44" s="279">
        <v>46.883333333333347</v>
      </c>
      <c r="I44" s="279">
        <v>47.266666666666673</v>
      </c>
      <c r="J44" s="279">
        <v>47.883333333333347</v>
      </c>
      <c r="K44" s="277">
        <v>46.65</v>
      </c>
      <c r="L44" s="277">
        <v>45.65</v>
      </c>
      <c r="M44" s="277">
        <v>348.89564000000001</v>
      </c>
    </row>
    <row r="45" spans="1:13">
      <c r="A45" s="301">
        <v>36</v>
      </c>
      <c r="B45" s="277" t="s">
        <v>62</v>
      </c>
      <c r="C45" s="277">
        <v>46.5</v>
      </c>
      <c r="D45" s="279">
        <v>46.616666666666667</v>
      </c>
      <c r="E45" s="279">
        <v>46.033333333333331</v>
      </c>
      <c r="F45" s="279">
        <v>45.566666666666663</v>
      </c>
      <c r="G45" s="279">
        <v>44.983333333333327</v>
      </c>
      <c r="H45" s="279">
        <v>47.083333333333336</v>
      </c>
      <c r="I45" s="279">
        <v>47.666666666666664</v>
      </c>
      <c r="J45" s="279">
        <v>48.13333333333334</v>
      </c>
      <c r="K45" s="277">
        <v>47.2</v>
      </c>
      <c r="L45" s="277">
        <v>46.15</v>
      </c>
      <c r="M45" s="277">
        <v>17.74522</v>
      </c>
    </row>
    <row r="46" spans="1:13">
      <c r="A46" s="301">
        <v>37</v>
      </c>
      <c r="B46" s="277" t="s">
        <v>63</v>
      </c>
      <c r="C46" s="277">
        <v>1256.55</v>
      </c>
      <c r="D46" s="279">
        <v>1251.1833333333334</v>
      </c>
      <c r="E46" s="279">
        <v>1242.3666666666668</v>
      </c>
      <c r="F46" s="279">
        <v>1228.1833333333334</v>
      </c>
      <c r="G46" s="279">
        <v>1219.3666666666668</v>
      </c>
      <c r="H46" s="279">
        <v>1265.3666666666668</v>
      </c>
      <c r="I46" s="279">
        <v>1274.1833333333334</v>
      </c>
      <c r="J46" s="279">
        <v>1288.3666666666668</v>
      </c>
      <c r="K46" s="277">
        <v>1260</v>
      </c>
      <c r="L46" s="277">
        <v>1237</v>
      </c>
      <c r="M46" s="277">
        <v>8.7317099999999996</v>
      </c>
    </row>
    <row r="47" spans="1:13">
      <c r="A47" s="301">
        <v>38</v>
      </c>
      <c r="B47" s="277" t="s">
        <v>66</v>
      </c>
      <c r="C47" s="277">
        <v>562.75</v>
      </c>
      <c r="D47" s="279">
        <v>557.25</v>
      </c>
      <c r="E47" s="279">
        <v>546.5</v>
      </c>
      <c r="F47" s="279">
        <v>530.25</v>
      </c>
      <c r="G47" s="279">
        <v>519.5</v>
      </c>
      <c r="H47" s="279">
        <v>573.5</v>
      </c>
      <c r="I47" s="279">
        <v>584.25</v>
      </c>
      <c r="J47" s="279">
        <v>600.5</v>
      </c>
      <c r="K47" s="277">
        <v>568</v>
      </c>
      <c r="L47" s="277">
        <v>541</v>
      </c>
      <c r="M47" s="277">
        <v>41.253390000000003</v>
      </c>
    </row>
    <row r="48" spans="1:13">
      <c r="A48" s="301">
        <v>39</v>
      </c>
      <c r="B48" s="277" t="s">
        <v>65</v>
      </c>
      <c r="C48" s="277">
        <v>111.7</v>
      </c>
      <c r="D48" s="279">
        <v>111.53333333333335</v>
      </c>
      <c r="E48" s="279">
        <v>109.86666666666669</v>
      </c>
      <c r="F48" s="279">
        <v>108.03333333333335</v>
      </c>
      <c r="G48" s="279">
        <v>106.36666666666669</v>
      </c>
      <c r="H48" s="279">
        <v>113.36666666666669</v>
      </c>
      <c r="I48" s="279">
        <v>115.03333333333335</v>
      </c>
      <c r="J48" s="279">
        <v>116.86666666666669</v>
      </c>
      <c r="K48" s="277">
        <v>113.2</v>
      </c>
      <c r="L48" s="277">
        <v>109.7</v>
      </c>
      <c r="M48" s="277">
        <v>149.55710999999999</v>
      </c>
    </row>
    <row r="49" spans="1:13">
      <c r="A49" s="301">
        <v>40</v>
      </c>
      <c r="B49" s="277" t="s">
        <v>67</v>
      </c>
      <c r="C49" s="277">
        <v>499.55</v>
      </c>
      <c r="D49" s="279">
        <v>499.3</v>
      </c>
      <c r="E49" s="279">
        <v>493.75</v>
      </c>
      <c r="F49" s="279">
        <v>487.95</v>
      </c>
      <c r="G49" s="279">
        <v>482.4</v>
      </c>
      <c r="H49" s="279">
        <v>505.1</v>
      </c>
      <c r="I49" s="279">
        <v>510.65000000000009</v>
      </c>
      <c r="J49" s="279">
        <v>516.45000000000005</v>
      </c>
      <c r="K49" s="277">
        <v>504.85</v>
      </c>
      <c r="L49" s="277">
        <v>493.5</v>
      </c>
      <c r="M49" s="277">
        <v>25.848669999999998</v>
      </c>
    </row>
    <row r="50" spans="1:13">
      <c r="A50" s="301">
        <v>41</v>
      </c>
      <c r="B50" s="277" t="s">
        <v>70</v>
      </c>
      <c r="C50" s="277">
        <v>37.450000000000003</v>
      </c>
      <c r="D50" s="279">
        <v>37.416666666666664</v>
      </c>
      <c r="E50" s="279">
        <v>37.133333333333326</v>
      </c>
      <c r="F50" s="279">
        <v>36.816666666666663</v>
      </c>
      <c r="G50" s="279">
        <v>36.533333333333324</v>
      </c>
      <c r="H50" s="279">
        <v>37.733333333333327</v>
      </c>
      <c r="I50" s="279">
        <v>38.016666666666673</v>
      </c>
      <c r="J50" s="279">
        <v>38.333333333333329</v>
      </c>
      <c r="K50" s="277">
        <v>37.700000000000003</v>
      </c>
      <c r="L50" s="277">
        <v>37.1</v>
      </c>
      <c r="M50" s="277">
        <v>157.28783000000001</v>
      </c>
    </row>
    <row r="51" spans="1:13">
      <c r="A51" s="301">
        <v>42</v>
      </c>
      <c r="B51" s="277" t="s">
        <v>74</v>
      </c>
      <c r="C51" s="277">
        <v>402.3</v>
      </c>
      <c r="D51" s="279">
        <v>404.88333333333338</v>
      </c>
      <c r="E51" s="279">
        <v>398.41666666666674</v>
      </c>
      <c r="F51" s="279">
        <v>394.53333333333336</v>
      </c>
      <c r="G51" s="279">
        <v>388.06666666666672</v>
      </c>
      <c r="H51" s="279">
        <v>408.76666666666677</v>
      </c>
      <c r="I51" s="279">
        <v>415.23333333333335</v>
      </c>
      <c r="J51" s="279">
        <v>419.11666666666679</v>
      </c>
      <c r="K51" s="277">
        <v>411.35</v>
      </c>
      <c r="L51" s="277">
        <v>401</v>
      </c>
      <c r="M51" s="277">
        <v>135.47515000000001</v>
      </c>
    </row>
    <row r="52" spans="1:13">
      <c r="A52" s="301">
        <v>43</v>
      </c>
      <c r="B52" s="277" t="s">
        <v>69</v>
      </c>
      <c r="C52" s="277">
        <v>526.29999999999995</v>
      </c>
      <c r="D52" s="279">
        <v>525.18333333333339</v>
      </c>
      <c r="E52" s="279">
        <v>521.26666666666677</v>
      </c>
      <c r="F52" s="279">
        <v>516.23333333333335</v>
      </c>
      <c r="G52" s="279">
        <v>512.31666666666672</v>
      </c>
      <c r="H52" s="279">
        <v>530.21666666666681</v>
      </c>
      <c r="I52" s="279">
        <v>534.13333333333333</v>
      </c>
      <c r="J52" s="279">
        <v>539.16666666666686</v>
      </c>
      <c r="K52" s="277">
        <v>529.1</v>
      </c>
      <c r="L52" s="277">
        <v>520.15</v>
      </c>
      <c r="M52" s="277">
        <v>135.17889</v>
      </c>
    </row>
    <row r="53" spans="1:13">
      <c r="A53" s="301">
        <v>44</v>
      </c>
      <c r="B53" s="277" t="s">
        <v>125</v>
      </c>
      <c r="C53" s="277">
        <v>200.55</v>
      </c>
      <c r="D53" s="279">
        <v>200.81666666666669</v>
      </c>
      <c r="E53" s="279">
        <v>197.73333333333338</v>
      </c>
      <c r="F53" s="279">
        <v>194.91666666666669</v>
      </c>
      <c r="G53" s="279">
        <v>191.83333333333337</v>
      </c>
      <c r="H53" s="279">
        <v>203.63333333333338</v>
      </c>
      <c r="I53" s="279">
        <v>206.7166666666667</v>
      </c>
      <c r="J53" s="279">
        <v>209.53333333333339</v>
      </c>
      <c r="K53" s="277">
        <v>203.9</v>
      </c>
      <c r="L53" s="277">
        <v>198</v>
      </c>
      <c r="M53" s="277">
        <v>35.135159999999999</v>
      </c>
    </row>
    <row r="54" spans="1:13">
      <c r="A54" s="301">
        <v>45</v>
      </c>
      <c r="B54" s="277" t="s">
        <v>71</v>
      </c>
      <c r="C54" s="277">
        <v>394.85</v>
      </c>
      <c r="D54" s="279">
        <v>393.2833333333333</v>
      </c>
      <c r="E54" s="279">
        <v>389.56666666666661</v>
      </c>
      <c r="F54" s="279">
        <v>384.2833333333333</v>
      </c>
      <c r="G54" s="279">
        <v>380.56666666666661</v>
      </c>
      <c r="H54" s="279">
        <v>398.56666666666661</v>
      </c>
      <c r="I54" s="279">
        <v>402.2833333333333</v>
      </c>
      <c r="J54" s="279">
        <v>407.56666666666661</v>
      </c>
      <c r="K54" s="277">
        <v>397</v>
      </c>
      <c r="L54" s="277">
        <v>388</v>
      </c>
      <c r="M54" s="277">
        <v>31.005120000000002</v>
      </c>
    </row>
    <row r="55" spans="1:13">
      <c r="A55" s="301">
        <v>46</v>
      </c>
      <c r="B55" s="277" t="s">
        <v>234</v>
      </c>
      <c r="C55" s="277">
        <v>1475.2</v>
      </c>
      <c r="D55" s="279">
        <v>1482.3999999999999</v>
      </c>
      <c r="E55" s="279">
        <v>1459.7999999999997</v>
      </c>
      <c r="F55" s="279">
        <v>1444.3999999999999</v>
      </c>
      <c r="G55" s="279">
        <v>1421.7999999999997</v>
      </c>
      <c r="H55" s="279">
        <v>1497.7999999999997</v>
      </c>
      <c r="I55" s="279">
        <v>1520.3999999999996</v>
      </c>
      <c r="J55" s="279">
        <v>1535.7999999999997</v>
      </c>
      <c r="K55" s="277">
        <v>1505</v>
      </c>
      <c r="L55" s="277">
        <v>1467</v>
      </c>
      <c r="M55" s="277">
        <v>2.0140400000000001</v>
      </c>
    </row>
    <row r="56" spans="1:13">
      <c r="A56" s="301">
        <v>47</v>
      </c>
      <c r="B56" s="277" t="s">
        <v>72</v>
      </c>
      <c r="C56" s="277">
        <v>13814.9</v>
      </c>
      <c r="D56" s="279">
        <v>13896.233333333332</v>
      </c>
      <c r="E56" s="279">
        <v>13652.466666666664</v>
      </c>
      <c r="F56" s="279">
        <v>13490.033333333331</v>
      </c>
      <c r="G56" s="279">
        <v>13246.266666666663</v>
      </c>
      <c r="H56" s="279">
        <v>14058.666666666664</v>
      </c>
      <c r="I56" s="279">
        <v>14302.433333333331</v>
      </c>
      <c r="J56" s="279">
        <v>14464.866666666665</v>
      </c>
      <c r="K56" s="277">
        <v>14140</v>
      </c>
      <c r="L56" s="277">
        <v>13733.8</v>
      </c>
      <c r="M56" s="277">
        <v>0.60135000000000005</v>
      </c>
    </row>
    <row r="57" spans="1:13">
      <c r="A57" s="301">
        <v>48</v>
      </c>
      <c r="B57" s="277" t="s">
        <v>75</v>
      </c>
      <c r="C57" s="277">
        <v>3914.3</v>
      </c>
      <c r="D57" s="279">
        <v>3909.7666666666664</v>
      </c>
      <c r="E57" s="279">
        <v>3879.5333333333328</v>
      </c>
      <c r="F57" s="279">
        <v>3844.7666666666664</v>
      </c>
      <c r="G57" s="279">
        <v>3814.5333333333328</v>
      </c>
      <c r="H57" s="279">
        <v>3944.5333333333328</v>
      </c>
      <c r="I57" s="279">
        <v>3974.7666666666664</v>
      </c>
      <c r="J57" s="279">
        <v>4009.5333333333328</v>
      </c>
      <c r="K57" s="277">
        <v>3940</v>
      </c>
      <c r="L57" s="277">
        <v>3875</v>
      </c>
      <c r="M57" s="277">
        <v>7.6889700000000003</v>
      </c>
    </row>
    <row r="58" spans="1:13">
      <c r="A58" s="301">
        <v>49</v>
      </c>
      <c r="B58" s="277" t="s">
        <v>81</v>
      </c>
      <c r="C58" s="277">
        <v>588.70000000000005</v>
      </c>
      <c r="D58" s="279">
        <v>589.61666666666667</v>
      </c>
      <c r="E58" s="279">
        <v>584.08333333333337</v>
      </c>
      <c r="F58" s="279">
        <v>579.4666666666667</v>
      </c>
      <c r="G58" s="279">
        <v>573.93333333333339</v>
      </c>
      <c r="H58" s="279">
        <v>594.23333333333335</v>
      </c>
      <c r="I58" s="279">
        <v>599.76666666666665</v>
      </c>
      <c r="J58" s="279">
        <v>604.38333333333333</v>
      </c>
      <c r="K58" s="277">
        <v>595.15</v>
      </c>
      <c r="L58" s="277">
        <v>585</v>
      </c>
      <c r="M58" s="277">
        <v>1.2063299999999999</v>
      </c>
    </row>
    <row r="59" spans="1:13">
      <c r="A59" s="301">
        <v>50</v>
      </c>
      <c r="B59" s="277" t="s">
        <v>76</v>
      </c>
      <c r="C59" s="277">
        <v>397</v>
      </c>
      <c r="D59" s="279">
        <v>397.7</v>
      </c>
      <c r="E59" s="279">
        <v>394.4</v>
      </c>
      <c r="F59" s="279">
        <v>391.8</v>
      </c>
      <c r="G59" s="279">
        <v>388.5</v>
      </c>
      <c r="H59" s="279">
        <v>400.29999999999995</v>
      </c>
      <c r="I59" s="279">
        <v>403.6</v>
      </c>
      <c r="J59" s="279">
        <v>406.19999999999993</v>
      </c>
      <c r="K59" s="277">
        <v>401</v>
      </c>
      <c r="L59" s="277">
        <v>395.1</v>
      </c>
      <c r="M59" s="277">
        <v>20.232140000000001</v>
      </c>
    </row>
    <row r="60" spans="1:13">
      <c r="A60" s="301">
        <v>51</v>
      </c>
      <c r="B60" s="277" t="s">
        <v>77</v>
      </c>
      <c r="C60" s="277">
        <v>102.05</v>
      </c>
      <c r="D60" s="279">
        <v>101.51666666666665</v>
      </c>
      <c r="E60" s="279">
        <v>100.3833333333333</v>
      </c>
      <c r="F60" s="279">
        <v>98.71666666666664</v>
      </c>
      <c r="G60" s="279">
        <v>97.583333333333286</v>
      </c>
      <c r="H60" s="279">
        <v>103.18333333333331</v>
      </c>
      <c r="I60" s="279">
        <v>104.31666666666666</v>
      </c>
      <c r="J60" s="279">
        <v>105.98333333333332</v>
      </c>
      <c r="K60" s="277">
        <v>102.65</v>
      </c>
      <c r="L60" s="277">
        <v>99.85</v>
      </c>
      <c r="M60" s="277">
        <v>80.947490000000002</v>
      </c>
    </row>
    <row r="61" spans="1:13">
      <c r="A61" s="301">
        <v>52</v>
      </c>
      <c r="B61" s="277" t="s">
        <v>78</v>
      </c>
      <c r="C61" s="277">
        <v>122.85</v>
      </c>
      <c r="D61" s="279">
        <v>122.53333333333335</v>
      </c>
      <c r="E61" s="279">
        <v>121.81666666666669</v>
      </c>
      <c r="F61" s="279">
        <v>120.78333333333335</v>
      </c>
      <c r="G61" s="279">
        <v>120.06666666666669</v>
      </c>
      <c r="H61" s="279">
        <v>123.56666666666669</v>
      </c>
      <c r="I61" s="279">
        <v>124.28333333333336</v>
      </c>
      <c r="J61" s="279">
        <v>125.31666666666669</v>
      </c>
      <c r="K61" s="277">
        <v>123.25</v>
      </c>
      <c r="L61" s="277">
        <v>121.5</v>
      </c>
      <c r="M61" s="277">
        <v>9.30654</v>
      </c>
    </row>
    <row r="62" spans="1:13">
      <c r="A62" s="301">
        <v>53</v>
      </c>
      <c r="B62" s="277" t="s">
        <v>82</v>
      </c>
      <c r="C62" s="277">
        <v>231.8</v>
      </c>
      <c r="D62" s="279">
        <v>225.63333333333333</v>
      </c>
      <c r="E62" s="279">
        <v>218.26666666666665</v>
      </c>
      <c r="F62" s="279">
        <v>204.73333333333332</v>
      </c>
      <c r="G62" s="279">
        <v>197.36666666666665</v>
      </c>
      <c r="H62" s="279">
        <v>239.16666666666666</v>
      </c>
      <c r="I62" s="279">
        <v>246.53333333333333</v>
      </c>
      <c r="J62" s="279">
        <v>260.06666666666666</v>
      </c>
      <c r="K62" s="277">
        <v>233</v>
      </c>
      <c r="L62" s="277">
        <v>212.1</v>
      </c>
      <c r="M62" s="277">
        <v>157.51512</v>
      </c>
    </row>
    <row r="63" spans="1:13">
      <c r="A63" s="301">
        <v>54</v>
      </c>
      <c r="B63" s="277" t="s">
        <v>83</v>
      </c>
      <c r="C63" s="277">
        <v>764.85</v>
      </c>
      <c r="D63" s="279">
        <v>769.16666666666663</v>
      </c>
      <c r="E63" s="279">
        <v>758.68333333333328</v>
      </c>
      <c r="F63" s="279">
        <v>752.51666666666665</v>
      </c>
      <c r="G63" s="279">
        <v>742.0333333333333</v>
      </c>
      <c r="H63" s="279">
        <v>775.33333333333326</v>
      </c>
      <c r="I63" s="279">
        <v>785.81666666666661</v>
      </c>
      <c r="J63" s="279">
        <v>791.98333333333323</v>
      </c>
      <c r="K63" s="277">
        <v>779.65</v>
      </c>
      <c r="L63" s="277">
        <v>763</v>
      </c>
      <c r="M63" s="277">
        <v>55.207270000000001</v>
      </c>
    </row>
    <row r="64" spans="1:13">
      <c r="A64" s="301">
        <v>55</v>
      </c>
      <c r="B64" s="277" t="s">
        <v>235</v>
      </c>
      <c r="C64" s="277">
        <v>123.65</v>
      </c>
      <c r="D64" s="279">
        <v>123.96666666666665</v>
      </c>
      <c r="E64" s="279">
        <v>122.43333333333331</v>
      </c>
      <c r="F64" s="279">
        <v>121.21666666666665</v>
      </c>
      <c r="G64" s="279">
        <v>119.68333333333331</v>
      </c>
      <c r="H64" s="279">
        <v>125.18333333333331</v>
      </c>
      <c r="I64" s="279">
        <v>126.71666666666664</v>
      </c>
      <c r="J64" s="279">
        <v>127.93333333333331</v>
      </c>
      <c r="K64" s="277">
        <v>125.5</v>
      </c>
      <c r="L64" s="277">
        <v>122.75</v>
      </c>
      <c r="M64" s="277">
        <v>39.606430000000003</v>
      </c>
    </row>
    <row r="65" spans="1:13">
      <c r="A65" s="301">
        <v>56</v>
      </c>
      <c r="B65" s="277" t="s">
        <v>84</v>
      </c>
      <c r="C65" s="277">
        <v>136.65</v>
      </c>
      <c r="D65" s="279">
        <v>136.95000000000002</v>
      </c>
      <c r="E65" s="279">
        <v>135.35000000000002</v>
      </c>
      <c r="F65" s="279">
        <v>134.05000000000001</v>
      </c>
      <c r="G65" s="279">
        <v>132.45000000000002</v>
      </c>
      <c r="H65" s="279">
        <v>138.25000000000003</v>
      </c>
      <c r="I65" s="279">
        <v>139.85</v>
      </c>
      <c r="J65" s="279">
        <v>141.15000000000003</v>
      </c>
      <c r="K65" s="277">
        <v>138.55000000000001</v>
      </c>
      <c r="L65" s="277">
        <v>135.65</v>
      </c>
      <c r="M65" s="277">
        <v>148.87918999999999</v>
      </c>
    </row>
    <row r="66" spans="1:13">
      <c r="A66" s="301">
        <v>57</v>
      </c>
      <c r="B66" s="277" t="s">
        <v>85</v>
      </c>
      <c r="C66" s="277">
        <v>1431.6</v>
      </c>
      <c r="D66" s="279">
        <v>1431.2</v>
      </c>
      <c r="E66" s="279">
        <v>1423.4</v>
      </c>
      <c r="F66" s="279">
        <v>1415.2</v>
      </c>
      <c r="G66" s="279">
        <v>1407.4</v>
      </c>
      <c r="H66" s="279">
        <v>1439.4</v>
      </c>
      <c r="I66" s="279">
        <v>1447.1999999999998</v>
      </c>
      <c r="J66" s="279">
        <v>1455.4</v>
      </c>
      <c r="K66" s="277">
        <v>1439</v>
      </c>
      <c r="L66" s="277">
        <v>1423</v>
      </c>
      <c r="M66" s="277">
        <v>5.40055</v>
      </c>
    </row>
    <row r="67" spans="1:13">
      <c r="A67" s="301">
        <v>58</v>
      </c>
      <c r="B67" s="277" t="s">
        <v>86</v>
      </c>
      <c r="C67" s="277">
        <v>392.6</v>
      </c>
      <c r="D67" s="279">
        <v>390.56666666666666</v>
      </c>
      <c r="E67" s="279">
        <v>387.13333333333333</v>
      </c>
      <c r="F67" s="279">
        <v>381.66666666666669</v>
      </c>
      <c r="G67" s="279">
        <v>378.23333333333335</v>
      </c>
      <c r="H67" s="279">
        <v>396.0333333333333</v>
      </c>
      <c r="I67" s="279">
        <v>399.46666666666658</v>
      </c>
      <c r="J67" s="279">
        <v>404.93333333333328</v>
      </c>
      <c r="K67" s="277">
        <v>394</v>
      </c>
      <c r="L67" s="277">
        <v>385.1</v>
      </c>
      <c r="M67" s="277">
        <v>33.336590000000001</v>
      </c>
    </row>
    <row r="68" spans="1:13">
      <c r="A68" s="301">
        <v>59</v>
      </c>
      <c r="B68" s="277" t="s">
        <v>236</v>
      </c>
      <c r="C68" s="277">
        <v>729.65</v>
      </c>
      <c r="D68" s="279">
        <v>732.55000000000007</v>
      </c>
      <c r="E68" s="279">
        <v>721.10000000000014</v>
      </c>
      <c r="F68" s="279">
        <v>712.55000000000007</v>
      </c>
      <c r="G68" s="279">
        <v>701.10000000000014</v>
      </c>
      <c r="H68" s="279">
        <v>741.10000000000014</v>
      </c>
      <c r="I68" s="279">
        <v>752.55000000000018</v>
      </c>
      <c r="J68" s="279">
        <v>761.10000000000014</v>
      </c>
      <c r="K68" s="277">
        <v>744</v>
      </c>
      <c r="L68" s="277">
        <v>724</v>
      </c>
      <c r="M68" s="277">
        <v>5.7310299999999996</v>
      </c>
    </row>
    <row r="69" spans="1:13">
      <c r="A69" s="301">
        <v>60</v>
      </c>
      <c r="B69" s="277" t="s">
        <v>237</v>
      </c>
      <c r="C69" s="277">
        <v>259</v>
      </c>
      <c r="D69" s="279">
        <v>259.46666666666664</v>
      </c>
      <c r="E69" s="279">
        <v>253.93333333333328</v>
      </c>
      <c r="F69" s="279">
        <v>248.86666666666665</v>
      </c>
      <c r="G69" s="279">
        <v>243.33333333333329</v>
      </c>
      <c r="H69" s="279">
        <v>264.5333333333333</v>
      </c>
      <c r="I69" s="279">
        <v>270.06666666666672</v>
      </c>
      <c r="J69" s="279">
        <v>275.13333333333327</v>
      </c>
      <c r="K69" s="277">
        <v>265</v>
      </c>
      <c r="L69" s="277">
        <v>254.4</v>
      </c>
      <c r="M69" s="277">
        <v>20.006270000000001</v>
      </c>
    </row>
    <row r="70" spans="1:13">
      <c r="A70" s="301">
        <v>61</v>
      </c>
      <c r="B70" s="277" t="s">
        <v>87</v>
      </c>
      <c r="C70" s="277">
        <v>449.7</v>
      </c>
      <c r="D70" s="279">
        <v>453.96666666666664</v>
      </c>
      <c r="E70" s="279">
        <v>443.5333333333333</v>
      </c>
      <c r="F70" s="279">
        <v>437.36666666666667</v>
      </c>
      <c r="G70" s="279">
        <v>426.93333333333334</v>
      </c>
      <c r="H70" s="279">
        <v>460.13333333333327</v>
      </c>
      <c r="I70" s="279">
        <v>470.56666666666655</v>
      </c>
      <c r="J70" s="279">
        <v>476.73333333333323</v>
      </c>
      <c r="K70" s="277">
        <v>464.4</v>
      </c>
      <c r="L70" s="277">
        <v>447.8</v>
      </c>
      <c r="M70" s="277">
        <v>14.35833</v>
      </c>
    </row>
    <row r="71" spans="1:13">
      <c r="A71" s="301">
        <v>62</v>
      </c>
      <c r="B71" s="277" t="s">
        <v>93</v>
      </c>
      <c r="C71" s="277">
        <v>157.15</v>
      </c>
      <c r="D71" s="279">
        <v>154.70000000000002</v>
      </c>
      <c r="E71" s="279">
        <v>149.05000000000004</v>
      </c>
      <c r="F71" s="279">
        <v>140.95000000000002</v>
      </c>
      <c r="G71" s="279">
        <v>135.30000000000004</v>
      </c>
      <c r="H71" s="279">
        <v>162.80000000000004</v>
      </c>
      <c r="I71" s="279">
        <v>168.45000000000002</v>
      </c>
      <c r="J71" s="279">
        <v>176.55000000000004</v>
      </c>
      <c r="K71" s="277">
        <v>160.35</v>
      </c>
      <c r="L71" s="277">
        <v>146.6</v>
      </c>
      <c r="M71" s="277">
        <v>391.97183000000001</v>
      </c>
    </row>
    <row r="72" spans="1:13">
      <c r="A72" s="301">
        <v>63</v>
      </c>
      <c r="B72" s="277" t="s">
        <v>88</v>
      </c>
      <c r="C72" s="277">
        <v>497</v>
      </c>
      <c r="D72" s="279">
        <v>496.2833333333333</v>
      </c>
      <c r="E72" s="279">
        <v>493.46666666666658</v>
      </c>
      <c r="F72" s="279">
        <v>489.93333333333328</v>
      </c>
      <c r="G72" s="279">
        <v>487.11666666666656</v>
      </c>
      <c r="H72" s="279">
        <v>499.81666666666661</v>
      </c>
      <c r="I72" s="279">
        <v>502.63333333333333</v>
      </c>
      <c r="J72" s="279">
        <v>506.16666666666663</v>
      </c>
      <c r="K72" s="277">
        <v>499.1</v>
      </c>
      <c r="L72" s="277">
        <v>492.75</v>
      </c>
      <c r="M72" s="277">
        <v>32.795229999999997</v>
      </c>
    </row>
    <row r="73" spans="1:13">
      <c r="A73" s="301">
        <v>64</v>
      </c>
      <c r="B73" s="277" t="s">
        <v>238</v>
      </c>
      <c r="C73" s="277">
        <v>788.9</v>
      </c>
      <c r="D73" s="279">
        <v>781.30000000000007</v>
      </c>
      <c r="E73" s="279">
        <v>771.60000000000014</v>
      </c>
      <c r="F73" s="279">
        <v>754.30000000000007</v>
      </c>
      <c r="G73" s="279">
        <v>744.60000000000014</v>
      </c>
      <c r="H73" s="279">
        <v>798.60000000000014</v>
      </c>
      <c r="I73" s="279">
        <v>808.30000000000018</v>
      </c>
      <c r="J73" s="279">
        <v>825.60000000000014</v>
      </c>
      <c r="K73" s="277">
        <v>791</v>
      </c>
      <c r="L73" s="277">
        <v>764</v>
      </c>
      <c r="M73" s="277">
        <v>1.1010800000000001</v>
      </c>
    </row>
    <row r="74" spans="1:13">
      <c r="A74" s="301">
        <v>65</v>
      </c>
      <c r="B74" s="277" t="s">
        <v>91</v>
      </c>
      <c r="C74" s="277">
        <v>3150.85</v>
      </c>
      <c r="D74" s="279">
        <v>3135.2833333333333</v>
      </c>
      <c r="E74" s="279">
        <v>3110.5666666666666</v>
      </c>
      <c r="F74" s="279">
        <v>3070.2833333333333</v>
      </c>
      <c r="G74" s="279">
        <v>3045.5666666666666</v>
      </c>
      <c r="H74" s="279">
        <v>3175.5666666666666</v>
      </c>
      <c r="I74" s="279">
        <v>3200.2833333333328</v>
      </c>
      <c r="J74" s="279">
        <v>3240.5666666666666</v>
      </c>
      <c r="K74" s="277">
        <v>3160</v>
      </c>
      <c r="L74" s="277">
        <v>3095</v>
      </c>
      <c r="M74" s="277">
        <v>14.165459999999999</v>
      </c>
    </row>
    <row r="75" spans="1:13">
      <c r="A75" s="301">
        <v>66</v>
      </c>
      <c r="B75" s="277" t="s">
        <v>358</v>
      </c>
      <c r="C75" s="277">
        <v>1880.95</v>
      </c>
      <c r="D75" s="279">
        <v>1897.5166666666667</v>
      </c>
      <c r="E75" s="279">
        <v>1858.4333333333334</v>
      </c>
      <c r="F75" s="279">
        <v>1835.9166666666667</v>
      </c>
      <c r="G75" s="279">
        <v>1796.8333333333335</v>
      </c>
      <c r="H75" s="279">
        <v>1920.0333333333333</v>
      </c>
      <c r="I75" s="279">
        <v>1959.1166666666668</v>
      </c>
      <c r="J75" s="279">
        <v>1981.6333333333332</v>
      </c>
      <c r="K75" s="277">
        <v>1936.6</v>
      </c>
      <c r="L75" s="277">
        <v>1875</v>
      </c>
      <c r="M75" s="277">
        <v>2.4443199999999998</v>
      </c>
    </row>
    <row r="76" spans="1:13">
      <c r="A76" s="301">
        <v>67</v>
      </c>
      <c r="B76" s="277" t="s">
        <v>94</v>
      </c>
      <c r="C76" s="277">
        <v>4520.3999999999996</v>
      </c>
      <c r="D76" s="279">
        <v>4524.1499999999996</v>
      </c>
      <c r="E76" s="279">
        <v>4488.5999999999995</v>
      </c>
      <c r="F76" s="279">
        <v>4456.8</v>
      </c>
      <c r="G76" s="279">
        <v>4421.25</v>
      </c>
      <c r="H76" s="279">
        <v>4555.9499999999989</v>
      </c>
      <c r="I76" s="279">
        <v>4591.4999999999982</v>
      </c>
      <c r="J76" s="279">
        <v>4623.2999999999984</v>
      </c>
      <c r="K76" s="277">
        <v>4559.7</v>
      </c>
      <c r="L76" s="277">
        <v>4492.3500000000004</v>
      </c>
      <c r="M76" s="277">
        <v>6.5043199999999999</v>
      </c>
    </row>
    <row r="77" spans="1:13">
      <c r="A77" s="301">
        <v>68</v>
      </c>
      <c r="B77" s="277" t="s">
        <v>239</v>
      </c>
      <c r="C77" s="277">
        <v>72.849999999999994</v>
      </c>
      <c r="D77" s="279">
        <v>73.36666666666666</v>
      </c>
      <c r="E77" s="279">
        <v>71.23333333333332</v>
      </c>
      <c r="F77" s="279">
        <v>69.61666666666666</v>
      </c>
      <c r="G77" s="279">
        <v>67.48333333333332</v>
      </c>
      <c r="H77" s="279">
        <v>74.98333333333332</v>
      </c>
      <c r="I77" s="279">
        <v>77.116666666666674</v>
      </c>
      <c r="J77" s="279">
        <v>78.73333333333332</v>
      </c>
      <c r="K77" s="277">
        <v>75.5</v>
      </c>
      <c r="L77" s="277">
        <v>71.75</v>
      </c>
      <c r="M77" s="277">
        <v>10.69294</v>
      </c>
    </row>
    <row r="78" spans="1:13">
      <c r="A78" s="301">
        <v>69</v>
      </c>
      <c r="B78" s="277" t="s">
        <v>95</v>
      </c>
      <c r="C78" s="277">
        <v>21404.7</v>
      </c>
      <c r="D78" s="279">
        <v>21381.883333333335</v>
      </c>
      <c r="E78" s="279">
        <v>21094.166666666672</v>
      </c>
      <c r="F78" s="279">
        <v>20783.633333333335</v>
      </c>
      <c r="G78" s="279">
        <v>20495.916666666672</v>
      </c>
      <c r="H78" s="279">
        <v>21692.416666666672</v>
      </c>
      <c r="I78" s="279">
        <v>21980.133333333339</v>
      </c>
      <c r="J78" s="279">
        <v>22290.666666666672</v>
      </c>
      <c r="K78" s="277">
        <v>21669.599999999999</v>
      </c>
      <c r="L78" s="277">
        <v>21071.35</v>
      </c>
      <c r="M78" s="277">
        <v>3.3969100000000001</v>
      </c>
    </row>
    <row r="79" spans="1:13">
      <c r="A79" s="301">
        <v>70</v>
      </c>
      <c r="B79" s="277" t="s">
        <v>240</v>
      </c>
      <c r="C79" s="277">
        <v>340.05</v>
      </c>
      <c r="D79" s="279">
        <v>346.23333333333335</v>
      </c>
      <c r="E79" s="279">
        <v>332.81666666666672</v>
      </c>
      <c r="F79" s="279">
        <v>325.58333333333337</v>
      </c>
      <c r="G79" s="279">
        <v>312.16666666666674</v>
      </c>
      <c r="H79" s="279">
        <v>353.4666666666667</v>
      </c>
      <c r="I79" s="279">
        <v>366.88333333333333</v>
      </c>
      <c r="J79" s="279">
        <v>374.11666666666667</v>
      </c>
      <c r="K79" s="277">
        <v>359.65</v>
      </c>
      <c r="L79" s="277">
        <v>339</v>
      </c>
      <c r="M79" s="277">
        <v>13.58188</v>
      </c>
    </row>
    <row r="80" spans="1:13">
      <c r="A80" s="301">
        <v>71</v>
      </c>
      <c r="B80" s="277" t="s">
        <v>241</v>
      </c>
      <c r="C80" s="277">
        <v>1021.5</v>
      </c>
      <c r="D80" s="279">
        <v>1018.8333333333334</v>
      </c>
      <c r="E80" s="279">
        <v>997.66666666666674</v>
      </c>
      <c r="F80" s="279">
        <v>973.83333333333337</v>
      </c>
      <c r="G80" s="279">
        <v>952.66666666666674</v>
      </c>
      <c r="H80" s="279">
        <v>1042.6666666666667</v>
      </c>
      <c r="I80" s="279">
        <v>1063.8333333333335</v>
      </c>
      <c r="J80" s="279">
        <v>1087.6666666666667</v>
      </c>
      <c r="K80" s="277">
        <v>1040</v>
      </c>
      <c r="L80" s="277">
        <v>995</v>
      </c>
      <c r="M80" s="277">
        <v>1.4106399999999999</v>
      </c>
    </row>
    <row r="81" spans="1:13">
      <c r="A81" s="301">
        <v>72</v>
      </c>
      <c r="B81" s="277" t="s">
        <v>97</v>
      </c>
      <c r="C81" s="277">
        <v>1156.05</v>
      </c>
      <c r="D81" s="279">
        <v>1158.0333333333335</v>
      </c>
      <c r="E81" s="279">
        <v>1144.0666666666671</v>
      </c>
      <c r="F81" s="279">
        <v>1132.0833333333335</v>
      </c>
      <c r="G81" s="279">
        <v>1118.116666666667</v>
      </c>
      <c r="H81" s="279">
        <v>1170.0166666666671</v>
      </c>
      <c r="I81" s="279">
        <v>1183.9833333333338</v>
      </c>
      <c r="J81" s="279">
        <v>1195.9666666666672</v>
      </c>
      <c r="K81" s="277">
        <v>1172</v>
      </c>
      <c r="L81" s="277">
        <v>1146.05</v>
      </c>
      <c r="M81" s="277">
        <v>19.181840000000001</v>
      </c>
    </row>
    <row r="82" spans="1:13">
      <c r="A82" s="301">
        <v>73</v>
      </c>
      <c r="B82" s="277" t="s">
        <v>98</v>
      </c>
      <c r="C82" s="277">
        <v>168.95</v>
      </c>
      <c r="D82" s="279">
        <v>168.25</v>
      </c>
      <c r="E82" s="279">
        <v>165.7</v>
      </c>
      <c r="F82" s="279">
        <v>162.44999999999999</v>
      </c>
      <c r="G82" s="279">
        <v>159.89999999999998</v>
      </c>
      <c r="H82" s="279">
        <v>171.5</v>
      </c>
      <c r="I82" s="279">
        <v>174.05</v>
      </c>
      <c r="J82" s="279">
        <v>177.3</v>
      </c>
      <c r="K82" s="277">
        <v>170.8</v>
      </c>
      <c r="L82" s="277">
        <v>165</v>
      </c>
      <c r="M82" s="277">
        <v>70.206999999999994</v>
      </c>
    </row>
    <row r="83" spans="1:13">
      <c r="A83" s="301">
        <v>74</v>
      </c>
      <c r="B83" s="277" t="s">
        <v>99</v>
      </c>
      <c r="C83" s="277">
        <v>53.5</v>
      </c>
      <c r="D83" s="279">
        <v>53.25</v>
      </c>
      <c r="E83" s="279">
        <v>52.75</v>
      </c>
      <c r="F83" s="279">
        <v>52</v>
      </c>
      <c r="G83" s="279">
        <v>51.5</v>
      </c>
      <c r="H83" s="279">
        <v>54</v>
      </c>
      <c r="I83" s="279">
        <v>54.5</v>
      </c>
      <c r="J83" s="279">
        <v>55.25</v>
      </c>
      <c r="K83" s="277">
        <v>53.75</v>
      </c>
      <c r="L83" s="277">
        <v>52.5</v>
      </c>
      <c r="M83" s="277">
        <v>217.16641999999999</v>
      </c>
    </row>
    <row r="84" spans="1:13">
      <c r="A84" s="301">
        <v>75</v>
      </c>
      <c r="B84" s="277" t="s">
        <v>370</v>
      </c>
      <c r="C84" s="277">
        <v>140.75</v>
      </c>
      <c r="D84" s="279">
        <v>139.45000000000002</v>
      </c>
      <c r="E84" s="279">
        <v>136.90000000000003</v>
      </c>
      <c r="F84" s="279">
        <v>133.05000000000001</v>
      </c>
      <c r="G84" s="279">
        <v>130.50000000000003</v>
      </c>
      <c r="H84" s="279">
        <v>143.30000000000004</v>
      </c>
      <c r="I84" s="279">
        <v>145.85000000000005</v>
      </c>
      <c r="J84" s="279">
        <v>149.70000000000005</v>
      </c>
      <c r="K84" s="277">
        <v>142</v>
      </c>
      <c r="L84" s="277">
        <v>135.6</v>
      </c>
      <c r="M84" s="277">
        <v>25.878399999999999</v>
      </c>
    </row>
    <row r="85" spans="1:13">
      <c r="A85" s="301">
        <v>76</v>
      </c>
      <c r="B85" s="277" t="s">
        <v>244</v>
      </c>
      <c r="C85" s="277">
        <v>99.75</v>
      </c>
      <c r="D85" s="279">
        <v>100.41666666666667</v>
      </c>
      <c r="E85" s="279">
        <v>97.983333333333348</v>
      </c>
      <c r="F85" s="279">
        <v>96.216666666666683</v>
      </c>
      <c r="G85" s="279">
        <v>93.78333333333336</v>
      </c>
      <c r="H85" s="279">
        <v>102.18333333333334</v>
      </c>
      <c r="I85" s="279">
        <v>104.61666666666665</v>
      </c>
      <c r="J85" s="279">
        <v>106.38333333333333</v>
      </c>
      <c r="K85" s="277">
        <v>102.85</v>
      </c>
      <c r="L85" s="277">
        <v>98.65</v>
      </c>
      <c r="M85" s="277">
        <v>48.127090000000003</v>
      </c>
    </row>
    <row r="86" spans="1:13">
      <c r="A86" s="301">
        <v>77</v>
      </c>
      <c r="B86" s="277" t="s">
        <v>100</v>
      </c>
      <c r="C86" s="277">
        <v>96.95</v>
      </c>
      <c r="D86" s="279">
        <v>97.216666666666654</v>
      </c>
      <c r="E86" s="279">
        <v>96.433333333333309</v>
      </c>
      <c r="F86" s="279">
        <v>95.916666666666657</v>
      </c>
      <c r="G86" s="279">
        <v>95.133333333333312</v>
      </c>
      <c r="H86" s="279">
        <v>97.733333333333306</v>
      </c>
      <c r="I86" s="279">
        <v>98.516666666666637</v>
      </c>
      <c r="J86" s="279">
        <v>99.033333333333303</v>
      </c>
      <c r="K86" s="277">
        <v>98</v>
      </c>
      <c r="L86" s="277">
        <v>96.7</v>
      </c>
      <c r="M86" s="277">
        <v>119.21863999999999</v>
      </c>
    </row>
    <row r="87" spans="1:13">
      <c r="A87" s="301">
        <v>78</v>
      </c>
      <c r="B87" s="277" t="s">
        <v>103</v>
      </c>
      <c r="C87" s="277">
        <v>21.25</v>
      </c>
      <c r="D87" s="279">
        <v>21.150000000000002</v>
      </c>
      <c r="E87" s="279">
        <v>20.900000000000006</v>
      </c>
      <c r="F87" s="279">
        <v>20.550000000000004</v>
      </c>
      <c r="G87" s="279">
        <v>20.300000000000008</v>
      </c>
      <c r="H87" s="279">
        <v>21.500000000000004</v>
      </c>
      <c r="I87" s="279">
        <v>21.749999999999996</v>
      </c>
      <c r="J87" s="279">
        <v>22.1</v>
      </c>
      <c r="K87" s="277">
        <v>21.4</v>
      </c>
      <c r="L87" s="277">
        <v>20.8</v>
      </c>
      <c r="M87" s="277">
        <v>70.885130000000004</v>
      </c>
    </row>
    <row r="88" spans="1:13">
      <c r="A88" s="301">
        <v>79</v>
      </c>
      <c r="B88" s="277" t="s">
        <v>245</v>
      </c>
      <c r="C88" s="277">
        <v>140.80000000000001</v>
      </c>
      <c r="D88" s="279">
        <v>141.31666666666669</v>
      </c>
      <c r="E88" s="279">
        <v>139.98333333333338</v>
      </c>
      <c r="F88" s="279">
        <v>139.16666666666669</v>
      </c>
      <c r="G88" s="279">
        <v>137.83333333333337</v>
      </c>
      <c r="H88" s="279">
        <v>142.13333333333338</v>
      </c>
      <c r="I88" s="279">
        <v>143.4666666666667</v>
      </c>
      <c r="J88" s="279">
        <v>144.28333333333339</v>
      </c>
      <c r="K88" s="277">
        <v>142.65</v>
      </c>
      <c r="L88" s="277">
        <v>140.5</v>
      </c>
      <c r="M88" s="277">
        <v>3.6355200000000001</v>
      </c>
    </row>
    <row r="89" spans="1:13">
      <c r="A89" s="301">
        <v>80</v>
      </c>
      <c r="B89" s="277" t="s">
        <v>101</v>
      </c>
      <c r="C89" s="277">
        <v>474.8</v>
      </c>
      <c r="D89" s="279">
        <v>475.76666666666665</v>
      </c>
      <c r="E89" s="279">
        <v>470.0333333333333</v>
      </c>
      <c r="F89" s="279">
        <v>465.26666666666665</v>
      </c>
      <c r="G89" s="279">
        <v>459.5333333333333</v>
      </c>
      <c r="H89" s="279">
        <v>480.5333333333333</v>
      </c>
      <c r="I89" s="279">
        <v>486.26666666666665</v>
      </c>
      <c r="J89" s="279">
        <v>491.0333333333333</v>
      </c>
      <c r="K89" s="277">
        <v>481.5</v>
      </c>
      <c r="L89" s="277">
        <v>471</v>
      </c>
      <c r="M89" s="277">
        <v>25.101839999999999</v>
      </c>
    </row>
    <row r="90" spans="1:13">
      <c r="A90" s="301">
        <v>81</v>
      </c>
      <c r="B90" s="277" t="s">
        <v>246</v>
      </c>
      <c r="C90" s="277">
        <v>477.8</v>
      </c>
      <c r="D90" s="279">
        <v>479.75</v>
      </c>
      <c r="E90" s="279">
        <v>474.2</v>
      </c>
      <c r="F90" s="279">
        <v>470.59999999999997</v>
      </c>
      <c r="G90" s="279">
        <v>465.04999999999995</v>
      </c>
      <c r="H90" s="279">
        <v>483.35</v>
      </c>
      <c r="I90" s="279">
        <v>488.9</v>
      </c>
      <c r="J90" s="279">
        <v>492.50000000000006</v>
      </c>
      <c r="K90" s="277">
        <v>485.3</v>
      </c>
      <c r="L90" s="277">
        <v>476.15</v>
      </c>
      <c r="M90" s="277">
        <v>2.0210300000000001</v>
      </c>
    </row>
    <row r="91" spans="1:13">
      <c r="A91" s="301">
        <v>82</v>
      </c>
      <c r="B91" s="277" t="s">
        <v>104</v>
      </c>
      <c r="C91" s="277">
        <v>690.75</v>
      </c>
      <c r="D91" s="279">
        <v>689.46666666666658</v>
      </c>
      <c r="E91" s="279">
        <v>683.08333333333314</v>
      </c>
      <c r="F91" s="279">
        <v>675.41666666666652</v>
      </c>
      <c r="G91" s="279">
        <v>669.03333333333308</v>
      </c>
      <c r="H91" s="279">
        <v>697.13333333333321</v>
      </c>
      <c r="I91" s="279">
        <v>703.51666666666665</v>
      </c>
      <c r="J91" s="279">
        <v>711.18333333333328</v>
      </c>
      <c r="K91" s="277">
        <v>695.85</v>
      </c>
      <c r="L91" s="277">
        <v>681.8</v>
      </c>
      <c r="M91" s="277">
        <v>6.3925599999999996</v>
      </c>
    </row>
    <row r="92" spans="1:13">
      <c r="A92" s="301">
        <v>83</v>
      </c>
      <c r="B92" s="277" t="s">
        <v>247</v>
      </c>
      <c r="C92" s="277">
        <v>400.05</v>
      </c>
      <c r="D92" s="279">
        <v>396.83333333333331</v>
      </c>
      <c r="E92" s="279">
        <v>387.66666666666663</v>
      </c>
      <c r="F92" s="279">
        <v>375.2833333333333</v>
      </c>
      <c r="G92" s="279">
        <v>366.11666666666662</v>
      </c>
      <c r="H92" s="279">
        <v>409.21666666666664</v>
      </c>
      <c r="I92" s="279">
        <v>418.38333333333327</v>
      </c>
      <c r="J92" s="279">
        <v>430.76666666666665</v>
      </c>
      <c r="K92" s="277">
        <v>406</v>
      </c>
      <c r="L92" s="277">
        <v>384.45</v>
      </c>
      <c r="M92" s="277">
        <v>4.7037000000000004</v>
      </c>
    </row>
    <row r="93" spans="1:13">
      <c r="A93" s="301">
        <v>84</v>
      </c>
      <c r="B93" s="277" t="s">
        <v>248</v>
      </c>
      <c r="C93" s="277">
        <v>891.9</v>
      </c>
      <c r="D93" s="279">
        <v>890.13333333333333</v>
      </c>
      <c r="E93" s="279">
        <v>874.26666666666665</v>
      </c>
      <c r="F93" s="279">
        <v>856.63333333333333</v>
      </c>
      <c r="G93" s="279">
        <v>840.76666666666665</v>
      </c>
      <c r="H93" s="279">
        <v>907.76666666666665</v>
      </c>
      <c r="I93" s="279">
        <v>923.63333333333321</v>
      </c>
      <c r="J93" s="279">
        <v>941.26666666666665</v>
      </c>
      <c r="K93" s="277">
        <v>906</v>
      </c>
      <c r="L93" s="277">
        <v>872.5</v>
      </c>
      <c r="M93" s="277">
        <v>15.29975</v>
      </c>
    </row>
    <row r="94" spans="1:13">
      <c r="A94" s="301">
        <v>85</v>
      </c>
      <c r="B94" s="277" t="s">
        <v>105</v>
      </c>
      <c r="C94" s="277">
        <v>667.1</v>
      </c>
      <c r="D94" s="279">
        <v>655.5333333333333</v>
      </c>
      <c r="E94" s="279">
        <v>632.56666666666661</v>
      </c>
      <c r="F94" s="279">
        <v>598.0333333333333</v>
      </c>
      <c r="G94" s="279">
        <v>575.06666666666661</v>
      </c>
      <c r="H94" s="279">
        <v>690.06666666666661</v>
      </c>
      <c r="I94" s="279">
        <v>713.0333333333333</v>
      </c>
      <c r="J94" s="279">
        <v>747.56666666666661</v>
      </c>
      <c r="K94" s="277">
        <v>678.5</v>
      </c>
      <c r="L94" s="277">
        <v>621</v>
      </c>
      <c r="M94" s="277">
        <v>154.65826000000001</v>
      </c>
    </row>
    <row r="95" spans="1:13">
      <c r="A95" s="301">
        <v>86</v>
      </c>
      <c r="B95" s="277" t="s">
        <v>386</v>
      </c>
      <c r="C95" s="277">
        <v>306</v>
      </c>
      <c r="D95" s="279">
        <v>306.63333333333333</v>
      </c>
      <c r="E95" s="279">
        <v>303.36666666666667</v>
      </c>
      <c r="F95" s="279">
        <v>300.73333333333335</v>
      </c>
      <c r="G95" s="279">
        <v>297.4666666666667</v>
      </c>
      <c r="H95" s="279">
        <v>309.26666666666665</v>
      </c>
      <c r="I95" s="279">
        <v>312.5333333333333</v>
      </c>
      <c r="J95" s="279">
        <v>315.16666666666663</v>
      </c>
      <c r="K95" s="277">
        <v>309.89999999999998</v>
      </c>
      <c r="L95" s="277">
        <v>304</v>
      </c>
      <c r="M95" s="277">
        <v>7.1231499999999999</v>
      </c>
    </row>
    <row r="96" spans="1:13">
      <c r="A96" s="301">
        <v>87</v>
      </c>
      <c r="B96" s="277" t="s">
        <v>250</v>
      </c>
      <c r="C96" s="277">
        <v>211.3</v>
      </c>
      <c r="D96" s="279">
        <v>208.85</v>
      </c>
      <c r="E96" s="279">
        <v>205.75</v>
      </c>
      <c r="F96" s="279">
        <v>200.20000000000002</v>
      </c>
      <c r="G96" s="279">
        <v>197.10000000000002</v>
      </c>
      <c r="H96" s="279">
        <v>214.39999999999998</v>
      </c>
      <c r="I96" s="279">
        <v>217.49999999999994</v>
      </c>
      <c r="J96" s="279">
        <v>223.04999999999995</v>
      </c>
      <c r="K96" s="277">
        <v>211.95</v>
      </c>
      <c r="L96" s="277">
        <v>203.3</v>
      </c>
      <c r="M96" s="277">
        <v>15.00521</v>
      </c>
    </row>
    <row r="97" spans="1:13">
      <c r="A97" s="301">
        <v>88</v>
      </c>
      <c r="B97" s="277" t="s">
        <v>108</v>
      </c>
      <c r="C97" s="277">
        <v>714.45</v>
      </c>
      <c r="D97" s="279">
        <v>716.18333333333339</v>
      </c>
      <c r="E97" s="279">
        <v>710.66666666666674</v>
      </c>
      <c r="F97" s="279">
        <v>706.88333333333333</v>
      </c>
      <c r="G97" s="279">
        <v>701.36666666666667</v>
      </c>
      <c r="H97" s="279">
        <v>719.96666666666681</v>
      </c>
      <c r="I97" s="279">
        <v>725.48333333333346</v>
      </c>
      <c r="J97" s="279">
        <v>729.26666666666688</v>
      </c>
      <c r="K97" s="277">
        <v>721.7</v>
      </c>
      <c r="L97" s="277">
        <v>712.4</v>
      </c>
      <c r="M97" s="277">
        <v>36.343110000000003</v>
      </c>
    </row>
    <row r="98" spans="1:13">
      <c r="A98" s="301">
        <v>89</v>
      </c>
      <c r="B98" s="277" t="s">
        <v>252</v>
      </c>
      <c r="C98" s="277">
        <v>2414.25</v>
      </c>
      <c r="D98" s="279">
        <v>2403.5666666666666</v>
      </c>
      <c r="E98" s="279">
        <v>2386.7333333333331</v>
      </c>
      <c r="F98" s="279">
        <v>2359.2166666666667</v>
      </c>
      <c r="G98" s="279">
        <v>2342.3833333333332</v>
      </c>
      <c r="H98" s="279">
        <v>2431.083333333333</v>
      </c>
      <c r="I98" s="279">
        <v>2447.916666666667</v>
      </c>
      <c r="J98" s="279">
        <v>2475.4333333333329</v>
      </c>
      <c r="K98" s="277">
        <v>2420.4</v>
      </c>
      <c r="L98" s="277">
        <v>2376.0500000000002</v>
      </c>
      <c r="M98" s="277">
        <v>3.3427199999999999</v>
      </c>
    </row>
    <row r="99" spans="1:13">
      <c r="A99" s="301">
        <v>90</v>
      </c>
      <c r="B99" s="277" t="s">
        <v>110</v>
      </c>
      <c r="C99" s="277">
        <v>1056.5</v>
      </c>
      <c r="D99" s="279">
        <v>1046.7166666666667</v>
      </c>
      <c r="E99" s="279">
        <v>1031.7833333333333</v>
      </c>
      <c r="F99" s="279">
        <v>1007.0666666666666</v>
      </c>
      <c r="G99" s="279">
        <v>992.13333333333321</v>
      </c>
      <c r="H99" s="279">
        <v>1071.4333333333334</v>
      </c>
      <c r="I99" s="279">
        <v>1086.3666666666668</v>
      </c>
      <c r="J99" s="279">
        <v>1111.0833333333335</v>
      </c>
      <c r="K99" s="277">
        <v>1061.6500000000001</v>
      </c>
      <c r="L99" s="277">
        <v>1022</v>
      </c>
      <c r="M99" s="277">
        <v>120.20562</v>
      </c>
    </row>
    <row r="100" spans="1:13">
      <c r="A100" s="301">
        <v>91</v>
      </c>
      <c r="B100" s="277" t="s">
        <v>253</v>
      </c>
      <c r="C100" s="277">
        <v>597.6</v>
      </c>
      <c r="D100" s="279">
        <v>595.75</v>
      </c>
      <c r="E100" s="279">
        <v>590.85</v>
      </c>
      <c r="F100" s="279">
        <v>584.1</v>
      </c>
      <c r="G100" s="279">
        <v>579.20000000000005</v>
      </c>
      <c r="H100" s="279">
        <v>602.5</v>
      </c>
      <c r="I100" s="279">
        <v>607.40000000000009</v>
      </c>
      <c r="J100" s="279">
        <v>614.15</v>
      </c>
      <c r="K100" s="277">
        <v>600.65</v>
      </c>
      <c r="L100" s="277">
        <v>589</v>
      </c>
      <c r="M100" s="277">
        <v>22.250800000000002</v>
      </c>
    </row>
    <row r="101" spans="1:13">
      <c r="A101" s="301">
        <v>92</v>
      </c>
      <c r="B101" s="277" t="s">
        <v>106</v>
      </c>
      <c r="C101" s="277">
        <v>626.54999999999995</v>
      </c>
      <c r="D101" s="279">
        <v>628.18333333333328</v>
      </c>
      <c r="E101" s="279">
        <v>619.36666666666656</v>
      </c>
      <c r="F101" s="279">
        <v>612.18333333333328</v>
      </c>
      <c r="G101" s="279">
        <v>603.36666666666656</v>
      </c>
      <c r="H101" s="279">
        <v>635.36666666666656</v>
      </c>
      <c r="I101" s="279">
        <v>644.18333333333339</v>
      </c>
      <c r="J101" s="279">
        <v>651.36666666666656</v>
      </c>
      <c r="K101" s="277">
        <v>637</v>
      </c>
      <c r="L101" s="277">
        <v>621</v>
      </c>
      <c r="M101" s="277">
        <v>40.805309999999999</v>
      </c>
    </row>
    <row r="102" spans="1:13">
      <c r="A102" s="301">
        <v>93</v>
      </c>
      <c r="B102" s="277" t="s">
        <v>111</v>
      </c>
      <c r="C102" s="277">
        <v>2924.15</v>
      </c>
      <c r="D102" s="279">
        <v>2931.15</v>
      </c>
      <c r="E102" s="279">
        <v>2898.3</v>
      </c>
      <c r="F102" s="279">
        <v>2872.4500000000003</v>
      </c>
      <c r="G102" s="279">
        <v>2839.6000000000004</v>
      </c>
      <c r="H102" s="279">
        <v>2957</v>
      </c>
      <c r="I102" s="279">
        <v>2989.8499999999995</v>
      </c>
      <c r="J102" s="279">
        <v>3015.7</v>
      </c>
      <c r="K102" s="277">
        <v>2964</v>
      </c>
      <c r="L102" s="277">
        <v>2905.3</v>
      </c>
      <c r="M102" s="277">
        <v>15.310309999999999</v>
      </c>
    </row>
    <row r="103" spans="1:13">
      <c r="A103" s="301">
        <v>94</v>
      </c>
      <c r="B103" s="277" t="s">
        <v>112</v>
      </c>
      <c r="C103" s="277">
        <v>402.25</v>
      </c>
      <c r="D103" s="279">
        <v>404.73333333333335</v>
      </c>
      <c r="E103" s="279">
        <v>399.01666666666671</v>
      </c>
      <c r="F103" s="279">
        <v>395.78333333333336</v>
      </c>
      <c r="G103" s="279">
        <v>390.06666666666672</v>
      </c>
      <c r="H103" s="279">
        <v>407.9666666666667</v>
      </c>
      <c r="I103" s="279">
        <v>413.68333333333339</v>
      </c>
      <c r="J103" s="279">
        <v>416.91666666666669</v>
      </c>
      <c r="K103" s="277">
        <v>410.45</v>
      </c>
      <c r="L103" s="277">
        <v>401.5</v>
      </c>
      <c r="M103" s="277">
        <v>6.7123200000000001</v>
      </c>
    </row>
    <row r="104" spans="1:13">
      <c r="A104" s="301">
        <v>95</v>
      </c>
      <c r="B104" s="277" t="s">
        <v>114</v>
      </c>
      <c r="C104" s="277">
        <v>196</v>
      </c>
      <c r="D104" s="279">
        <v>195.1</v>
      </c>
      <c r="E104" s="279">
        <v>192.95</v>
      </c>
      <c r="F104" s="279">
        <v>189.9</v>
      </c>
      <c r="G104" s="279">
        <v>187.75</v>
      </c>
      <c r="H104" s="279">
        <v>198.14999999999998</v>
      </c>
      <c r="I104" s="279">
        <v>200.3</v>
      </c>
      <c r="J104" s="279">
        <v>203.34999999999997</v>
      </c>
      <c r="K104" s="277">
        <v>197.25</v>
      </c>
      <c r="L104" s="277">
        <v>192.05</v>
      </c>
      <c r="M104" s="277">
        <v>204.01536999999999</v>
      </c>
    </row>
    <row r="105" spans="1:13">
      <c r="A105" s="301">
        <v>96</v>
      </c>
      <c r="B105" s="277" t="s">
        <v>115</v>
      </c>
      <c r="C105" s="277">
        <v>209.85</v>
      </c>
      <c r="D105" s="279">
        <v>210.66666666666666</v>
      </c>
      <c r="E105" s="279">
        <v>208.38333333333333</v>
      </c>
      <c r="F105" s="279">
        <v>206.91666666666666</v>
      </c>
      <c r="G105" s="279">
        <v>204.63333333333333</v>
      </c>
      <c r="H105" s="279">
        <v>212.13333333333333</v>
      </c>
      <c r="I105" s="279">
        <v>214.41666666666669</v>
      </c>
      <c r="J105" s="279">
        <v>215.88333333333333</v>
      </c>
      <c r="K105" s="277">
        <v>212.95</v>
      </c>
      <c r="L105" s="277">
        <v>209.2</v>
      </c>
      <c r="M105" s="277">
        <v>54.483930000000001</v>
      </c>
    </row>
    <row r="106" spans="1:13">
      <c r="A106" s="301">
        <v>97</v>
      </c>
      <c r="B106" s="277" t="s">
        <v>116</v>
      </c>
      <c r="C106" s="277">
        <v>2214.35</v>
      </c>
      <c r="D106" s="279">
        <v>2206.7166666666667</v>
      </c>
      <c r="E106" s="279">
        <v>2196.6333333333332</v>
      </c>
      <c r="F106" s="279">
        <v>2178.9166666666665</v>
      </c>
      <c r="G106" s="279">
        <v>2168.833333333333</v>
      </c>
      <c r="H106" s="279">
        <v>2224.4333333333334</v>
      </c>
      <c r="I106" s="279">
        <v>2234.5166666666664</v>
      </c>
      <c r="J106" s="279">
        <v>2252.2333333333336</v>
      </c>
      <c r="K106" s="277">
        <v>2216.8000000000002</v>
      </c>
      <c r="L106" s="277">
        <v>2189</v>
      </c>
      <c r="M106" s="277">
        <v>13.39002</v>
      </c>
    </row>
    <row r="107" spans="1:13">
      <c r="A107" s="301">
        <v>98</v>
      </c>
      <c r="B107" s="277" t="s">
        <v>254</v>
      </c>
      <c r="C107" s="277">
        <v>233.95</v>
      </c>
      <c r="D107" s="279">
        <v>233.93333333333331</v>
      </c>
      <c r="E107" s="279">
        <v>232.01666666666662</v>
      </c>
      <c r="F107" s="279">
        <v>230.08333333333331</v>
      </c>
      <c r="G107" s="279">
        <v>228.16666666666663</v>
      </c>
      <c r="H107" s="279">
        <v>235.86666666666662</v>
      </c>
      <c r="I107" s="279">
        <v>237.7833333333333</v>
      </c>
      <c r="J107" s="279">
        <v>239.71666666666661</v>
      </c>
      <c r="K107" s="277">
        <v>235.85</v>
      </c>
      <c r="L107" s="277">
        <v>232</v>
      </c>
      <c r="M107" s="277">
        <v>12.527810000000001</v>
      </c>
    </row>
    <row r="108" spans="1:13">
      <c r="A108" s="301">
        <v>99</v>
      </c>
      <c r="B108" s="277" t="s">
        <v>255</v>
      </c>
      <c r="C108" s="277">
        <v>36.299999999999997</v>
      </c>
      <c r="D108" s="279">
        <v>36.199999999999996</v>
      </c>
      <c r="E108" s="279">
        <v>35.749999999999993</v>
      </c>
      <c r="F108" s="279">
        <v>35.199999999999996</v>
      </c>
      <c r="G108" s="279">
        <v>34.749999999999993</v>
      </c>
      <c r="H108" s="279">
        <v>36.749999999999993</v>
      </c>
      <c r="I108" s="279">
        <v>37.199999999999996</v>
      </c>
      <c r="J108" s="279">
        <v>37.749999999999993</v>
      </c>
      <c r="K108" s="277">
        <v>36.65</v>
      </c>
      <c r="L108" s="277">
        <v>35.65</v>
      </c>
      <c r="M108" s="277">
        <v>14.179819999999999</v>
      </c>
    </row>
    <row r="109" spans="1:13">
      <c r="A109" s="301">
        <v>100</v>
      </c>
      <c r="B109" s="277" t="s">
        <v>109</v>
      </c>
      <c r="C109" s="277">
        <v>1820.7</v>
      </c>
      <c r="D109" s="279">
        <v>1814.0166666666667</v>
      </c>
      <c r="E109" s="279">
        <v>1802.6333333333332</v>
      </c>
      <c r="F109" s="279">
        <v>1784.5666666666666</v>
      </c>
      <c r="G109" s="279">
        <v>1773.1833333333332</v>
      </c>
      <c r="H109" s="279">
        <v>1832.0833333333333</v>
      </c>
      <c r="I109" s="279">
        <v>1843.4666666666669</v>
      </c>
      <c r="J109" s="279">
        <v>1861.5333333333333</v>
      </c>
      <c r="K109" s="277">
        <v>1825.4</v>
      </c>
      <c r="L109" s="277">
        <v>1795.95</v>
      </c>
      <c r="M109" s="277">
        <v>34.135359999999999</v>
      </c>
    </row>
    <row r="110" spans="1:13">
      <c r="A110" s="301">
        <v>101</v>
      </c>
      <c r="B110" s="277" t="s">
        <v>118</v>
      </c>
      <c r="C110" s="277">
        <v>369.55</v>
      </c>
      <c r="D110" s="279">
        <v>367.05</v>
      </c>
      <c r="E110" s="279">
        <v>364.1</v>
      </c>
      <c r="F110" s="279">
        <v>358.65000000000003</v>
      </c>
      <c r="G110" s="279">
        <v>355.70000000000005</v>
      </c>
      <c r="H110" s="279">
        <v>372.5</v>
      </c>
      <c r="I110" s="279">
        <v>375.44999999999993</v>
      </c>
      <c r="J110" s="279">
        <v>380.9</v>
      </c>
      <c r="K110" s="277">
        <v>370</v>
      </c>
      <c r="L110" s="277">
        <v>361.6</v>
      </c>
      <c r="M110" s="277">
        <v>265.17538999999999</v>
      </c>
    </row>
    <row r="111" spans="1:13">
      <c r="A111" s="301">
        <v>102</v>
      </c>
      <c r="B111" s="277" t="s">
        <v>256</v>
      </c>
      <c r="C111" s="277">
        <v>1336.1</v>
      </c>
      <c r="D111" s="279">
        <v>1321.0333333333333</v>
      </c>
      <c r="E111" s="279">
        <v>1296.0666666666666</v>
      </c>
      <c r="F111" s="279">
        <v>1256.0333333333333</v>
      </c>
      <c r="G111" s="279">
        <v>1231.0666666666666</v>
      </c>
      <c r="H111" s="279">
        <v>1361.0666666666666</v>
      </c>
      <c r="I111" s="279">
        <v>1386.0333333333333</v>
      </c>
      <c r="J111" s="279">
        <v>1426.0666666666666</v>
      </c>
      <c r="K111" s="277">
        <v>1346</v>
      </c>
      <c r="L111" s="277">
        <v>1281</v>
      </c>
      <c r="M111" s="277">
        <v>3.93703</v>
      </c>
    </row>
    <row r="112" spans="1:13">
      <c r="A112" s="301">
        <v>103</v>
      </c>
      <c r="B112" s="277" t="s">
        <v>119</v>
      </c>
      <c r="C112" s="277">
        <v>453.85</v>
      </c>
      <c r="D112" s="279">
        <v>453.59999999999997</v>
      </c>
      <c r="E112" s="279">
        <v>450.29999999999995</v>
      </c>
      <c r="F112" s="279">
        <v>446.75</v>
      </c>
      <c r="G112" s="279">
        <v>443.45</v>
      </c>
      <c r="H112" s="279">
        <v>457.14999999999992</v>
      </c>
      <c r="I112" s="279">
        <v>460.45</v>
      </c>
      <c r="J112" s="279">
        <v>463.99999999999989</v>
      </c>
      <c r="K112" s="277">
        <v>456.9</v>
      </c>
      <c r="L112" s="277">
        <v>450.05</v>
      </c>
      <c r="M112" s="277">
        <v>14.37852</v>
      </c>
    </row>
    <row r="113" spans="1:13">
      <c r="A113" s="301">
        <v>104</v>
      </c>
      <c r="B113" s="277" t="s">
        <v>257</v>
      </c>
      <c r="C113" s="277">
        <v>39.6</v>
      </c>
      <c r="D113" s="279">
        <v>39.433333333333337</v>
      </c>
      <c r="E113" s="279">
        <v>38.666666666666671</v>
      </c>
      <c r="F113" s="279">
        <v>37.733333333333334</v>
      </c>
      <c r="G113" s="279">
        <v>36.966666666666669</v>
      </c>
      <c r="H113" s="279">
        <v>40.366666666666674</v>
      </c>
      <c r="I113" s="279">
        <v>41.13333333333334</v>
      </c>
      <c r="J113" s="279">
        <v>42.066666666666677</v>
      </c>
      <c r="K113" s="277">
        <v>40.200000000000003</v>
      </c>
      <c r="L113" s="277">
        <v>38.5</v>
      </c>
      <c r="M113" s="277">
        <v>21.27957</v>
      </c>
    </row>
    <row r="114" spans="1:13">
      <c r="A114" s="301">
        <v>105</v>
      </c>
      <c r="B114" s="277" t="s">
        <v>121</v>
      </c>
      <c r="C114" s="277">
        <v>31.3</v>
      </c>
      <c r="D114" s="279">
        <v>30.733333333333334</v>
      </c>
      <c r="E114" s="279">
        <v>29.916666666666668</v>
      </c>
      <c r="F114" s="279">
        <v>28.533333333333335</v>
      </c>
      <c r="G114" s="279">
        <v>27.716666666666669</v>
      </c>
      <c r="H114" s="279">
        <v>32.116666666666667</v>
      </c>
      <c r="I114" s="279">
        <v>32.93333333333333</v>
      </c>
      <c r="J114" s="279">
        <v>34.316666666666663</v>
      </c>
      <c r="K114" s="277">
        <v>31.55</v>
      </c>
      <c r="L114" s="277">
        <v>29.35</v>
      </c>
      <c r="M114" s="277">
        <v>648.39029000000005</v>
      </c>
    </row>
    <row r="115" spans="1:13">
      <c r="A115" s="301">
        <v>106</v>
      </c>
      <c r="B115" s="277" t="s">
        <v>128</v>
      </c>
      <c r="C115" s="277">
        <v>198.55</v>
      </c>
      <c r="D115" s="279">
        <v>198.56666666666669</v>
      </c>
      <c r="E115" s="279">
        <v>197.23333333333338</v>
      </c>
      <c r="F115" s="279">
        <v>195.91666666666669</v>
      </c>
      <c r="G115" s="279">
        <v>194.58333333333337</v>
      </c>
      <c r="H115" s="279">
        <v>199.88333333333338</v>
      </c>
      <c r="I115" s="279">
        <v>201.2166666666667</v>
      </c>
      <c r="J115" s="279">
        <v>202.53333333333339</v>
      </c>
      <c r="K115" s="277">
        <v>199.9</v>
      </c>
      <c r="L115" s="277">
        <v>197.25</v>
      </c>
      <c r="M115" s="277">
        <v>124.88479</v>
      </c>
    </row>
    <row r="116" spans="1:13">
      <c r="A116" s="301">
        <v>107</v>
      </c>
      <c r="B116" s="277" t="s">
        <v>117</v>
      </c>
      <c r="C116" s="277">
        <v>207.75</v>
      </c>
      <c r="D116" s="279">
        <v>207.11666666666667</v>
      </c>
      <c r="E116" s="279">
        <v>202.88333333333335</v>
      </c>
      <c r="F116" s="279">
        <v>198.01666666666668</v>
      </c>
      <c r="G116" s="279">
        <v>193.78333333333336</v>
      </c>
      <c r="H116" s="279">
        <v>211.98333333333335</v>
      </c>
      <c r="I116" s="279">
        <v>216.2166666666667</v>
      </c>
      <c r="J116" s="279">
        <v>221.08333333333334</v>
      </c>
      <c r="K116" s="277">
        <v>211.35</v>
      </c>
      <c r="L116" s="277">
        <v>202.25</v>
      </c>
      <c r="M116" s="277">
        <v>190.82696000000001</v>
      </c>
    </row>
    <row r="117" spans="1:13">
      <c r="A117" s="301">
        <v>108</v>
      </c>
      <c r="B117" s="277" t="s">
        <v>258</v>
      </c>
      <c r="C117" s="277">
        <v>166.85</v>
      </c>
      <c r="D117" s="279">
        <v>166.91666666666666</v>
      </c>
      <c r="E117" s="279">
        <v>162.13333333333333</v>
      </c>
      <c r="F117" s="279">
        <v>157.41666666666666</v>
      </c>
      <c r="G117" s="279">
        <v>152.63333333333333</v>
      </c>
      <c r="H117" s="279">
        <v>171.63333333333333</v>
      </c>
      <c r="I117" s="279">
        <v>176.41666666666669</v>
      </c>
      <c r="J117" s="279">
        <v>181.13333333333333</v>
      </c>
      <c r="K117" s="277">
        <v>171.7</v>
      </c>
      <c r="L117" s="277">
        <v>162.19999999999999</v>
      </c>
      <c r="M117" s="277">
        <v>14.016579999999999</v>
      </c>
    </row>
    <row r="118" spans="1:13">
      <c r="A118" s="301">
        <v>109</v>
      </c>
      <c r="B118" s="277" t="s">
        <v>260</v>
      </c>
      <c r="C118" s="277">
        <v>97.25</v>
      </c>
      <c r="D118" s="279">
        <v>96.166666666666671</v>
      </c>
      <c r="E118" s="279">
        <v>94.333333333333343</v>
      </c>
      <c r="F118" s="279">
        <v>91.416666666666671</v>
      </c>
      <c r="G118" s="279">
        <v>89.583333333333343</v>
      </c>
      <c r="H118" s="279">
        <v>99.083333333333343</v>
      </c>
      <c r="I118" s="279">
        <v>100.91666666666669</v>
      </c>
      <c r="J118" s="279">
        <v>103.83333333333334</v>
      </c>
      <c r="K118" s="277">
        <v>98</v>
      </c>
      <c r="L118" s="277">
        <v>93.25</v>
      </c>
      <c r="M118" s="277">
        <v>59.789020000000001</v>
      </c>
    </row>
    <row r="119" spans="1:13">
      <c r="A119" s="301">
        <v>110</v>
      </c>
      <c r="B119" s="277" t="s">
        <v>127</v>
      </c>
      <c r="C119" s="277">
        <v>87</v>
      </c>
      <c r="D119" s="279">
        <v>87.183333333333337</v>
      </c>
      <c r="E119" s="279">
        <v>86.466666666666669</v>
      </c>
      <c r="F119" s="279">
        <v>85.933333333333337</v>
      </c>
      <c r="G119" s="279">
        <v>85.216666666666669</v>
      </c>
      <c r="H119" s="279">
        <v>87.716666666666669</v>
      </c>
      <c r="I119" s="279">
        <v>88.433333333333337</v>
      </c>
      <c r="J119" s="279">
        <v>88.966666666666669</v>
      </c>
      <c r="K119" s="277">
        <v>87.9</v>
      </c>
      <c r="L119" s="277">
        <v>86.65</v>
      </c>
      <c r="M119" s="277">
        <v>135.45169999999999</v>
      </c>
    </row>
    <row r="120" spans="1:13">
      <c r="A120" s="301">
        <v>111</v>
      </c>
      <c r="B120" s="277" t="s">
        <v>2932</v>
      </c>
      <c r="C120" s="277">
        <v>1377.65</v>
      </c>
      <c r="D120" s="279">
        <v>1380.8500000000001</v>
      </c>
      <c r="E120" s="279">
        <v>1371.8000000000002</v>
      </c>
      <c r="F120" s="279">
        <v>1365.95</v>
      </c>
      <c r="G120" s="279">
        <v>1356.9</v>
      </c>
      <c r="H120" s="279">
        <v>1386.7000000000003</v>
      </c>
      <c r="I120" s="279">
        <v>1395.75</v>
      </c>
      <c r="J120" s="279">
        <v>1401.6000000000004</v>
      </c>
      <c r="K120" s="277">
        <v>1389.9</v>
      </c>
      <c r="L120" s="277">
        <v>1375</v>
      </c>
      <c r="M120" s="277">
        <v>3.4201000000000001</v>
      </c>
    </row>
    <row r="121" spans="1:13">
      <c r="A121" s="301">
        <v>112</v>
      </c>
      <c r="B121" s="277" t="s">
        <v>122</v>
      </c>
      <c r="C121" s="277">
        <v>393.3</v>
      </c>
      <c r="D121" s="279">
        <v>393.43333333333339</v>
      </c>
      <c r="E121" s="279">
        <v>391.26666666666677</v>
      </c>
      <c r="F121" s="279">
        <v>389.23333333333335</v>
      </c>
      <c r="G121" s="279">
        <v>387.06666666666672</v>
      </c>
      <c r="H121" s="279">
        <v>395.46666666666681</v>
      </c>
      <c r="I121" s="279">
        <v>397.63333333333344</v>
      </c>
      <c r="J121" s="279">
        <v>399.66666666666686</v>
      </c>
      <c r="K121" s="277">
        <v>395.6</v>
      </c>
      <c r="L121" s="277">
        <v>391.4</v>
      </c>
      <c r="M121" s="277">
        <v>17.12472</v>
      </c>
    </row>
    <row r="122" spans="1:13">
      <c r="A122" s="301">
        <v>113</v>
      </c>
      <c r="B122" s="277" t="s">
        <v>124</v>
      </c>
      <c r="C122" s="277">
        <v>521.6</v>
      </c>
      <c r="D122" s="279">
        <v>517.61666666666667</v>
      </c>
      <c r="E122" s="279">
        <v>510.48333333333335</v>
      </c>
      <c r="F122" s="279">
        <v>499.36666666666667</v>
      </c>
      <c r="G122" s="279">
        <v>492.23333333333335</v>
      </c>
      <c r="H122" s="279">
        <v>528.73333333333335</v>
      </c>
      <c r="I122" s="279">
        <v>535.86666666666679</v>
      </c>
      <c r="J122" s="279">
        <v>546.98333333333335</v>
      </c>
      <c r="K122" s="277">
        <v>524.75</v>
      </c>
      <c r="L122" s="277">
        <v>506.5</v>
      </c>
      <c r="M122" s="277">
        <v>109.9353</v>
      </c>
    </row>
    <row r="123" spans="1:13">
      <c r="A123" s="301">
        <v>114</v>
      </c>
      <c r="B123" s="277" t="s">
        <v>261</v>
      </c>
      <c r="C123" s="277">
        <v>3276.65</v>
      </c>
      <c r="D123" s="279">
        <v>3290.5499999999997</v>
      </c>
      <c r="E123" s="279">
        <v>3236.0999999999995</v>
      </c>
      <c r="F123" s="279">
        <v>3195.5499999999997</v>
      </c>
      <c r="G123" s="279">
        <v>3141.0999999999995</v>
      </c>
      <c r="H123" s="279">
        <v>3331.0999999999995</v>
      </c>
      <c r="I123" s="279">
        <v>3385.5499999999993</v>
      </c>
      <c r="J123" s="279">
        <v>3426.0999999999995</v>
      </c>
      <c r="K123" s="277">
        <v>3345</v>
      </c>
      <c r="L123" s="277">
        <v>3250</v>
      </c>
      <c r="M123" s="277">
        <v>2.9638599999999999</v>
      </c>
    </row>
    <row r="124" spans="1:13">
      <c r="A124" s="301">
        <v>115</v>
      </c>
      <c r="B124" s="277" t="s">
        <v>126</v>
      </c>
      <c r="C124" s="277">
        <v>967.55</v>
      </c>
      <c r="D124" s="279">
        <v>965.15</v>
      </c>
      <c r="E124" s="279">
        <v>961.09999999999991</v>
      </c>
      <c r="F124" s="279">
        <v>954.65</v>
      </c>
      <c r="G124" s="279">
        <v>950.59999999999991</v>
      </c>
      <c r="H124" s="279">
        <v>971.59999999999991</v>
      </c>
      <c r="I124" s="279">
        <v>975.64999999999986</v>
      </c>
      <c r="J124" s="279">
        <v>982.09999999999991</v>
      </c>
      <c r="K124" s="277">
        <v>969.2</v>
      </c>
      <c r="L124" s="277">
        <v>958.7</v>
      </c>
      <c r="M124" s="277">
        <v>61.421709999999997</v>
      </c>
    </row>
    <row r="125" spans="1:13">
      <c r="A125" s="301">
        <v>116</v>
      </c>
      <c r="B125" s="277" t="s">
        <v>123</v>
      </c>
      <c r="C125" s="277">
        <v>1196.5999999999999</v>
      </c>
      <c r="D125" s="279">
        <v>1181.8</v>
      </c>
      <c r="E125" s="279">
        <v>1143.8</v>
      </c>
      <c r="F125" s="279">
        <v>1091</v>
      </c>
      <c r="G125" s="279">
        <v>1053</v>
      </c>
      <c r="H125" s="279">
        <v>1234.5999999999999</v>
      </c>
      <c r="I125" s="279">
        <v>1272.5999999999999</v>
      </c>
      <c r="J125" s="279">
        <v>1325.3999999999999</v>
      </c>
      <c r="K125" s="277">
        <v>1219.8</v>
      </c>
      <c r="L125" s="277">
        <v>1129</v>
      </c>
      <c r="M125" s="277">
        <v>73.287419999999997</v>
      </c>
    </row>
    <row r="126" spans="1:13">
      <c r="A126" s="301">
        <v>117</v>
      </c>
      <c r="B126" s="277" t="s">
        <v>262</v>
      </c>
      <c r="C126" s="277">
        <v>2004.25</v>
      </c>
      <c r="D126" s="279">
        <v>2023.0833333333333</v>
      </c>
      <c r="E126" s="279">
        <v>1976.1666666666665</v>
      </c>
      <c r="F126" s="279">
        <v>1948.0833333333333</v>
      </c>
      <c r="G126" s="279">
        <v>1901.1666666666665</v>
      </c>
      <c r="H126" s="279">
        <v>2051.1666666666665</v>
      </c>
      <c r="I126" s="279">
        <v>2098.083333333333</v>
      </c>
      <c r="J126" s="279">
        <v>2126.1666666666665</v>
      </c>
      <c r="K126" s="277">
        <v>2070</v>
      </c>
      <c r="L126" s="277">
        <v>1995</v>
      </c>
      <c r="M126" s="277">
        <v>3.11965</v>
      </c>
    </row>
    <row r="127" spans="1:13">
      <c r="A127" s="301">
        <v>118</v>
      </c>
      <c r="B127" s="277" t="s">
        <v>263</v>
      </c>
      <c r="C127" s="277">
        <v>55.85</v>
      </c>
      <c r="D127" s="279">
        <v>56.316666666666663</v>
      </c>
      <c r="E127" s="279">
        <v>54.533333333333324</v>
      </c>
      <c r="F127" s="279">
        <v>53.216666666666661</v>
      </c>
      <c r="G127" s="279">
        <v>51.433333333333323</v>
      </c>
      <c r="H127" s="279">
        <v>57.633333333333326</v>
      </c>
      <c r="I127" s="279">
        <v>59.416666666666657</v>
      </c>
      <c r="J127" s="279">
        <v>60.733333333333327</v>
      </c>
      <c r="K127" s="277">
        <v>58.1</v>
      </c>
      <c r="L127" s="277">
        <v>55</v>
      </c>
      <c r="M127" s="277">
        <v>21.886279999999999</v>
      </c>
    </row>
    <row r="128" spans="1:13">
      <c r="A128" s="301">
        <v>119</v>
      </c>
      <c r="B128" s="277" t="s">
        <v>130</v>
      </c>
      <c r="C128" s="277">
        <v>277.14999999999998</v>
      </c>
      <c r="D128" s="279">
        <v>274.56666666666666</v>
      </c>
      <c r="E128" s="279">
        <v>269.93333333333334</v>
      </c>
      <c r="F128" s="279">
        <v>262.7166666666667</v>
      </c>
      <c r="G128" s="279">
        <v>258.08333333333337</v>
      </c>
      <c r="H128" s="279">
        <v>281.7833333333333</v>
      </c>
      <c r="I128" s="279">
        <v>286.41666666666663</v>
      </c>
      <c r="J128" s="279">
        <v>293.63333333333327</v>
      </c>
      <c r="K128" s="277">
        <v>279.2</v>
      </c>
      <c r="L128" s="277">
        <v>267.35000000000002</v>
      </c>
      <c r="M128" s="277">
        <v>106.83705999999999</v>
      </c>
    </row>
    <row r="129" spans="1:13">
      <c r="A129" s="301">
        <v>120</v>
      </c>
      <c r="B129" s="277" t="s">
        <v>129</v>
      </c>
      <c r="C129" s="277">
        <v>224.9</v>
      </c>
      <c r="D129" s="279">
        <v>224.13333333333335</v>
      </c>
      <c r="E129" s="279">
        <v>222.31666666666672</v>
      </c>
      <c r="F129" s="279">
        <v>219.73333333333338</v>
      </c>
      <c r="G129" s="279">
        <v>217.91666666666674</v>
      </c>
      <c r="H129" s="279">
        <v>226.7166666666667</v>
      </c>
      <c r="I129" s="279">
        <v>228.53333333333336</v>
      </c>
      <c r="J129" s="279">
        <v>231.11666666666667</v>
      </c>
      <c r="K129" s="277">
        <v>225.95</v>
      </c>
      <c r="L129" s="277">
        <v>221.55</v>
      </c>
      <c r="M129" s="277">
        <v>73.692599999999999</v>
      </c>
    </row>
    <row r="130" spans="1:13">
      <c r="A130" s="301">
        <v>121</v>
      </c>
      <c r="B130" s="277" t="s">
        <v>131</v>
      </c>
      <c r="C130" s="277">
        <v>1915.75</v>
      </c>
      <c r="D130" s="279">
        <v>1912.0833333333333</v>
      </c>
      <c r="E130" s="279">
        <v>1875.1666666666665</v>
      </c>
      <c r="F130" s="279">
        <v>1834.5833333333333</v>
      </c>
      <c r="G130" s="279">
        <v>1797.6666666666665</v>
      </c>
      <c r="H130" s="279">
        <v>1952.6666666666665</v>
      </c>
      <c r="I130" s="279">
        <v>1989.583333333333</v>
      </c>
      <c r="J130" s="279">
        <v>2030.1666666666665</v>
      </c>
      <c r="K130" s="277">
        <v>1949</v>
      </c>
      <c r="L130" s="277">
        <v>1871.5</v>
      </c>
      <c r="M130" s="277">
        <v>14.167870000000001</v>
      </c>
    </row>
    <row r="131" spans="1:13">
      <c r="A131" s="301">
        <v>122</v>
      </c>
      <c r="B131" s="277" t="s">
        <v>264</v>
      </c>
      <c r="C131" s="277">
        <v>819</v>
      </c>
      <c r="D131" s="279">
        <v>826.26666666666677</v>
      </c>
      <c r="E131" s="279">
        <v>808.53333333333353</v>
      </c>
      <c r="F131" s="279">
        <v>798.06666666666672</v>
      </c>
      <c r="G131" s="279">
        <v>780.33333333333348</v>
      </c>
      <c r="H131" s="279">
        <v>836.73333333333358</v>
      </c>
      <c r="I131" s="279">
        <v>854.46666666666692</v>
      </c>
      <c r="J131" s="279">
        <v>864.93333333333362</v>
      </c>
      <c r="K131" s="277">
        <v>844</v>
      </c>
      <c r="L131" s="277">
        <v>815.8</v>
      </c>
      <c r="M131" s="277">
        <v>4.7789000000000001</v>
      </c>
    </row>
    <row r="132" spans="1:13">
      <c r="A132" s="301">
        <v>123</v>
      </c>
      <c r="B132" s="277" t="s">
        <v>133</v>
      </c>
      <c r="C132" s="277">
        <v>1369.35</v>
      </c>
      <c r="D132" s="279">
        <v>1354.1000000000001</v>
      </c>
      <c r="E132" s="279">
        <v>1333.2500000000002</v>
      </c>
      <c r="F132" s="279">
        <v>1297.1500000000001</v>
      </c>
      <c r="G132" s="279">
        <v>1276.3000000000002</v>
      </c>
      <c r="H132" s="279">
        <v>1390.2000000000003</v>
      </c>
      <c r="I132" s="279">
        <v>1411.0500000000002</v>
      </c>
      <c r="J132" s="279">
        <v>1447.1500000000003</v>
      </c>
      <c r="K132" s="277">
        <v>1374.95</v>
      </c>
      <c r="L132" s="277">
        <v>1318</v>
      </c>
      <c r="M132" s="277">
        <v>42.619489999999999</v>
      </c>
    </row>
    <row r="133" spans="1:13">
      <c r="A133" s="301">
        <v>124</v>
      </c>
      <c r="B133" s="277" t="s">
        <v>134</v>
      </c>
      <c r="C133" s="277">
        <v>67.25</v>
      </c>
      <c r="D133" s="279">
        <v>66.516666666666666</v>
      </c>
      <c r="E133" s="279">
        <v>65.533333333333331</v>
      </c>
      <c r="F133" s="279">
        <v>63.816666666666663</v>
      </c>
      <c r="G133" s="279">
        <v>62.833333333333329</v>
      </c>
      <c r="H133" s="279">
        <v>68.233333333333334</v>
      </c>
      <c r="I133" s="279">
        <v>69.216666666666654</v>
      </c>
      <c r="J133" s="279">
        <v>70.933333333333337</v>
      </c>
      <c r="K133" s="277">
        <v>67.5</v>
      </c>
      <c r="L133" s="277">
        <v>64.8</v>
      </c>
      <c r="M133" s="277">
        <v>156.17671000000001</v>
      </c>
    </row>
    <row r="134" spans="1:13">
      <c r="A134" s="301">
        <v>125</v>
      </c>
      <c r="B134" s="277" t="s">
        <v>265</v>
      </c>
      <c r="C134" s="277">
        <v>1588.2</v>
      </c>
      <c r="D134" s="279">
        <v>1575.75</v>
      </c>
      <c r="E134" s="279">
        <v>1557.5</v>
      </c>
      <c r="F134" s="279">
        <v>1526.8</v>
      </c>
      <c r="G134" s="279">
        <v>1508.55</v>
      </c>
      <c r="H134" s="279">
        <v>1606.45</v>
      </c>
      <c r="I134" s="279">
        <v>1624.7</v>
      </c>
      <c r="J134" s="279">
        <v>1655.4</v>
      </c>
      <c r="K134" s="277">
        <v>1594</v>
      </c>
      <c r="L134" s="277">
        <v>1545.05</v>
      </c>
      <c r="M134" s="277">
        <v>0.69345000000000001</v>
      </c>
    </row>
    <row r="135" spans="1:13">
      <c r="A135" s="301">
        <v>126</v>
      </c>
      <c r="B135" s="277" t="s">
        <v>135</v>
      </c>
      <c r="C135" s="277">
        <v>268.25</v>
      </c>
      <c r="D135" s="279">
        <v>267.38333333333333</v>
      </c>
      <c r="E135" s="279">
        <v>265.51666666666665</v>
      </c>
      <c r="F135" s="279">
        <v>262.7833333333333</v>
      </c>
      <c r="G135" s="279">
        <v>260.91666666666663</v>
      </c>
      <c r="H135" s="279">
        <v>270.11666666666667</v>
      </c>
      <c r="I135" s="279">
        <v>271.98333333333335</v>
      </c>
      <c r="J135" s="279">
        <v>274.7166666666667</v>
      </c>
      <c r="K135" s="277">
        <v>269.25</v>
      </c>
      <c r="L135" s="277">
        <v>264.64999999999998</v>
      </c>
      <c r="M135" s="277">
        <v>25.625920000000001</v>
      </c>
    </row>
    <row r="136" spans="1:13">
      <c r="A136" s="301">
        <v>127</v>
      </c>
      <c r="B136" s="277" t="s">
        <v>266</v>
      </c>
      <c r="C136" s="277">
        <v>2422.15</v>
      </c>
      <c r="D136" s="279">
        <v>2431.1</v>
      </c>
      <c r="E136" s="279">
        <v>2402.25</v>
      </c>
      <c r="F136" s="279">
        <v>2382.35</v>
      </c>
      <c r="G136" s="279">
        <v>2353.5</v>
      </c>
      <c r="H136" s="279">
        <v>2451</v>
      </c>
      <c r="I136" s="279">
        <v>2479.8499999999995</v>
      </c>
      <c r="J136" s="279">
        <v>2499.75</v>
      </c>
      <c r="K136" s="277">
        <v>2459.9499999999998</v>
      </c>
      <c r="L136" s="277">
        <v>2411.1999999999998</v>
      </c>
      <c r="M136" s="277">
        <v>1.10602</v>
      </c>
    </row>
    <row r="137" spans="1:13">
      <c r="A137" s="301">
        <v>128</v>
      </c>
      <c r="B137" s="277" t="s">
        <v>136</v>
      </c>
      <c r="C137" s="277">
        <v>1004.55</v>
      </c>
      <c r="D137" s="279">
        <v>1002.65</v>
      </c>
      <c r="E137" s="279">
        <v>997.3</v>
      </c>
      <c r="F137" s="279">
        <v>990.05</v>
      </c>
      <c r="G137" s="279">
        <v>984.69999999999993</v>
      </c>
      <c r="H137" s="279">
        <v>1009.9</v>
      </c>
      <c r="I137" s="279">
        <v>1015.2500000000001</v>
      </c>
      <c r="J137" s="279">
        <v>1022.5</v>
      </c>
      <c r="K137" s="277">
        <v>1008</v>
      </c>
      <c r="L137" s="277">
        <v>995.4</v>
      </c>
      <c r="M137" s="277">
        <v>43.620519999999999</v>
      </c>
    </row>
    <row r="138" spans="1:13">
      <c r="A138" s="301">
        <v>129</v>
      </c>
      <c r="B138" s="277" t="s">
        <v>137</v>
      </c>
      <c r="C138" s="277">
        <v>981.7</v>
      </c>
      <c r="D138" s="279">
        <v>994.29999999999984</v>
      </c>
      <c r="E138" s="279">
        <v>965.6999999999997</v>
      </c>
      <c r="F138" s="279">
        <v>949.69999999999982</v>
      </c>
      <c r="G138" s="279">
        <v>921.09999999999968</v>
      </c>
      <c r="H138" s="279">
        <v>1010.2999999999997</v>
      </c>
      <c r="I138" s="279">
        <v>1038.8999999999999</v>
      </c>
      <c r="J138" s="279">
        <v>1054.8999999999996</v>
      </c>
      <c r="K138" s="277">
        <v>1022.9</v>
      </c>
      <c r="L138" s="277">
        <v>978.3</v>
      </c>
      <c r="M138" s="277">
        <v>62.445819999999998</v>
      </c>
    </row>
    <row r="139" spans="1:13">
      <c r="A139" s="301">
        <v>130</v>
      </c>
      <c r="B139" s="277" t="s">
        <v>148</v>
      </c>
      <c r="C139" s="277">
        <v>60205.5</v>
      </c>
      <c r="D139" s="279">
        <v>60361.816666666673</v>
      </c>
      <c r="E139" s="279">
        <v>59843.683333333349</v>
      </c>
      <c r="F139" s="279">
        <v>59481.866666666676</v>
      </c>
      <c r="G139" s="279">
        <v>58963.733333333352</v>
      </c>
      <c r="H139" s="279">
        <v>60723.633333333346</v>
      </c>
      <c r="I139" s="279">
        <v>61241.766666666663</v>
      </c>
      <c r="J139" s="279">
        <v>61603.583333333343</v>
      </c>
      <c r="K139" s="277">
        <v>60879.95</v>
      </c>
      <c r="L139" s="277">
        <v>60000</v>
      </c>
      <c r="M139" s="277">
        <v>0.21461</v>
      </c>
    </row>
    <row r="140" spans="1:13">
      <c r="A140" s="301">
        <v>131</v>
      </c>
      <c r="B140" s="277" t="s">
        <v>145</v>
      </c>
      <c r="C140" s="277">
        <v>970.6</v>
      </c>
      <c r="D140" s="279">
        <v>968</v>
      </c>
      <c r="E140" s="279">
        <v>962.1</v>
      </c>
      <c r="F140" s="279">
        <v>953.6</v>
      </c>
      <c r="G140" s="279">
        <v>947.7</v>
      </c>
      <c r="H140" s="279">
        <v>976.5</v>
      </c>
      <c r="I140" s="279">
        <v>982.40000000000009</v>
      </c>
      <c r="J140" s="279">
        <v>990.9</v>
      </c>
      <c r="K140" s="277">
        <v>973.9</v>
      </c>
      <c r="L140" s="277">
        <v>959.5</v>
      </c>
      <c r="M140" s="277">
        <v>5.3841200000000002</v>
      </c>
    </row>
    <row r="141" spans="1:13">
      <c r="A141" s="301">
        <v>132</v>
      </c>
      <c r="B141" s="277" t="s">
        <v>139</v>
      </c>
      <c r="C141" s="277">
        <v>136.1</v>
      </c>
      <c r="D141" s="279">
        <v>135.31666666666669</v>
      </c>
      <c r="E141" s="279">
        <v>133.63333333333338</v>
      </c>
      <c r="F141" s="279">
        <v>131.16666666666669</v>
      </c>
      <c r="G141" s="279">
        <v>129.48333333333338</v>
      </c>
      <c r="H141" s="279">
        <v>137.78333333333339</v>
      </c>
      <c r="I141" s="279">
        <v>139.46666666666673</v>
      </c>
      <c r="J141" s="279">
        <v>141.93333333333339</v>
      </c>
      <c r="K141" s="277">
        <v>137</v>
      </c>
      <c r="L141" s="277">
        <v>132.85</v>
      </c>
      <c r="M141" s="277">
        <v>79.939490000000006</v>
      </c>
    </row>
    <row r="142" spans="1:13">
      <c r="A142" s="301">
        <v>133</v>
      </c>
      <c r="B142" s="277" t="s">
        <v>138</v>
      </c>
      <c r="C142" s="277">
        <v>622.65</v>
      </c>
      <c r="D142" s="279">
        <v>624.66666666666663</v>
      </c>
      <c r="E142" s="279">
        <v>616.58333333333326</v>
      </c>
      <c r="F142" s="279">
        <v>610.51666666666665</v>
      </c>
      <c r="G142" s="279">
        <v>602.43333333333328</v>
      </c>
      <c r="H142" s="279">
        <v>630.73333333333323</v>
      </c>
      <c r="I142" s="279">
        <v>638.81666666666649</v>
      </c>
      <c r="J142" s="279">
        <v>644.88333333333321</v>
      </c>
      <c r="K142" s="277">
        <v>632.75</v>
      </c>
      <c r="L142" s="277">
        <v>618.6</v>
      </c>
      <c r="M142" s="277">
        <v>39.895130000000002</v>
      </c>
    </row>
    <row r="143" spans="1:13">
      <c r="A143" s="301">
        <v>134</v>
      </c>
      <c r="B143" s="277" t="s">
        <v>140</v>
      </c>
      <c r="C143" s="277">
        <v>155.94999999999999</v>
      </c>
      <c r="D143" s="279">
        <v>155.06666666666663</v>
      </c>
      <c r="E143" s="279">
        <v>153.53333333333327</v>
      </c>
      <c r="F143" s="279">
        <v>151.11666666666665</v>
      </c>
      <c r="G143" s="279">
        <v>149.58333333333329</v>
      </c>
      <c r="H143" s="279">
        <v>157.48333333333326</v>
      </c>
      <c r="I143" s="279">
        <v>159.01666666666662</v>
      </c>
      <c r="J143" s="279">
        <v>161.43333333333325</v>
      </c>
      <c r="K143" s="277">
        <v>156.6</v>
      </c>
      <c r="L143" s="277">
        <v>152.65</v>
      </c>
      <c r="M143" s="277">
        <v>40.279440000000001</v>
      </c>
    </row>
    <row r="144" spans="1:13">
      <c r="A144" s="301">
        <v>135</v>
      </c>
      <c r="B144" s="277" t="s">
        <v>267</v>
      </c>
      <c r="C144" s="277">
        <v>32.9</v>
      </c>
      <c r="D144" s="279">
        <v>33.099999999999994</v>
      </c>
      <c r="E144" s="279">
        <v>32.649999999999991</v>
      </c>
      <c r="F144" s="279">
        <v>32.4</v>
      </c>
      <c r="G144" s="279">
        <v>31.949999999999996</v>
      </c>
      <c r="H144" s="279">
        <v>33.349999999999987</v>
      </c>
      <c r="I144" s="279">
        <v>33.79999999999999</v>
      </c>
      <c r="J144" s="279">
        <v>34.049999999999983</v>
      </c>
      <c r="K144" s="277">
        <v>33.549999999999997</v>
      </c>
      <c r="L144" s="277">
        <v>32.85</v>
      </c>
      <c r="M144" s="277">
        <v>17.26718</v>
      </c>
    </row>
    <row r="145" spans="1:13">
      <c r="A145" s="301">
        <v>136</v>
      </c>
      <c r="B145" s="277" t="s">
        <v>141</v>
      </c>
      <c r="C145" s="277">
        <v>373.25</v>
      </c>
      <c r="D145" s="279">
        <v>372.13333333333338</v>
      </c>
      <c r="E145" s="279">
        <v>369.11666666666679</v>
      </c>
      <c r="F145" s="279">
        <v>364.98333333333341</v>
      </c>
      <c r="G145" s="279">
        <v>361.96666666666681</v>
      </c>
      <c r="H145" s="279">
        <v>376.26666666666677</v>
      </c>
      <c r="I145" s="279">
        <v>379.2833333333333</v>
      </c>
      <c r="J145" s="279">
        <v>383.41666666666674</v>
      </c>
      <c r="K145" s="277">
        <v>375.15</v>
      </c>
      <c r="L145" s="277">
        <v>368</v>
      </c>
      <c r="M145" s="277">
        <v>23.523520000000001</v>
      </c>
    </row>
    <row r="146" spans="1:13">
      <c r="A146" s="301">
        <v>137</v>
      </c>
      <c r="B146" s="277" t="s">
        <v>142</v>
      </c>
      <c r="C146" s="277">
        <v>6893.1</v>
      </c>
      <c r="D146" s="279">
        <v>6859.6333333333341</v>
      </c>
      <c r="E146" s="279">
        <v>6794.3666666666686</v>
      </c>
      <c r="F146" s="279">
        <v>6695.6333333333341</v>
      </c>
      <c r="G146" s="279">
        <v>6630.3666666666686</v>
      </c>
      <c r="H146" s="279">
        <v>6958.3666666666686</v>
      </c>
      <c r="I146" s="279">
        <v>7023.6333333333332</v>
      </c>
      <c r="J146" s="279">
        <v>7122.3666666666686</v>
      </c>
      <c r="K146" s="277">
        <v>6924.9</v>
      </c>
      <c r="L146" s="277">
        <v>6760.9</v>
      </c>
      <c r="M146" s="277">
        <v>13.22542</v>
      </c>
    </row>
    <row r="147" spans="1:13">
      <c r="A147" s="301">
        <v>138</v>
      </c>
      <c r="B147" s="277" t="s">
        <v>144</v>
      </c>
      <c r="C147" s="277">
        <v>543.15</v>
      </c>
      <c r="D147" s="279">
        <v>536.43333333333339</v>
      </c>
      <c r="E147" s="279">
        <v>524.11666666666679</v>
      </c>
      <c r="F147" s="279">
        <v>505.08333333333337</v>
      </c>
      <c r="G147" s="279">
        <v>492.76666666666677</v>
      </c>
      <c r="H147" s="279">
        <v>555.46666666666681</v>
      </c>
      <c r="I147" s="279">
        <v>567.78333333333342</v>
      </c>
      <c r="J147" s="279">
        <v>586.81666666666683</v>
      </c>
      <c r="K147" s="277">
        <v>548.75</v>
      </c>
      <c r="L147" s="277">
        <v>517.4</v>
      </c>
      <c r="M147" s="277">
        <v>11.75395</v>
      </c>
    </row>
    <row r="148" spans="1:13">
      <c r="A148" s="301">
        <v>139</v>
      </c>
      <c r="B148" s="277" t="s">
        <v>146</v>
      </c>
      <c r="C148" s="277">
        <v>1166.75</v>
      </c>
      <c r="D148" s="279">
        <v>1167.8499999999999</v>
      </c>
      <c r="E148" s="279">
        <v>1158.9999999999998</v>
      </c>
      <c r="F148" s="279">
        <v>1151.2499999999998</v>
      </c>
      <c r="G148" s="279">
        <v>1142.3999999999996</v>
      </c>
      <c r="H148" s="279">
        <v>1175.5999999999999</v>
      </c>
      <c r="I148" s="279">
        <v>1184.4500000000003</v>
      </c>
      <c r="J148" s="279">
        <v>1192.2</v>
      </c>
      <c r="K148" s="277">
        <v>1176.7</v>
      </c>
      <c r="L148" s="277">
        <v>1160.0999999999999</v>
      </c>
      <c r="M148" s="277">
        <v>6.3382500000000004</v>
      </c>
    </row>
    <row r="149" spans="1:13">
      <c r="A149" s="301">
        <v>140</v>
      </c>
      <c r="B149" s="277" t="s">
        <v>147</v>
      </c>
      <c r="C149" s="277">
        <v>126.35</v>
      </c>
      <c r="D149" s="279">
        <v>126.5</v>
      </c>
      <c r="E149" s="279">
        <v>124.85</v>
      </c>
      <c r="F149" s="279">
        <v>123.35</v>
      </c>
      <c r="G149" s="279">
        <v>121.69999999999999</v>
      </c>
      <c r="H149" s="279">
        <v>128</v>
      </c>
      <c r="I149" s="279">
        <v>129.65</v>
      </c>
      <c r="J149" s="279">
        <v>131.15</v>
      </c>
      <c r="K149" s="277">
        <v>128.15</v>
      </c>
      <c r="L149" s="277">
        <v>125</v>
      </c>
      <c r="M149" s="277">
        <v>138.41802000000001</v>
      </c>
    </row>
    <row r="150" spans="1:13">
      <c r="A150" s="301">
        <v>141</v>
      </c>
      <c r="B150" s="277" t="s">
        <v>268</v>
      </c>
      <c r="C150" s="277">
        <v>1197.5</v>
      </c>
      <c r="D150" s="279">
        <v>1200.2166666666667</v>
      </c>
      <c r="E150" s="279">
        <v>1186.9333333333334</v>
      </c>
      <c r="F150" s="279">
        <v>1176.3666666666668</v>
      </c>
      <c r="G150" s="279">
        <v>1163.0833333333335</v>
      </c>
      <c r="H150" s="279">
        <v>1210.7833333333333</v>
      </c>
      <c r="I150" s="279">
        <v>1224.0666666666666</v>
      </c>
      <c r="J150" s="279">
        <v>1234.6333333333332</v>
      </c>
      <c r="K150" s="277">
        <v>1213.5</v>
      </c>
      <c r="L150" s="277">
        <v>1189.6500000000001</v>
      </c>
      <c r="M150" s="277">
        <v>1.8867100000000001</v>
      </c>
    </row>
    <row r="151" spans="1:13">
      <c r="A151" s="301">
        <v>142</v>
      </c>
      <c r="B151" s="277" t="s">
        <v>149</v>
      </c>
      <c r="C151" s="277">
        <v>1238.3</v>
      </c>
      <c r="D151" s="279">
        <v>1240.6333333333334</v>
      </c>
      <c r="E151" s="279">
        <v>1227.2666666666669</v>
      </c>
      <c r="F151" s="279">
        <v>1216.2333333333333</v>
      </c>
      <c r="G151" s="279">
        <v>1202.8666666666668</v>
      </c>
      <c r="H151" s="279">
        <v>1251.666666666667</v>
      </c>
      <c r="I151" s="279">
        <v>1265.0333333333333</v>
      </c>
      <c r="J151" s="279">
        <v>1276.0666666666671</v>
      </c>
      <c r="K151" s="277">
        <v>1254</v>
      </c>
      <c r="L151" s="277">
        <v>1229.5999999999999</v>
      </c>
      <c r="M151" s="277">
        <v>22.367819999999998</v>
      </c>
    </row>
    <row r="152" spans="1:13">
      <c r="A152" s="301">
        <v>143</v>
      </c>
      <c r="B152" s="277" t="s">
        <v>269</v>
      </c>
      <c r="C152" s="277">
        <v>813.35</v>
      </c>
      <c r="D152" s="279">
        <v>815.41666666666663</v>
      </c>
      <c r="E152" s="279">
        <v>808.93333333333328</v>
      </c>
      <c r="F152" s="279">
        <v>804.51666666666665</v>
      </c>
      <c r="G152" s="279">
        <v>798.0333333333333</v>
      </c>
      <c r="H152" s="279">
        <v>819.83333333333326</v>
      </c>
      <c r="I152" s="279">
        <v>826.31666666666661</v>
      </c>
      <c r="J152" s="279">
        <v>830.73333333333323</v>
      </c>
      <c r="K152" s="277">
        <v>821.9</v>
      </c>
      <c r="L152" s="277">
        <v>811</v>
      </c>
      <c r="M152" s="277">
        <v>2.0730499999999998</v>
      </c>
    </row>
    <row r="153" spans="1:13">
      <c r="A153" s="301">
        <v>144</v>
      </c>
      <c r="B153" s="277" t="s">
        <v>270</v>
      </c>
      <c r="C153" s="277">
        <v>20.8</v>
      </c>
      <c r="D153" s="279">
        <v>20.833333333333332</v>
      </c>
      <c r="E153" s="279">
        <v>20.716666666666665</v>
      </c>
      <c r="F153" s="279">
        <v>20.633333333333333</v>
      </c>
      <c r="G153" s="279">
        <v>20.516666666666666</v>
      </c>
      <c r="H153" s="279">
        <v>20.916666666666664</v>
      </c>
      <c r="I153" s="279">
        <v>21.033333333333331</v>
      </c>
      <c r="J153" s="279">
        <v>21.116666666666664</v>
      </c>
      <c r="K153" s="277">
        <v>20.95</v>
      </c>
      <c r="L153" s="277">
        <v>20.75</v>
      </c>
      <c r="M153" s="277">
        <v>19.158629999999999</v>
      </c>
    </row>
    <row r="154" spans="1:13">
      <c r="A154" s="301">
        <v>145</v>
      </c>
      <c r="B154" s="277" t="s">
        <v>154</v>
      </c>
      <c r="C154" s="277">
        <v>2011.5</v>
      </c>
      <c r="D154" s="279">
        <v>2009.5</v>
      </c>
      <c r="E154" s="279">
        <v>1991</v>
      </c>
      <c r="F154" s="279">
        <v>1970.5</v>
      </c>
      <c r="G154" s="279">
        <v>1952</v>
      </c>
      <c r="H154" s="279">
        <v>2030</v>
      </c>
      <c r="I154" s="279">
        <v>2048.5</v>
      </c>
      <c r="J154" s="279">
        <v>2069</v>
      </c>
      <c r="K154" s="277">
        <v>2028</v>
      </c>
      <c r="L154" s="277">
        <v>1989</v>
      </c>
      <c r="M154" s="277">
        <v>3.2474400000000001</v>
      </c>
    </row>
    <row r="155" spans="1:13">
      <c r="A155" s="301">
        <v>146</v>
      </c>
      <c r="B155" s="277" t="s">
        <v>155</v>
      </c>
      <c r="C155" s="277">
        <v>94.95</v>
      </c>
      <c r="D155" s="279">
        <v>94.933333333333337</v>
      </c>
      <c r="E155" s="279">
        <v>94.166666666666671</v>
      </c>
      <c r="F155" s="279">
        <v>93.38333333333334</v>
      </c>
      <c r="G155" s="279">
        <v>92.616666666666674</v>
      </c>
      <c r="H155" s="279">
        <v>95.716666666666669</v>
      </c>
      <c r="I155" s="279">
        <v>96.48333333333332</v>
      </c>
      <c r="J155" s="279">
        <v>97.266666666666666</v>
      </c>
      <c r="K155" s="277">
        <v>95.7</v>
      </c>
      <c r="L155" s="277">
        <v>94.15</v>
      </c>
      <c r="M155" s="277">
        <v>38.613289999999999</v>
      </c>
    </row>
    <row r="156" spans="1:13">
      <c r="A156" s="301">
        <v>147</v>
      </c>
      <c r="B156" s="277" t="s">
        <v>156</v>
      </c>
      <c r="C156" s="277">
        <v>95.05</v>
      </c>
      <c r="D156" s="279">
        <v>95.633333333333326</v>
      </c>
      <c r="E156" s="279">
        <v>93.466666666666654</v>
      </c>
      <c r="F156" s="279">
        <v>91.883333333333326</v>
      </c>
      <c r="G156" s="279">
        <v>89.716666666666654</v>
      </c>
      <c r="H156" s="279">
        <v>97.216666666666654</v>
      </c>
      <c r="I156" s="279">
        <v>99.38333333333334</v>
      </c>
      <c r="J156" s="279">
        <v>100.96666666666665</v>
      </c>
      <c r="K156" s="277">
        <v>97.8</v>
      </c>
      <c r="L156" s="277">
        <v>94.05</v>
      </c>
      <c r="M156" s="277">
        <v>520.30586000000005</v>
      </c>
    </row>
    <row r="157" spans="1:13">
      <c r="A157" s="301">
        <v>148</v>
      </c>
      <c r="B157" s="277" t="s">
        <v>150</v>
      </c>
      <c r="C157" s="277">
        <v>36.200000000000003</v>
      </c>
      <c r="D157" s="279">
        <v>36.199999999999996</v>
      </c>
      <c r="E157" s="279">
        <v>35.599999999999994</v>
      </c>
      <c r="F157" s="279">
        <v>35</v>
      </c>
      <c r="G157" s="279">
        <v>34.4</v>
      </c>
      <c r="H157" s="279">
        <v>36.79999999999999</v>
      </c>
      <c r="I157" s="279">
        <v>37.4</v>
      </c>
      <c r="J157" s="279">
        <v>37.999999999999986</v>
      </c>
      <c r="K157" s="277">
        <v>36.799999999999997</v>
      </c>
      <c r="L157" s="277">
        <v>35.6</v>
      </c>
      <c r="M157" s="277">
        <v>193.33676</v>
      </c>
    </row>
    <row r="158" spans="1:13">
      <c r="A158" s="301">
        <v>149</v>
      </c>
      <c r="B158" s="277" t="s">
        <v>153</v>
      </c>
      <c r="C158" s="277">
        <v>16554.599999999999</v>
      </c>
      <c r="D158" s="279">
        <v>16496.733333333334</v>
      </c>
      <c r="E158" s="279">
        <v>16368.866666666669</v>
      </c>
      <c r="F158" s="279">
        <v>16183.133333333335</v>
      </c>
      <c r="G158" s="279">
        <v>16055.26666666667</v>
      </c>
      <c r="H158" s="279">
        <v>16682.466666666667</v>
      </c>
      <c r="I158" s="279">
        <v>16810.333333333328</v>
      </c>
      <c r="J158" s="279">
        <v>16996.066666666666</v>
      </c>
      <c r="K158" s="277">
        <v>16624.599999999999</v>
      </c>
      <c r="L158" s="277">
        <v>16311</v>
      </c>
      <c r="M158" s="277">
        <v>1.0441</v>
      </c>
    </row>
    <row r="159" spans="1:13">
      <c r="A159" s="301">
        <v>150</v>
      </c>
      <c r="B159" s="277" t="s">
        <v>3162</v>
      </c>
      <c r="C159" s="277">
        <v>271.10000000000002</v>
      </c>
      <c r="D159" s="279">
        <v>268.9666666666667</v>
      </c>
      <c r="E159" s="279">
        <v>265.38333333333338</v>
      </c>
      <c r="F159" s="279">
        <v>259.66666666666669</v>
      </c>
      <c r="G159" s="279">
        <v>256.08333333333337</v>
      </c>
      <c r="H159" s="279">
        <v>274.68333333333339</v>
      </c>
      <c r="I159" s="279">
        <v>278.26666666666665</v>
      </c>
      <c r="J159" s="279">
        <v>283.98333333333341</v>
      </c>
      <c r="K159" s="277">
        <v>272.55</v>
      </c>
      <c r="L159" s="277">
        <v>263.25</v>
      </c>
      <c r="M159" s="277">
        <v>10.907389999999999</v>
      </c>
    </row>
    <row r="160" spans="1:13">
      <c r="A160" s="301">
        <v>151</v>
      </c>
      <c r="B160" s="277" t="s">
        <v>271</v>
      </c>
      <c r="C160" s="277">
        <v>364.5</v>
      </c>
      <c r="D160" s="279">
        <v>362.01666666666665</v>
      </c>
      <c r="E160" s="279">
        <v>354.0333333333333</v>
      </c>
      <c r="F160" s="279">
        <v>343.56666666666666</v>
      </c>
      <c r="G160" s="279">
        <v>335.58333333333331</v>
      </c>
      <c r="H160" s="279">
        <v>372.48333333333329</v>
      </c>
      <c r="I160" s="279">
        <v>380.46666666666664</v>
      </c>
      <c r="J160" s="279">
        <v>390.93333333333328</v>
      </c>
      <c r="K160" s="277">
        <v>370</v>
      </c>
      <c r="L160" s="277">
        <v>351.55</v>
      </c>
      <c r="M160" s="277">
        <v>20.536149999999999</v>
      </c>
    </row>
    <row r="161" spans="1:13">
      <c r="A161" s="301">
        <v>152</v>
      </c>
      <c r="B161" s="277" t="s">
        <v>158</v>
      </c>
      <c r="C161" s="277">
        <v>80.650000000000006</v>
      </c>
      <c r="D161" s="279">
        <v>80.566666666666677</v>
      </c>
      <c r="E161" s="279">
        <v>79.233333333333348</v>
      </c>
      <c r="F161" s="279">
        <v>77.816666666666677</v>
      </c>
      <c r="G161" s="279">
        <v>76.483333333333348</v>
      </c>
      <c r="H161" s="279">
        <v>81.983333333333348</v>
      </c>
      <c r="I161" s="279">
        <v>83.316666666666691</v>
      </c>
      <c r="J161" s="279">
        <v>84.733333333333348</v>
      </c>
      <c r="K161" s="277">
        <v>81.900000000000006</v>
      </c>
      <c r="L161" s="277">
        <v>79.150000000000006</v>
      </c>
      <c r="M161" s="277">
        <v>283.30266</v>
      </c>
    </row>
    <row r="162" spans="1:13">
      <c r="A162" s="301">
        <v>153</v>
      </c>
      <c r="B162" s="277" t="s">
        <v>157</v>
      </c>
      <c r="C162" s="277">
        <v>96.25</v>
      </c>
      <c r="D162" s="279">
        <v>96.916666666666671</v>
      </c>
      <c r="E162" s="279">
        <v>95.333333333333343</v>
      </c>
      <c r="F162" s="279">
        <v>94.416666666666671</v>
      </c>
      <c r="G162" s="279">
        <v>92.833333333333343</v>
      </c>
      <c r="H162" s="279">
        <v>97.833333333333343</v>
      </c>
      <c r="I162" s="279">
        <v>99.416666666666686</v>
      </c>
      <c r="J162" s="279">
        <v>100.33333333333334</v>
      </c>
      <c r="K162" s="277">
        <v>98.5</v>
      </c>
      <c r="L162" s="277">
        <v>96</v>
      </c>
      <c r="M162" s="277">
        <v>22.392669999999999</v>
      </c>
    </row>
    <row r="163" spans="1:13">
      <c r="A163" s="301">
        <v>154</v>
      </c>
      <c r="B163" s="277" t="s">
        <v>272</v>
      </c>
      <c r="C163" s="277">
        <v>3064.4</v>
      </c>
      <c r="D163" s="279">
        <v>3074.9333333333329</v>
      </c>
      <c r="E163" s="279">
        <v>3043.516666666666</v>
      </c>
      <c r="F163" s="279">
        <v>3022.6333333333332</v>
      </c>
      <c r="G163" s="279">
        <v>2991.2166666666662</v>
      </c>
      <c r="H163" s="279">
        <v>3095.8166666666657</v>
      </c>
      <c r="I163" s="279">
        <v>3127.2333333333327</v>
      </c>
      <c r="J163" s="279">
        <v>3148.1166666666654</v>
      </c>
      <c r="K163" s="277">
        <v>3106.35</v>
      </c>
      <c r="L163" s="277">
        <v>3054.05</v>
      </c>
      <c r="M163" s="277">
        <v>0.51454</v>
      </c>
    </row>
    <row r="164" spans="1:13">
      <c r="A164" s="301">
        <v>155</v>
      </c>
      <c r="B164" s="277" t="s">
        <v>273</v>
      </c>
      <c r="C164" s="277">
        <v>1961.8</v>
      </c>
      <c r="D164" s="279">
        <v>1958.4333333333334</v>
      </c>
      <c r="E164" s="279">
        <v>1931.3666666666668</v>
      </c>
      <c r="F164" s="279">
        <v>1900.9333333333334</v>
      </c>
      <c r="G164" s="279">
        <v>1873.8666666666668</v>
      </c>
      <c r="H164" s="279">
        <v>1988.8666666666668</v>
      </c>
      <c r="I164" s="279">
        <v>2015.9333333333334</v>
      </c>
      <c r="J164" s="279">
        <v>2046.3666666666668</v>
      </c>
      <c r="K164" s="277">
        <v>1985.5</v>
      </c>
      <c r="L164" s="277">
        <v>1928</v>
      </c>
      <c r="M164" s="277">
        <v>2.19835</v>
      </c>
    </row>
    <row r="165" spans="1:13">
      <c r="A165" s="301">
        <v>156</v>
      </c>
      <c r="B165" s="277" t="s">
        <v>274</v>
      </c>
      <c r="C165" s="277">
        <v>261.14999999999998</v>
      </c>
      <c r="D165" s="279">
        <v>257.34999999999997</v>
      </c>
      <c r="E165" s="279">
        <v>244.19999999999993</v>
      </c>
      <c r="F165" s="279">
        <v>227.24999999999997</v>
      </c>
      <c r="G165" s="279">
        <v>214.09999999999994</v>
      </c>
      <c r="H165" s="279">
        <v>274.29999999999995</v>
      </c>
      <c r="I165" s="279">
        <v>287.44999999999993</v>
      </c>
      <c r="J165" s="279">
        <v>304.39999999999992</v>
      </c>
      <c r="K165" s="277">
        <v>270.5</v>
      </c>
      <c r="L165" s="277">
        <v>240.4</v>
      </c>
      <c r="M165" s="277">
        <v>36.894840000000002</v>
      </c>
    </row>
    <row r="166" spans="1:13">
      <c r="A166" s="301">
        <v>157</v>
      </c>
      <c r="B166" s="277" t="s">
        <v>159</v>
      </c>
      <c r="C166" s="277">
        <v>19101.400000000001</v>
      </c>
      <c r="D166" s="279">
        <v>19240.466666666667</v>
      </c>
      <c r="E166" s="279">
        <v>18820.933333333334</v>
      </c>
      <c r="F166" s="279">
        <v>18540.466666666667</v>
      </c>
      <c r="G166" s="279">
        <v>18120.933333333334</v>
      </c>
      <c r="H166" s="279">
        <v>19520.933333333334</v>
      </c>
      <c r="I166" s="279">
        <v>19940.466666666667</v>
      </c>
      <c r="J166" s="279">
        <v>20220.933333333334</v>
      </c>
      <c r="K166" s="277">
        <v>19660</v>
      </c>
      <c r="L166" s="277">
        <v>18960</v>
      </c>
      <c r="M166" s="277">
        <v>0.82906999999999997</v>
      </c>
    </row>
    <row r="167" spans="1:13">
      <c r="A167" s="301">
        <v>158</v>
      </c>
      <c r="B167" s="277" t="s">
        <v>161</v>
      </c>
      <c r="C167" s="277">
        <v>258.10000000000002</v>
      </c>
      <c r="D167" s="279">
        <v>260.88333333333338</v>
      </c>
      <c r="E167" s="279">
        <v>253.96666666666675</v>
      </c>
      <c r="F167" s="279">
        <v>249.83333333333337</v>
      </c>
      <c r="G167" s="279">
        <v>242.91666666666674</v>
      </c>
      <c r="H167" s="279">
        <v>265.01666666666677</v>
      </c>
      <c r="I167" s="279">
        <v>271.93333333333339</v>
      </c>
      <c r="J167" s="279">
        <v>276.06666666666678</v>
      </c>
      <c r="K167" s="277">
        <v>267.8</v>
      </c>
      <c r="L167" s="277">
        <v>256.75</v>
      </c>
      <c r="M167" s="277">
        <v>102.67871</v>
      </c>
    </row>
    <row r="168" spans="1:13">
      <c r="A168" s="301">
        <v>159</v>
      </c>
      <c r="B168" s="277" t="s">
        <v>275</v>
      </c>
      <c r="C168" s="277">
        <v>4571.7</v>
      </c>
      <c r="D168" s="279">
        <v>4567.2333333333336</v>
      </c>
      <c r="E168" s="279">
        <v>4554.4666666666672</v>
      </c>
      <c r="F168" s="279">
        <v>4537.2333333333336</v>
      </c>
      <c r="G168" s="279">
        <v>4524.4666666666672</v>
      </c>
      <c r="H168" s="279">
        <v>4584.4666666666672</v>
      </c>
      <c r="I168" s="279">
        <v>4597.2333333333336</v>
      </c>
      <c r="J168" s="279">
        <v>4614.4666666666672</v>
      </c>
      <c r="K168" s="277">
        <v>4580</v>
      </c>
      <c r="L168" s="277">
        <v>4550</v>
      </c>
      <c r="M168" s="277">
        <v>0.25306000000000001</v>
      </c>
    </row>
    <row r="169" spans="1:13">
      <c r="A169" s="301">
        <v>160</v>
      </c>
      <c r="B169" s="277" t="s">
        <v>163</v>
      </c>
      <c r="C169" s="277">
        <v>1411.3</v>
      </c>
      <c r="D169" s="279">
        <v>1409.4333333333334</v>
      </c>
      <c r="E169" s="279">
        <v>1385.8666666666668</v>
      </c>
      <c r="F169" s="279">
        <v>1360.4333333333334</v>
      </c>
      <c r="G169" s="279">
        <v>1336.8666666666668</v>
      </c>
      <c r="H169" s="279">
        <v>1434.8666666666668</v>
      </c>
      <c r="I169" s="279">
        <v>1458.4333333333334</v>
      </c>
      <c r="J169" s="279">
        <v>1483.8666666666668</v>
      </c>
      <c r="K169" s="277">
        <v>1433</v>
      </c>
      <c r="L169" s="277">
        <v>1384</v>
      </c>
      <c r="M169" s="277">
        <v>23.586320000000001</v>
      </c>
    </row>
    <row r="170" spans="1:13">
      <c r="A170" s="301">
        <v>161</v>
      </c>
      <c r="B170" s="277" t="s">
        <v>160</v>
      </c>
      <c r="C170" s="277">
        <v>1434.5</v>
      </c>
      <c r="D170" s="279">
        <v>1432.8</v>
      </c>
      <c r="E170" s="279">
        <v>1413.6999999999998</v>
      </c>
      <c r="F170" s="279">
        <v>1392.8999999999999</v>
      </c>
      <c r="G170" s="279">
        <v>1373.7999999999997</v>
      </c>
      <c r="H170" s="279">
        <v>1453.6</v>
      </c>
      <c r="I170" s="279">
        <v>1472.6999999999998</v>
      </c>
      <c r="J170" s="279">
        <v>1493.5</v>
      </c>
      <c r="K170" s="277">
        <v>1451.9</v>
      </c>
      <c r="L170" s="277">
        <v>1412</v>
      </c>
      <c r="M170" s="277">
        <v>10.144399999999999</v>
      </c>
    </row>
    <row r="171" spans="1:13">
      <c r="A171" s="301">
        <v>162</v>
      </c>
      <c r="B171" s="277" t="s">
        <v>491</v>
      </c>
      <c r="C171" s="277">
        <v>894.9</v>
      </c>
      <c r="D171" s="279">
        <v>900.36666666666679</v>
      </c>
      <c r="E171" s="279">
        <v>884.73333333333358</v>
      </c>
      <c r="F171" s="279">
        <v>874.56666666666683</v>
      </c>
      <c r="G171" s="279">
        <v>858.93333333333362</v>
      </c>
      <c r="H171" s="279">
        <v>910.53333333333353</v>
      </c>
      <c r="I171" s="279">
        <v>926.16666666666674</v>
      </c>
      <c r="J171" s="279">
        <v>936.33333333333348</v>
      </c>
      <c r="K171" s="277">
        <v>916</v>
      </c>
      <c r="L171" s="277">
        <v>890.2</v>
      </c>
      <c r="M171" s="277">
        <v>3.86978</v>
      </c>
    </row>
    <row r="172" spans="1:13">
      <c r="A172" s="301">
        <v>163</v>
      </c>
      <c r="B172" s="277" t="s">
        <v>162</v>
      </c>
      <c r="C172" s="277">
        <v>93.6</v>
      </c>
      <c r="D172" s="279">
        <v>93.533333333333346</v>
      </c>
      <c r="E172" s="279">
        <v>92.816666666666691</v>
      </c>
      <c r="F172" s="279">
        <v>92.033333333333346</v>
      </c>
      <c r="G172" s="279">
        <v>91.316666666666691</v>
      </c>
      <c r="H172" s="279">
        <v>94.316666666666691</v>
      </c>
      <c r="I172" s="279">
        <v>95.03333333333336</v>
      </c>
      <c r="J172" s="279">
        <v>95.816666666666691</v>
      </c>
      <c r="K172" s="277">
        <v>94.25</v>
      </c>
      <c r="L172" s="277">
        <v>92.75</v>
      </c>
      <c r="M172" s="277">
        <v>43.3003</v>
      </c>
    </row>
    <row r="173" spans="1:13">
      <c r="A173" s="301">
        <v>164</v>
      </c>
      <c r="B173" s="277" t="s">
        <v>165</v>
      </c>
      <c r="C173" s="277">
        <v>177.75</v>
      </c>
      <c r="D173" s="279">
        <v>178.06666666666669</v>
      </c>
      <c r="E173" s="279">
        <v>176.23333333333338</v>
      </c>
      <c r="F173" s="279">
        <v>174.7166666666667</v>
      </c>
      <c r="G173" s="279">
        <v>172.88333333333338</v>
      </c>
      <c r="H173" s="279">
        <v>179.58333333333337</v>
      </c>
      <c r="I173" s="279">
        <v>181.41666666666669</v>
      </c>
      <c r="J173" s="279">
        <v>182.93333333333337</v>
      </c>
      <c r="K173" s="277">
        <v>179.9</v>
      </c>
      <c r="L173" s="277">
        <v>176.55</v>
      </c>
      <c r="M173" s="277">
        <v>78.133260000000007</v>
      </c>
    </row>
    <row r="174" spans="1:13">
      <c r="A174" s="301">
        <v>165</v>
      </c>
      <c r="B174" s="277" t="s">
        <v>276</v>
      </c>
      <c r="C174" s="277">
        <v>237.55</v>
      </c>
      <c r="D174" s="279">
        <v>237.93333333333331</v>
      </c>
      <c r="E174" s="279">
        <v>233.06666666666661</v>
      </c>
      <c r="F174" s="279">
        <v>228.58333333333329</v>
      </c>
      <c r="G174" s="279">
        <v>223.71666666666658</v>
      </c>
      <c r="H174" s="279">
        <v>242.41666666666663</v>
      </c>
      <c r="I174" s="279">
        <v>247.28333333333336</v>
      </c>
      <c r="J174" s="279">
        <v>251.76666666666665</v>
      </c>
      <c r="K174" s="277">
        <v>242.8</v>
      </c>
      <c r="L174" s="277">
        <v>233.45</v>
      </c>
      <c r="M174" s="277">
        <v>5.5303199999999997</v>
      </c>
    </row>
    <row r="175" spans="1:13">
      <c r="A175" s="301">
        <v>166</v>
      </c>
      <c r="B175" s="277" t="s">
        <v>277</v>
      </c>
      <c r="C175" s="277">
        <v>10039.35</v>
      </c>
      <c r="D175" s="279">
        <v>10049.450000000001</v>
      </c>
      <c r="E175" s="279">
        <v>9999.9500000000007</v>
      </c>
      <c r="F175" s="279">
        <v>9960.5499999999993</v>
      </c>
      <c r="G175" s="279">
        <v>9911.0499999999993</v>
      </c>
      <c r="H175" s="279">
        <v>10088.850000000002</v>
      </c>
      <c r="I175" s="279">
        <v>10138.350000000002</v>
      </c>
      <c r="J175" s="279">
        <v>10177.750000000004</v>
      </c>
      <c r="K175" s="277">
        <v>10098.950000000001</v>
      </c>
      <c r="L175" s="277">
        <v>10010.049999999999</v>
      </c>
      <c r="M175" s="277">
        <v>3.8539999999999998E-2</v>
      </c>
    </row>
    <row r="176" spans="1:13">
      <c r="A176" s="301">
        <v>167</v>
      </c>
      <c r="B176" s="277" t="s">
        <v>164</v>
      </c>
      <c r="C176" s="277">
        <v>32.85</v>
      </c>
      <c r="D176" s="279">
        <v>32.68333333333333</v>
      </c>
      <c r="E176" s="279">
        <v>32.36666666666666</v>
      </c>
      <c r="F176" s="279">
        <v>31.883333333333333</v>
      </c>
      <c r="G176" s="279">
        <v>31.566666666666663</v>
      </c>
      <c r="H176" s="279">
        <v>33.166666666666657</v>
      </c>
      <c r="I176" s="279">
        <v>33.483333333333334</v>
      </c>
      <c r="J176" s="279">
        <v>33.966666666666654</v>
      </c>
      <c r="K176" s="277">
        <v>33</v>
      </c>
      <c r="L176" s="277">
        <v>32.200000000000003</v>
      </c>
      <c r="M176" s="277">
        <v>252.01494</v>
      </c>
    </row>
    <row r="177" spans="1:13">
      <c r="A177" s="301">
        <v>168</v>
      </c>
      <c r="B177" s="277" t="s">
        <v>278</v>
      </c>
      <c r="C177" s="277">
        <v>375.2</v>
      </c>
      <c r="D177" s="279">
        <v>377.36666666666662</v>
      </c>
      <c r="E177" s="279">
        <v>370.83333333333326</v>
      </c>
      <c r="F177" s="279">
        <v>366.46666666666664</v>
      </c>
      <c r="G177" s="279">
        <v>359.93333333333328</v>
      </c>
      <c r="H177" s="279">
        <v>381.73333333333323</v>
      </c>
      <c r="I177" s="279">
        <v>388.26666666666665</v>
      </c>
      <c r="J177" s="279">
        <v>392.63333333333321</v>
      </c>
      <c r="K177" s="277">
        <v>383.9</v>
      </c>
      <c r="L177" s="277">
        <v>373</v>
      </c>
      <c r="M177" s="277">
        <v>1.79924</v>
      </c>
    </row>
    <row r="178" spans="1:13">
      <c r="A178" s="301">
        <v>169</v>
      </c>
      <c r="B178" s="277" t="s">
        <v>168</v>
      </c>
      <c r="C178" s="277">
        <v>182.4</v>
      </c>
      <c r="D178" s="279">
        <v>182.46666666666667</v>
      </c>
      <c r="E178" s="279">
        <v>178.18333333333334</v>
      </c>
      <c r="F178" s="279">
        <v>173.96666666666667</v>
      </c>
      <c r="G178" s="279">
        <v>169.68333333333334</v>
      </c>
      <c r="H178" s="279">
        <v>186.68333333333334</v>
      </c>
      <c r="I178" s="279">
        <v>190.9666666666667</v>
      </c>
      <c r="J178" s="279">
        <v>195.18333333333334</v>
      </c>
      <c r="K178" s="277">
        <v>186.75</v>
      </c>
      <c r="L178" s="277">
        <v>178.25</v>
      </c>
      <c r="M178" s="277">
        <v>205.19954000000001</v>
      </c>
    </row>
    <row r="179" spans="1:13">
      <c r="A179" s="301">
        <v>170</v>
      </c>
      <c r="B179" s="277" t="s">
        <v>169</v>
      </c>
      <c r="C179" s="277">
        <v>110.7</v>
      </c>
      <c r="D179" s="279">
        <v>110.46666666666665</v>
      </c>
      <c r="E179" s="279">
        <v>109.63333333333331</v>
      </c>
      <c r="F179" s="279">
        <v>108.56666666666666</v>
      </c>
      <c r="G179" s="279">
        <v>107.73333333333332</v>
      </c>
      <c r="H179" s="279">
        <v>111.5333333333333</v>
      </c>
      <c r="I179" s="279">
        <v>112.36666666666665</v>
      </c>
      <c r="J179" s="279">
        <v>113.43333333333329</v>
      </c>
      <c r="K179" s="277">
        <v>111.3</v>
      </c>
      <c r="L179" s="277">
        <v>109.4</v>
      </c>
      <c r="M179" s="277">
        <v>58.730809999999998</v>
      </c>
    </row>
    <row r="180" spans="1:13">
      <c r="A180" s="301">
        <v>171</v>
      </c>
      <c r="B180" s="277" t="s">
        <v>279</v>
      </c>
      <c r="C180" s="277">
        <v>464.55</v>
      </c>
      <c r="D180" s="279">
        <v>464.89999999999992</v>
      </c>
      <c r="E180" s="279">
        <v>462.79999999999984</v>
      </c>
      <c r="F180" s="279">
        <v>461.0499999999999</v>
      </c>
      <c r="G180" s="279">
        <v>458.94999999999982</v>
      </c>
      <c r="H180" s="279">
        <v>466.64999999999986</v>
      </c>
      <c r="I180" s="279">
        <v>468.74999999999989</v>
      </c>
      <c r="J180" s="279">
        <v>470.49999999999989</v>
      </c>
      <c r="K180" s="277">
        <v>467</v>
      </c>
      <c r="L180" s="277">
        <v>463.15</v>
      </c>
      <c r="M180" s="277">
        <v>0.61187999999999998</v>
      </c>
    </row>
    <row r="181" spans="1:13">
      <c r="A181" s="301">
        <v>172</v>
      </c>
      <c r="B181" s="277" t="s">
        <v>170</v>
      </c>
      <c r="C181" s="277">
        <v>2118.5500000000002</v>
      </c>
      <c r="D181" s="279">
        <v>2111.7333333333336</v>
      </c>
      <c r="E181" s="279">
        <v>2089.166666666667</v>
      </c>
      <c r="F181" s="279">
        <v>2059.7833333333333</v>
      </c>
      <c r="G181" s="279">
        <v>2037.2166666666667</v>
      </c>
      <c r="H181" s="279">
        <v>2141.1166666666672</v>
      </c>
      <c r="I181" s="279">
        <v>2163.6833333333338</v>
      </c>
      <c r="J181" s="279">
        <v>2193.0666666666675</v>
      </c>
      <c r="K181" s="277">
        <v>2134.3000000000002</v>
      </c>
      <c r="L181" s="277">
        <v>2082.35</v>
      </c>
      <c r="M181" s="277">
        <v>140.97932</v>
      </c>
    </row>
    <row r="182" spans="1:13">
      <c r="A182" s="301">
        <v>173</v>
      </c>
      <c r="B182" s="277" t="s">
        <v>3524</v>
      </c>
      <c r="C182" s="277">
        <v>821.4</v>
      </c>
      <c r="D182" s="279">
        <v>816.80000000000007</v>
      </c>
      <c r="E182" s="279">
        <v>808.60000000000014</v>
      </c>
      <c r="F182" s="279">
        <v>795.80000000000007</v>
      </c>
      <c r="G182" s="279">
        <v>787.60000000000014</v>
      </c>
      <c r="H182" s="279">
        <v>829.60000000000014</v>
      </c>
      <c r="I182" s="279">
        <v>837.80000000000018</v>
      </c>
      <c r="J182" s="279">
        <v>850.60000000000014</v>
      </c>
      <c r="K182" s="277">
        <v>825</v>
      </c>
      <c r="L182" s="277">
        <v>804</v>
      </c>
      <c r="M182" s="277">
        <v>37.643470000000001</v>
      </c>
    </row>
    <row r="183" spans="1:13">
      <c r="A183" s="301">
        <v>174</v>
      </c>
      <c r="B183" s="277" t="s">
        <v>280</v>
      </c>
      <c r="C183" s="277">
        <v>860.45</v>
      </c>
      <c r="D183" s="279">
        <v>856.6</v>
      </c>
      <c r="E183" s="279">
        <v>848.45</v>
      </c>
      <c r="F183" s="279">
        <v>836.45</v>
      </c>
      <c r="G183" s="279">
        <v>828.30000000000007</v>
      </c>
      <c r="H183" s="279">
        <v>868.6</v>
      </c>
      <c r="I183" s="279">
        <v>876.74999999999989</v>
      </c>
      <c r="J183" s="279">
        <v>888.75</v>
      </c>
      <c r="K183" s="277">
        <v>864.75</v>
      </c>
      <c r="L183" s="277">
        <v>844.6</v>
      </c>
      <c r="M183" s="277">
        <v>11.70823</v>
      </c>
    </row>
    <row r="184" spans="1:13">
      <c r="A184" s="301">
        <v>175</v>
      </c>
      <c r="B184" s="277" t="s">
        <v>175</v>
      </c>
      <c r="C184" s="277">
        <v>4282.3500000000004</v>
      </c>
      <c r="D184" s="279">
        <v>4244.5333333333338</v>
      </c>
      <c r="E184" s="279">
        <v>4157.8166666666675</v>
      </c>
      <c r="F184" s="279">
        <v>4033.2833333333338</v>
      </c>
      <c r="G184" s="279">
        <v>3946.5666666666675</v>
      </c>
      <c r="H184" s="279">
        <v>4369.0666666666675</v>
      </c>
      <c r="I184" s="279">
        <v>4455.7833333333328</v>
      </c>
      <c r="J184" s="279">
        <v>4580.3166666666675</v>
      </c>
      <c r="K184" s="277">
        <v>4331.25</v>
      </c>
      <c r="L184" s="277">
        <v>4120</v>
      </c>
      <c r="M184" s="277">
        <v>4.8513900000000003</v>
      </c>
    </row>
    <row r="185" spans="1:13">
      <c r="A185" s="301">
        <v>176</v>
      </c>
      <c r="B185" s="277" t="s">
        <v>173</v>
      </c>
      <c r="C185" s="277">
        <v>21914.3</v>
      </c>
      <c r="D185" s="279">
        <v>21792.350000000002</v>
      </c>
      <c r="E185" s="279">
        <v>21634.700000000004</v>
      </c>
      <c r="F185" s="279">
        <v>21355.100000000002</v>
      </c>
      <c r="G185" s="279">
        <v>21197.450000000004</v>
      </c>
      <c r="H185" s="279">
        <v>22071.950000000004</v>
      </c>
      <c r="I185" s="279">
        <v>22229.600000000006</v>
      </c>
      <c r="J185" s="279">
        <v>22509.200000000004</v>
      </c>
      <c r="K185" s="277">
        <v>21950</v>
      </c>
      <c r="L185" s="277">
        <v>21512.75</v>
      </c>
      <c r="M185" s="277">
        <v>0.76376999999999995</v>
      </c>
    </row>
    <row r="186" spans="1:13">
      <c r="A186" s="301">
        <v>177</v>
      </c>
      <c r="B186" s="277" t="s">
        <v>176</v>
      </c>
      <c r="C186" s="277">
        <v>691.3</v>
      </c>
      <c r="D186" s="279">
        <v>686.13333333333333</v>
      </c>
      <c r="E186" s="279">
        <v>678.26666666666665</v>
      </c>
      <c r="F186" s="279">
        <v>665.23333333333335</v>
      </c>
      <c r="G186" s="279">
        <v>657.36666666666667</v>
      </c>
      <c r="H186" s="279">
        <v>699.16666666666663</v>
      </c>
      <c r="I186" s="279">
        <v>707.03333333333319</v>
      </c>
      <c r="J186" s="279">
        <v>720.06666666666661</v>
      </c>
      <c r="K186" s="277">
        <v>694</v>
      </c>
      <c r="L186" s="277">
        <v>673.1</v>
      </c>
      <c r="M186" s="277">
        <v>44.310040000000001</v>
      </c>
    </row>
    <row r="187" spans="1:13">
      <c r="A187" s="301">
        <v>178</v>
      </c>
      <c r="B187" s="277" t="s">
        <v>174</v>
      </c>
      <c r="C187" s="277">
        <v>1243.5999999999999</v>
      </c>
      <c r="D187" s="279">
        <v>1240.6833333333334</v>
      </c>
      <c r="E187" s="279">
        <v>1232.6666666666667</v>
      </c>
      <c r="F187" s="279">
        <v>1221.7333333333333</v>
      </c>
      <c r="G187" s="279">
        <v>1213.7166666666667</v>
      </c>
      <c r="H187" s="279">
        <v>1251.6166666666668</v>
      </c>
      <c r="I187" s="279">
        <v>1259.6333333333332</v>
      </c>
      <c r="J187" s="279">
        <v>1270.5666666666668</v>
      </c>
      <c r="K187" s="277">
        <v>1248.7</v>
      </c>
      <c r="L187" s="277">
        <v>1229.75</v>
      </c>
      <c r="M187" s="277">
        <v>7.3354400000000002</v>
      </c>
    </row>
    <row r="188" spans="1:13">
      <c r="A188" s="301">
        <v>179</v>
      </c>
      <c r="B188" s="277" t="s">
        <v>172</v>
      </c>
      <c r="C188" s="277">
        <v>195.1</v>
      </c>
      <c r="D188" s="279">
        <v>194.18333333333331</v>
      </c>
      <c r="E188" s="279">
        <v>192.61666666666662</v>
      </c>
      <c r="F188" s="279">
        <v>190.1333333333333</v>
      </c>
      <c r="G188" s="279">
        <v>188.56666666666661</v>
      </c>
      <c r="H188" s="279">
        <v>196.66666666666663</v>
      </c>
      <c r="I188" s="279">
        <v>198.23333333333329</v>
      </c>
      <c r="J188" s="279">
        <v>200.71666666666664</v>
      </c>
      <c r="K188" s="277">
        <v>195.75</v>
      </c>
      <c r="L188" s="277">
        <v>191.7</v>
      </c>
      <c r="M188" s="277">
        <v>462.95650000000001</v>
      </c>
    </row>
    <row r="189" spans="1:13">
      <c r="A189" s="301">
        <v>180</v>
      </c>
      <c r="B189" s="277" t="s">
        <v>171</v>
      </c>
      <c r="C189" s="277">
        <v>40.75</v>
      </c>
      <c r="D189" s="279">
        <v>40.233333333333327</v>
      </c>
      <c r="E189" s="279">
        <v>39.366666666666653</v>
      </c>
      <c r="F189" s="279">
        <v>37.983333333333327</v>
      </c>
      <c r="G189" s="279">
        <v>37.116666666666653</v>
      </c>
      <c r="H189" s="279">
        <v>41.616666666666653</v>
      </c>
      <c r="I189" s="279">
        <v>42.483333333333327</v>
      </c>
      <c r="J189" s="279">
        <v>43.866666666666653</v>
      </c>
      <c r="K189" s="277">
        <v>41.1</v>
      </c>
      <c r="L189" s="277">
        <v>38.85</v>
      </c>
      <c r="M189" s="277">
        <v>256.28277000000003</v>
      </c>
    </row>
    <row r="190" spans="1:13">
      <c r="A190" s="301">
        <v>181</v>
      </c>
      <c r="B190" s="277" t="s">
        <v>178</v>
      </c>
      <c r="C190" s="277">
        <v>526</v>
      </c>
      <c r="D190" s="279">
        <v>528.01666666666677</v>
      </c>
      <c r="E190" s="279">
        <v>522.13333333333355</v>
      </c>
      <c r="F190" s="279">
        <v>518.26666666666677</v>
      </c>
      <c r="G190" s="279">
        <v>512.38333333333355</v>
      </c>
      <c r="H190" s="279">
        <v>531.88333333333355</v>
      </c>
      <c r="I190" s="279">
        <v>537.76666666666677</v>
      </c>
      <c r="J190" s="279">
        <v>541.63333333333355</v>
      </c>
      <c r="K190" s="277">
        <v>533.9</v>
      </c>
      <c r="L190" s="277">
        <v>524.15</v>
      </c>
      <c r="M190" s="277">
        <v>55.56024</v>
      </c>
    </row>
    <row r="191" spans="1:13">
      <c r="A191" s="301">
        <v>182</v>
      </c>
      <c r="B191" s="277" t="s">
        <v>179</v>
      </c>
      <c r="C191" s="277">
        <v>434.25</v>
      </c>
      <c r="D191" s="279">
        <v>430.13333333333338</v>
      </c>
      <c r="E191" s="279">
        <v>423.46666666666675</v>
      </c>
      <c r="F191" s="279">
        <v>412.68333333333339</v>
      </c>
      <c r="G191" s="279">
        <v>406.01666666666677</v>
      </c>
      <c r="H191" s="279">
        <v>440.91666666666674</v>
      </c>
      <c r="I191" s="279">
        <v>447.58333333333337</v>
      </c>
      <c r="J191" s="279">
        <v>458.36666666666673</v>
      </c>
      <c r="K191" s="277">
        <v>436.8</v>
      </c>
      <c r="L191" s="277">
        <v>419.35</v>
      </c>
      <c r="M191" s="277">
        <v>39.438380000000002</v>
      </c>
    </row>
    <row r="192" spans="1:13">
      <c r="A192" s="301">
        <v>183</v>
      </c>
      <c r="B192" s="277" t="s">
        <v>282</v>
      </c>
      <c r="C192" s="277">
        <v>485.05</v>
      </c>
      <c r="D192" s="279">
        <v>483.65000000000003</v>
      </c>
      <c r="E192" s="279">
        <v>480.00000000000006</v>
      </c>
      <c r="F192" s="279">
        <v>474.95000000000005</v>
      </c>
      <c r="G192" s="279">
        <v>471.30000000000007</v>
      </c>
      <c r="H192" s="279">
        <v>488.70000000000005</v>
      </c>
      <c r="I192" s="279">
        <v>492.35</v>
      </c>
      <c r="J192" s="279">
        <v>497.40000000000003</v>
      </c>
      <c r="K192" s="277">
        <v>487.3</v>
      </c>
      <c r="L192" s="277">
        <v>478.6</v>
      </c>
      <c r="M192" s="277">
        <v>4.6264099999999999</v>
      </c>
    </row>
    <row r="193" spans="1:13">
      <c r="A193" s="301">
        <v>184</v>
      </c>
      <c r="B193" s="277" t="s">
        <v>192</v>
      </c>
      <c r="C193" s="277">
        <v>433.4</v>
      </c>
      <c r="D193" s="279">
        <v>431.01666666666665</v>
      </c>
      <c r="E193" s="279">
        <v>426.08333333333331</v>
      </c>
      <c r="F193" s="279">
        <v>418.76666666666665</v>
      </c>
      <c r="G193" s="279">
        <v>413.83333333333331</v>
      </c>
      <c r="H193" s="279">
        <v>438.33333333333331</v>
      </c>
      <c r="I193" s="279">
        <v>443.26666666666671</v>
      </c>
      <c r="J193" s="279">
        <v>450.58333333333331</v>
      </c>
      <c r="K193" s="277">
        <v>435.95</v>
      </c>
      <c r="L193" s="277">
        <v>423.7</v>
      </c>
      <c r="M193" s="277">
        <v>21.960260000000002</v>
      </c>
    </row>
    <row r="194" spans="1:13">
      <c r="A194" s="301">
        <v>185</v>
      </c>
      <c r="B194" s="277" t="s">
        <v>187</v>
      </c>
      <c r="C194" s="277">
        <v>2269.75</v>
      </c>
      <c r="D194" s="279">
        <v>2269.0166666666669</v>
      </c>
      <c r="E194" s="279">
        <v>2249.0333333333338</v>
      </c>
      <c r="F194" s="279">
        <v>2228.3166666666671</v>
      </c>
      <c r="G194" s="279">
        <v>2208.3333333333339</v>
      </c>
      <c r="H194" s="279">
        <v>2289.7333333333336</v>
      </c>
      <c r="I194" s="279">
        <v>2309.7166666666662</v>
      </c>
      <c r="J194" s="279">
        <v>2330.4333333333334</v>
      </c>
      <c r="K194" s="277">
        <v>2289</v>
      </c>
      <c r="L194" s="277">
        <v>2248.3000000000002</v>
      </c>
      <c r="M194" s="277">
        <v>34.934109999999997</v>
      </c>
    </row>
    <row r="195" spans="1:13">
      <c r="A195" s="301">
        <v>186</v>
      </c>
      <c r="B195" s="277" t="s">
        <v>3465</v>
      </c>
      <c r="C195" s="277">
        <v>545.75</v>
      </c>
      <c r="D195" s="279">
        <v>547.2166666666667</v>
      </c>
      <c r="E195" s="279">
        <v>541.03333333333342</v>
      </c>
      <c r="F195" s="279">
        <v>536.31666666666672</v>
      </c>
      <c r="G195" s="279">
        <v>530.13333333333344</v>
      </c>
      <c r="H195" s="279">
        <v>551.93333333333339</v>
      </c>
      <c r="I195" s="279">
        <v>558.11666666666679</v>
      </c>
      <c r="J195" s="279">
        <v>562.83333333333337</v>
      </c>
      <c r="K195" s="277">
        <v>553.4</v>
      </c>
      <c r="L195" s="277">
        <v>542.5</v>
      </c>
      <c r="M195" s="277">
        <v>33.281649999999999</v>
      </c>
    </row>
    <row r="196" spans="1:13">
      <c r="A196" s="301">
        <v>187</v>
      </c>
      <c r="B196" s="277" t="s">
        <v>183</v>
      </c>
      <c r="C196" s="277">
        <v>125.6</v>
      </c>
      <c r="D196" s="279">
        <v>125.56666666666666</v>
      </c>
      <c r="E196" s="279">
        <v>123.63333333333333</v>
      </c>
      <c r="F196" s="279">
        <v>121.66666666666666</v>
      </c>
      <c r="G196" s="279">
        <v>119.73333333333332</v>
      </c>
      <c r="H196" s="279">
        <v>127.53333333333333</v>
      </c>
      <c r="I196" s="279">
        <v>129.46666666666667</v>
      </c>
      <c r="J196" s="279">
        <v>131.43333333333334</v>
      </c>
      <c r="K196" s="277">
        <v>127.5</v>
      </c>
      <c r="L196" s="277">
        <v>123.6</v>
      </c>
      <c r="M196" s="277">
        <v>621.54483000000005</v>
      </c>
    </row>
    <row r="197" spans="1:13">
      <c r="A197" s="301">
        <v>188</v>
      </c>
      <c r="B197" s="268" t="s">
        <v>185</v>
      </c>
      <c r="C197" s="268">
        <v>55.65</v>
      </c>
      <c r="D197" s="308">
        <v>55.683333333333337</v>
      </c>
      <c r="E197" s="308">
        <v>54.966666666666676</v>
      </c>
      <c r="F197" s="308">
        <v>54.283333333333339</v>
      </c>
      <c r="G197" s="308">
        <v>53.566666666666677</v>
      </c>
      <c r="H197" s="308">
        <v>56.366666666666674</v>
      </c>
      <c r="I197" s="308">
        <v>57.083333333333343</v>
      </c>
      <c r="J197" s="308">
        <v>57.766666666666673</v>
      </c>
      <c r="K197" s="268">
        <v>56.4</v>
      </c>
      <c r="L197" s="268">
        <v>55</v>
      </c>
      <c r="M197" s="268">
        <v>245.08248</v>
      </c>
    </row>
    <row r="198" spans="1:13">
      <c r="A198" s="301">
        <v>189</v>
      </c>
      <c r="B198" s="268" t="s">
        <v>186</v>
      </c>
      <c r="C198" s="268">
        <v>434.5</v>
      </c>
      <c r="D198" s="308">
        <v>430.33333333333331</v>
      </c>
      <c r="E198" s="308">
        <v>423.86666666666662</v>
      </c>
      <c r="F198" s="308">
        <v>413.23333333333329</v>
      </c>
      <c r="G198" s="308">
        <v>406.76666666666659</v>
      </c>
      <c r="H198" s="308">
        <v>440.96666666666664</v>
      </c>
      <c r="I198" s="308">
        <v>447.43333333333334</v>
      </c>
      <c r="J198" s="308">
        <v>458.06666666666666</v>
      </c>
      <c r="K198" s="268">
        <v>436.8</v>
      </c>
      <c r="L198" s="268">
        <v>419.7</v>
      </c>
      <c r="M198" s="268">
        <v>173.42260999999999</v>
      </c>
    </row>
    <row r="199" spans="1:13">
      <c r="A199" s="301">
        <v>190</v>
      </c>
      <c r="B199" s="268" t="s">
        <v>188</v>
      </c>
      <c r="C199" s="268">
        <v>713.05</v>
      </c>
      <c r="D199" s="308">
        <v>717.08333333333337</v>
      </c>
      <c r="E199" s="308">
        <v>706.16666666666674</v>
      </c>
      <c r="F199" s="308">
        <v>699.28333333333342</v>
      </c>
      <c r="G199" s="308">
        <v>688.36666666666679</v>
      </c>
      <c r="H199" s="308">
        <v>723.9666666666667</v>
      </c>
      <c r="I199" s="308">
        <v>734.88333333333344</v>
      </c>
      <c r="J199" s="308">
        <v>741.76666666666665</v>
      </c>
      <c r="K199" s="268">
        <v>728</v>
      </c>
      <c r="L199" s="268">
        <v>710.2</v>
      </c>
      <c r="M199" s="268">
        <v>47.522469999999998</v>
      </c>
    </row>
    <row r="200" spans="1:13">
      <c r="A200" s="301">
        <v>191</v>
      </c>
      <c r="B200" s="268" t="s">
        <v>167</v>
      </c>
      <c r="C200" s="268">
        <v>695.75</v>
      </c>
      <c r="D200" s="308">
        <v>687.06666666666661</v>
      </c>
      <c r="E200" s="308">
        <v>674.68333333333317</v>
      </c>
      <c r="F200" s="308">
        <v>653.61666666666656</v>
      </c>
      <c r="G200" s="308">
        <v>641.23333333333312</v>
      </c>
      <c r="H200" s="308">
        <v>708.13333333333321</v>
      </c>
      <c r="I200" s="308">
        <v>720.51666666666665</v>
      </c>
      <c r="J200" s="308">
        <v>741.58333333333326</v>
      </c>
      <c r="K200" s="268">
        <v>699.45</v>
      </c>
      <c r="L200" s="268">
        <v>666</v>
      </c>
      <c r="M200" s="268">
        <v>13.369960000000001</v>
      </c>
    </row>
    <row r="201" spans="1:13">
      <c r="A201" s="301">
        <v>192</v>
      </c>
      <c r="B201" s="268" t="s">
        <v>189</v>
      </c>
      <c r="C201" s="268">
        <v>1145.55</v>
      </c>
      <c r="D201" s="308">
        <v>1140.8166666666666</v>
      </c>
      <c r="E201" s="308">
        <v>1129.8333333333333</v>
      </c>
      <c r="F201" s="308">
        <v>1114.1166666666666</v>
      </c>
      <c r="G201" s="308">
        <v>1103.1333333333332</v>
      </c>
      <c r="H201" s="308">
        <v>1156.5333333333333</v>
      </c>
      <c r="I201" s="308">
        <v>1167.5166666666669</v>
      </c>
      <c r="J201" s="308">
        <v>1183.2333333333333</v>
      </c>
      <c r="K201" s="268">
        <v>1151.8</v>
      </c>
      <c r="L201" s="268">
        <v>1125.0999999999999</v>
      </c>
      <c r="M201" s="268">
        <v>41.346829999999997</v>
      </c>
    </row>
    <row r="202" spans="1:13">
      <c r="A202" s="301">
        <v>193</v>
      </c>
      <c r="B202" s="268" t="s">
        <v>190</v>
      </c>
      <c r="C202" s="268">
        <v>2805.25</v>
      </c>
      <c r="D202" s="308">
        <v>2805.9166666666665</v>
      </c>
      <c r="E202" s="308">
        <v>2778.333333333333</v>
      </c>
      <c r="F202" s="308">
        <v>2751.4166666666665</v>
      </c>
      <c r="G202" s="308">
        <v>2723.833333333333</v>
      </c>
      <c r="H202" s="308">
        <v>2832.833333333333</v>
      </c>
      <c r="I202" s="308">
        <v>2860.4166666666661</v>
      </c>
      <c r="J202" s="308">
        <v>2887.333333333333</v>
      </c>
      <c r="K202" s="268">
        <v>2833.5</v>
      </c>
      <c r="L202" s="268">
        <v>2779</v>
      </c>
      <c r="M202" s="268">
        <v>5.7078300000000004</v>
      </c>
    </row>
    <row r="203" spans="1:13">
      <c r="A203" s="301">
        <v>194</v>
      </c>
      <c r="B203" s="268" t="s">
        <v>191</v>
      </c>
      <c r="C203" s="268">
        <v>344.6</v>
      </c>
      <c r="D203" s="308">
        <v>347</v>
      </c>
      <c r="E203" s="308">
        <v>341.6</v>
      </c>
      <c r="F203" s="308">
        <v>338.6</v>
      </c>
      <c r="G203" s="308">
        <v>333.20000000000005</v>
      </c>
      <c r="H203" s="308">
        <v>350</v>
      </c>
      <c r="I203" s="308">
        <v>355.4</v>
      </c>
      <c r="J203" s="308">
        <v>358.4</v>
      </c>
      <c r="K203" s="268">
        <v>352.4</v>
      </c>
      <c r="L203" s="268">
        <v>344</v>
      </c>
      <c r="M203" s="268">
        <v>8.89297</v>
      </c>
    </row>
    <row r="204" spans="1:13">
      <c r="A204" s="301">
        <v>195</v>
      </c>
      <c r="B204" s="268" t="s">
        <v>550</v>
      </c>
      <c r="C204" s="268">
        <v>589.45000000000005</v>
      </c>
      <c r="D204" s="308">
        <v>581.7833333333333</v>
      </c>
      <c r="E204" s="308">
        <v>568.66666666666663</v>
      </c>
      <c r="F204" s="308">
        <v>547.88333333333333</v>
      </c>
      <c r="G204" s="308">
        <v>534.76666666666665</v>
      </c>
      <c r="H204" s="308">
        <v>602.56666666666661</v>
      </c>
      <c r="I204" s="308">
        <v>615.68333333333339</v>
      </c>
      <c r="J204" s="308">
        <v>636.46666666666658</v>
      </c>
      <c r="K204" s="268">
        <v>594.9</v>
      </c>
      <c r="L204" s="268">
        <v>561</v>
      </c>
      <c r="M204" s="268">
        <v>7.4284100000000004</v>
      </c>
    </row>
    <row r="205" spans="1:13">
      <c r="A205" s="301">
        <v>196</v>
      </c>
      <c r="B205" s="268" t="s">
        <v>197</v>
      </c>
      <c r="C205" s="268">
        <v>500.15</v>
      </c>
      <c r="D205" s="308">
        <v>500.31666666666661</v>
      </c>
      <c r="E205" s="308">
        <v>491.68333333333322</v>
      </c>
      <c r="F205" s="308">
        <v>483.21666666666664</v>
      </c>
      <c r="G205" s="308">
        <v>474.58333333333326</v>
      </c>
      <c r="H205" s="308">
        <v>508.78333333333319</v>
      </c>
      <c r="I205" s="308">
        <v>517.41666666666663</v>
      </c>
      <c r="J205" s="308">
        <v>525.88333333333321</v>
      </c>
      <c r="K205" s="268">
        <v>508.95</v>
      </c>
      <c r="L205" s="268">
        <v>491.85</v>
      </c>
      <c r="M205" s="268">
        <v>88.907539999999997</v>
      </c>
    </row>
    <row r="206" spans="1:13">
      <c r="A206" s="301">
        <v>197</v>
      </c>
      <c r="B206" s="268" t="s">
        <v>195</v>
      </c>
      <c r="C206" s="268">
        <v>4168.95</v>
      </c>
      <c r="D206" s="308">
        <v>4129.3166666666666</v>
      </c>
      <c r="E206" s="308">
        <v>4078.6333333333332</v>
      </c>
      <c r="F206" s="308">
        <v>3988.3166666666666</v>
      </c>
      <c r="G206" s="308">
        <v>3937.6333333333332</v>
      </c>
      <c r="H206" s="308">
        <v>4219.6333333333332</v>
      </c>
      <c r="I206" s="308">
        <v>4270.3166666666657</v>
      </c>
      <c r="J206" s="308">
        <v>4360.6333333333332</v>
      </c>
      <c r="K206" s="268">
        <v>4180</v>
      </c>
      <c r="L206" s="268">
        <v>4039</v>
      </c>
      <c r="M206" s="268">
        <v>11.54518</v>
      </c>
    </row>
    <row r="207" spans="1:13">
      <c r="A207" s="301">
        <v>198</v>
      </c>
      <c r="B207" s="268" t="s">
        <v>196</v>
      </c>
      <c r="C207" s="268">
        <v>29.4</v>
      </c>
      <c r="D207" s="308">
        <v>29.400000000000002</v>
      </c>
      <c r="E207" s="308">
        <v>29.250000000000004</v>
      </c>
      <c r="F207" s="308">
        <v>29.1</v>
      </c>
      <c r="G207" s="308">
        <v>28.950000000000003</v>
      </c>
      <c r="H207" s="308">
        <v>29.550000000000004</v>
      </c>
      <c r="I207" s="308">
        <v>29.700000000000003</v>
      </c>
      <c r="J207" s="308">
        <v>29.850000000000005</v>
      </c>
      <c r="K207" s="268">
        <v>29.55</v>
      </c>
      <c r="L207" s="268">
        <v>29.25</v>
      </c>
      <c r="M207" s="268">
        <v>26.011800000000001</v>
      </c>
    </row>
    <row r="208" spans="1:13">
      <c r="A208" s="301">
        <v>199</v>
      </c>
      <c r="B208" s="268" t="s">
        <v>193</v>
      </c>
      <c r="C208" s="268">
        <v>1004.15</v>
      </c>
      <c r="D208" s="308">
        <v>991.55000000000007</v>
      </c>
      <c r="E208" s="308">
        <v>973.45000000000016</v>
      </c>
      <c r="F208" s="308">
        <v>942.75000000000011</v>
      </c>
      <c r="G208" s="308">
        <v>924.6500000000002</v>
      </c>
      <c r="H208" s="308">
        <v>1022.2500000000001</v>
      </c>
      <c r="I208" s="308">
        <v>1040.3499999999999</v>
      </c>
      <c r="J208" s="308">
        <v>1071.0500000000002</v>
      </c>
      <c r="K208" s="268">
        <v>1009.65</v>
      </c>
      <c r="L208" s="268">
        <v>960.85</v>
      </c>
      <c r="M208" s="268">
        <v>10.377370000000001</v>
      </c>
    </row>
    <row r="209" spans="1:13">
      <c r="A209" s="301">
        <v>200</v>
      </c>
      <c r="B209" s="268" t="s">
        <v>143</v>
      </c>
      <c r="C209" s="268">
        <v>588.9</v>
      </c>
      <c r="D209" s="308">
        <v>589.38333333333333</v>
      </c>
      <c r="E209" s="308">
        <v>583.61666666666667</v>
      </c>
      <c r="F209" s="308">
        <v>578.33333333333337</v>
      </c>
      <c r="G209" s="308">
        <v>572.56666666666672</v>
      </c>
      <c r="H209" s="308">
        <v>594.66666666666663</v>
      </c>
      <c r="I209" s="308">
        <v>600.43333333333328</v>
      </c>
      <c r="J209" s="308">
        <v>605.71666666666658</v>
      </c>
      <c r="K209" s="268">
        <v>595.15</v>
      </c>
      <c r="L209" s="268">
        <v>584.1</v>
      </c>
      <c r="M209" s="268">
        <v>14.0793</v>
      </c>
    </row>
    <row r="210" spans="1:13">
      <c r="A210" s="301">
        <v>201</v>
      </c>
      <c r="B210" s="268" t="s">
        <v>284</v>
      </c>
      <c r="C210" s="268">
        <v>163.85</v>
      </c>
      <c r="D210" s="308">
        <v>163.88333333333335</v>
      </c>
      <c r="E210" s="308">
        <v>162.76666666666671</v>
      </c>
      <c r="F210" s="308">
        <v>161.68333333333337</v>
      </c>
      <c r="G210" s="308">
        <v>160.56666666666672</v>
      </c>
      <c r="H210" s="308">
        <v>164.9666666666667</v>
      </c>
      <c r="I210" s="308">
        <v>166.08333333333331</v>
      </c>
      <c r="J210" s="308">
        <v>167.16666666666669</v>
      </c>
      <c r="K210" s="268">
        <v>165</v>
      </c>
      <c r="L210" s="268">
        <v>162.80000000000001</v>
      </c>
      <c r="M210" s="268">
        <v>7.359</v>
      </c>
    </row>
    <row r="211" spans="1:13">
      <c r="A211" s="301">
        <v>202</v>
      </c>
      <c r="B211" s="268" t="s">
        <v>563</v>
      </c>
      <c r="C211" s="268">
        <v>780.2</v>
      </c>
      <c r="D211" s="308">
        <v>778.23333333333323</v>
      </c>
      <c r="E211" s="308">
        <v>769.96666666666647</v>
      </c>
      <c r="F211" s="308">
        <v>759.73333333333323</v>
      </c>
      <c r="G211" s="308">
        <v>751.46666666666647</v>
      </c>
      <c r="H211" s="308">
        <v>788.46666666666647</v>
      </c>
      <c r="I211" s="308">
        <v>796.73333333333312</v>
      </c>
      <c r="J211" s="308">
        <v>806.96666666666647</v>
      </c>
      <c r="K211" s="268">
        <v>786.5</v>
      </c>
      <c r="L211" s="268">
        <v>768</v>
      </c>
      <c r="M211" s="268">
        <v>1.70286</v>
      </c>
    </row>
    <row r="212" spans="1:13">
      <c r="A212" s="301">
        <v>203</v>
      </c>
      <c r="B212" s="268" t="s">
        <v>120</v>
      </c>
      <c r="C212" s="268">
        <v>8.85</v>
      </c>
      <c r="D212" s="308">
        <v>8.85</v>
      </c>
      <c r="E212" s="308">
        <v>8.6999999999999993</v>
      </c>
      <c r="F212" s="308">
        <v>8.5499999999999989</v>
      </c>
      <c r="G212" s="308">
        <v>8.3999999999999986</v>
      </c>
      <c r="H212" s="308">
        <v>9</v>
      </c>
      <c r="I212" s="308">
        <v>9.1500000000000021</v>
      </c>
      <c r="J212" s="308">
        <v>9.3000000000000007</v>
      </c>
      <c r="K212" s="268">
        <v>9</v>
      </c>
      <c r="L212" s="268">
        <v>8.6999999999999993</v>
      </c>
      <c r="M212" s="268">
        <v>1795.7069899999999</v>
      </c>
    </row>
    <row r="213" spans="1:13">
      <c r="A213" s="301">
        <v>204</v>
      </c>
      <c r="B213" s="268" t="s">
        <v>199</v>
      </c>
      <c r="C213" s="268">
        <v>644.75</v>
      </c>
      <c r="D213" s="308">
        <v>639.91666666666663</v>
      </c>
      <c r="E213" s="308">
        <v>632.83333333333326</v>
      </c>
      <c r="F213" s="308">
        <v>620.91666666666663</v>
      </c>
      <c r="G213" s="308">
        <v>613.83333333333326</v>
      </c>
      <c r="H213" s="308">
        <v>651.83333333333326</v>
      </c>
      <c r="I213" s="308">
        <v>658.91666666666652</v>
      </c>
      <c r="J213" s="308">
        <v>670.83333333333326</v>
      </c>
      <c r="K213" s="268">
        <v>647</v>
      </c>
      <c r="L213" s="268">
        <v>628</v>
      </c>
      <c r="M213" s="268">
        <v>31.475999999999999</v>
      </c>
    </row>
    <row r="214" spans="1:13">
      <c r="A214" s="301">
        <v>205</v>
      </c>
      <c r="B214" s="268" t="s">
        <v>569</v>
      </c>
      <c r="C214" s="268">
        <v>2022.6</v>
      </c>
      <c r="D214" s="308">
        <v>2028.5333333333335</v>
      </c>
      <c r="E214" s="308">
        <v>1994.0666666666671</v>
      </c>
      <c r="F214" s="308">
        <v>1965.5333333333335</v>
      </c>
      <c r="G214" s="308">
        <v>1931.0666666666671</v>
      </c>
      <c r="H214" s="308">
        <v>2057.0666666666671</v>
      </c>
      <c r="I214" s="308">
        <v>2091.5333333333338</v>
      </c>
      <c r="J214" s="308">
        <v>2120.0666666666671</v>
      </c>
      <c r="K214" s="268">
        <v>2063</v>
      </c>
      <c r="L214" s="268">
        <v>2000</v>
      </c>
      <c r="M214" s="268">
        <v>0.78834000000000004</v>
      </c>
    </row>
    <row r="215" spans="1:13">
      <c r="A215" s="301">
        <v>206</v>
      </c>
      <c r="B215" s="268" t="s">
        <v>200</v>
      </c>
      <c r="C215" s="308">
        <v>282.7</v>
      </c>
      <c r="D215" s="308">
        <v>283.93333333333334</v>
      </c>
      <c r="E215" s="308">
        <v>280.4666666666667</v>
      </c>
      <c r="F215" s="308">
        <v>278.23333333333335</v>
      </c>
      <c r="G215" s="308">
        <v>274.76666666666671</v>
      </c>
      <c r="H215" s="308">
        <v>286.16666666666669</v>
      </c>
      <c r="I215" s="308">
        <v>289.63333333333327</v>
      </c>
      <c r="J215" s="308">
        <v>291.86666666666667</v>
      </c>
      <c r="K215" s="308">
        <v>287.39999999999998</v>
      </c>
      <c r="L215" s="308">
        <v>281.7</v>
      </c>
      <c r="M215" s="308">
        <v>120.54273000000001</v>
      </c>
    </row>
    <row r="216" spans="1:13">
      <c r="A216" s="301">
        <v>207</v>
      </c>
      <c r="B216" s="268" t="s">
        <v>202</v>
      </c>
      <c r="C216" s="308">
        <v>173.95</v>
      </c>
      <c r="D216" s="308">
        <v>172.7833333333333</v>
      </c>
      <c r="E216" s="308">
        <v>166.46666666666661</v>
      </c>
      <c r="F216" s="308">
        <v>158.98333333333332</v>
      </c>
      <c r="G216" s="308">
        <v>152.66666666666663</v>
      </c>
      <c r="H216" s="308">
        <v>180.26666666666659</v>
      </c>
      <c r="I216" s="308">
        <v>186.58333333333331</v>
      </c>
      <c r="J216" s="308">
        <v>194.06666666666658</v>
      </c>
      <c r="K216" s="308">
        <v>179.1</v>
      </c>
      <c r="L216" s="308">
        <v>165.3</v>
      </c>
      <c r="M216" s="308">
        <v>594.59726999999998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6"/>
      <c r="B1" s="56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3" t="s">
        <v>16</v>
      </c>
      <c r="B9" s="564" t="s">
        <v>18</v>
      </c>
      <c r="C9" s="562" t="s">
        <v>19</v>
      </c>
      <c r="D9" s="562" t="s">
        <v>20</v>
      </c>
      <c r="E9" s="562" t="s">
        <v>21</v>
      </c>
      <c r="F9" s="562"/>
      <c r="G9" s="562"/>
      <c r="H9" s="562" t="s">
        <v>22</v>
      </c>
      <c r="I9" s="562"/>
      <c r="J9" s="562"/>
      <c r="K9" s="274"/>
      <c r="L9" s="281"/>
      <c r="M9" s="282"/>
    </row>
    <row r="10" spans="1:15" ht="42.75" customHeight="1">
      <c r="A10" s="558"/>
      <c r="B10" s="560"/>
      <c r="C10" s="565" t="s">
        <v>23</v>
      </c>
      <c r="D10" s="56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20782.3</v>
      </c>
      <c r="D11" s="279">
        <v>20857.416666666668</v>
      </c>
      <c r="E11" s="279">
        <v>20624.883333333335</v>
      </c>
      <c r="F11" s="279">
        <v>20467.466666666667</v>
      </c>
      <c r="G11" s="279">
        <v>20234.933333333334</v>
      </c>
      <c r="H11" s="279">
        <v>21014.833333333336</v>
      </c>
      <c r="I11" s="279">
        <v>21247.366666666669</v>
      </c>
      <c r="J11" s="279">
        <v>21404.783333333336</v>
      </c>
      <c r="K11" s="277">
        <v>21089.95</v>
      </c>
      <c r="L11" s="277">
        <v>20700</v>
      </c>
      <c r="M11" s="277">
        <v>2.0920000000000001E-2</v>
      </c>
    </row>
    <row r="12" spans="1:15" ht="12" customHeight="1">
      <c r="A12" s="268">
        <v>2</v>
      </c>
      <c r="B12" s="277" t="s">
        <v>803</v>
      </c>
      <c r="C12" s="278">
        <v>1017.1</v>
      </c>
      <c r="D12" s="279">
        <v>1019.0333333333333</v>
      </c>
      <c r="E12" s="279">
        <v>1008.0666666666666</v>
      </c>
      <c r="F12" s="279">
        <v>999.0333333333333</v>
      </c>
      <c r="G12" s="279">
        <v>988.06666666666661</v>
      </c>
      <c r="H12" s="279">
        <v>1028.0666666666666</v>
      </c>
      <c r="I12" s="279">
        <v>1039.0333333333333</v>
      </c>
      <c r="J12" s="279">
        <v>1048.0666666666666</v>
      </c>
      <c r="K12" s="277">
        <v>1030</v>
      </c>
      <c r="L12" s="277">
        <v>1010</v>
      </c>
      <c r="M12" s="277">
        <v>2.5269400000000002</v>
      </c>
    </row>
    <row r="13" spans="1:15" ht="12" customHeight="1">
      <c r="A13" s="268">
        <v>3</v>
      </c>
      <c r="B13" s="277" t="s">
        <v>294</v>
      </c>
      <c r="C13" s="278">
        <v>1378.05</v>
      </c>
      <c r="D13" s="279">
        <v>1378.6833333333334</v>
      </c>
      <c r="E13" s="279">
        <v>1342.3666666666668</v>
      </c>
      <c r="F13" s="279">
        <v>1306.6833333333334</v>
      </c>
      <c r="G13" s="279">
        <v>1270.3666666666668</v>
      </c>
      <c r="H13" s="279">
        <v>1414.3666666666668</v>
      </c>
      <c r="I13" s="279">
        <v>1450.6833333333334</v>
      </c>
      <c r="J13" s="279">
        <v>1486.3666666666668</v>
      </c>
      <c r="K13" s="277">
        <v>1415</v>
      </c>
      <c r="L13" s="277">
        <v>1343</v>
      </c>
      <c r="M13" s="277">
        <v>0.68759000000000003</v>
      </c>
    </row>
    <row r="14" spans="1:15" ht="12" customHeight="1">
      <c r="A14" s="268">
        <v>4</v>
      </c>
      <c r="B14" s="277" t="s">
        <v>3120</v>
      </c>
      <c r="C14" s="278">
        <v>933.1</v>
      </c>
      <c r="D14" s="279">
        <v>934.21666666666658</v>
      </c>
      <c r="E14" s="279">
        <v>928.93333333333317</v>
      </c>
      <c r="F14" s="279">
        <v>924.76666666666654</v>
      </c>
      <c r="G14" s="279">
        <v>919.48333333333312</v>
      </c>
      <c r="H14" s="279">
        <v>938.38333333333321</v>
      </c>
      <c r="I14" s="279">
        <v>943.66666666666674</v>
      </c>
      <c r="J14" s="279">
        <v>947.83333333333326</v>
      </c>
      <c r="K14" s="277">
        <v>939.5</v>
      </c>
      <c r="L14" s="277">
        <v>930.05</v>
      </c>
      <c r="M14" s="277">
        <v>0.45096999999999998</v>
      </c>
    </row>
    <row r="15" spans="1:15" ht="12" customHeight="1">
      <c r="A15" s="268">
        <v>5</v>
      </c>
      <c r="B15" s="277" t="s">
        <v>295</v>
      </c>
      <c r="C15" s="278">
        <v>16590.8</v>
      </c>
      <c r="D15" s="279">
        <v>16658.600000000002</v>
      </c>
      <c r="E15" s="279">
        <v>16492.200000000004</v>
      </c>
      <c r="F15" s="279">
        <v>16393.600000000002</v>
      </c>
      <c r="G15" s="279">
        <v>16227.200000000004</v>
      </c>
      <c r="H15" s="279">
        <v>16757.200000000004</v>
      </c>
      <c r="I15" s="279">
        <v>16923.600000000006</v>
      </c>
      <c r="J15" s="279">
        <v>17022.200000000004</v>
      </c>
      <c r="K15" s="277">
        <v>16825</v>
      </c>
      <c r="L15" s="277">
        <v>16560</v>
      </c>
      <c r="M15" s="277">
        <v>0.10920000000000001</v>
      </c>
    </row>
    <row r="16" spans="1:15" ht="12" customHeight="1">
      <c r="A16" s="268">
        <v>6</v>
      </c>
      <c r="B16" s="277" t="s">
        <v>227</v>
      </c>
      <c r="C16" s="278">
        <v>59.9</v>
      </c>
      <c r="D16" s="279">
        <v>59.949999999999996</v>
      </c>
      <c r="E16" s="279">
        <v>59.349999999999994</v>
      </c>
      <c r="F16" s="279">
        <v>58.8</v>
      </c>
      <c r="G16" s="279">
        <v>58.199999999999996</v>
      </c>
      <c r="H16" s="279">
        <v>60.499999999999993</v>
      </c>
      <c r="I16" s="279">
        <v>61.1</v>
      </c>
      <c r="J16" s="279">
        <v>61.649999999999991</v>
      </c>
      <c r="K16" s="277">
        <v>60.55</v>
      </c>
      <c r="L16" s="277">
        <v>59.4</v>
      </c>
      <c r="M16" s="277">
        <v>17.041219999999999</v>
      </c>
    </row>
    <row r="17" spans="1:13" ht="12" customHeight="1">
      <c r="A17" s="268">
        <v>7</v>
      </c>
      <c r="B17" s="277" t="s">
        <v>228</v>
      </c>
      <c r="C17" s="278">
        <v>136.35</v>
      </c>
      <c r="D17" s="279">
        <v>135.20000000000002</v>
      </c>
      <c r="E17" s="279">
        <v>133.15000000000003</v>
      </c>
      <c r="F17" s="279">
        <v>129.95000000000002</v>
      </c>
      <c r="G17" s="279">
        <v>127.90000000000003</v>
      </c>
      <c r="H17" s="279">
        <v>138.40000000000003</v>
      </c>
      <c r="I17" s="279">
        <v>140.45000000000005</v>
      </c>
      <c r="J17" s="279">
        <v>143.65000000000003</v>
      </c>
      <c r="K17" s="277">
        <v>137.25</v>
      </c>
      <c r="L17" s="277">
        <v>132</v>
      </c>
      <c r="M17" s="277">
        <v>33.814450000000001</v>
      </c>
    </row>
    <row r="18" spans="1:13" ht="12" customHeight="1">
      <c r="A18" s="268">
        <v>8</v>
      </c>
      <c r="B18" s="277" t="s">
        <v>38</v>
      </c>
      <c r="C18" s="278">
        <v>1431.95</v>
      </c>
      <c r="D18" s="279">
        <v>1419.75</v>
      </c>
      <c r="E18" s="279">
        <v>1402.2</v>
      </c>
      <c r="F18" s="279">
        <v>1372.45</v>
      </c>
      <c r="G18" s="279">
        <v>1354.9</v>
      </c>
      <c r="H18" s="279">
        <v>1449.5</v>
      </c>
      <c r="I18" s="279">
        <v>1467.0500000000002</v>
      </c>
      <c r="J18" s="279">
        <v>1496.8</v>
      </c>
      <c r="K18" s="277">
        <v>1437.3</v>
      </c>
      <c r="L18" s="277">
        <v>1390</v>
      </c>
      <c r="M18" s="277">
        <v>11.24295</v>
      </c>
    </row>
    <row r="19" spans="1:13" ht="12" customHeight="1">
      <c r="A19" s="268">
        <v>9</v>
      </c>
      <c r="B19" s="277" t="s">
        <v>296</v>
      </c>
      <c r="C19" s="278">
        <v>161.75</v>
      </c>
      <c r="D19" s="279">
        <v>162.5</v>
      </c>
      <c r="E19" s="279">
        <v>160.25</v>
      </c>
      <c r="F19" s="279">
        <v>158.75</v>
      </c>
      <c r="G19" s="279">
        <v>156.5</v>
      </c>
      <c r="H19" s="279">
        <v>164</v>
      </c>
      <c r="I19" s="279">
        <v>166.25</v>
      </c>
      <c r="J19" s="279">
        <v>167.75</v>
      </c>
      <c r="K19" s="277">
        <v>164.75</v>
      </c>
      <c r="L19" s="277">
        <v>161</v>
      </c>
      <c r="M19" s="277">
        <v>14.036060000000001</v>
      </c>
    </row>
    <row r="20" spans="1:13" ht="12" customHeight="1">
      <c r="A20" s="268">
        <v>10</v>
      </c>
      <c r="B20" s="277" t="s">
        <v>297</v>
      </c>
      <c r="C20" s="278">
        <v>373.55</v>
      </c>
      <c r="D20" s="279">
        <v>371.4666666666667</v>
      </c>
      <c r="E20" s="279">
        <v>367.93333333333339</v>
      </c>
      <c r="F20" s="279">
        <v>362.31666666666672</v>
      </c>
      <c r="G20" s="279">
        <v>358.78333333333342</v>
      </c>
      <c r="H20" s="279">
        <v>377.08333333333337</v>
      </c>
      <c r="I20" s="279">
        <v>380.61666666666667</v>
      </c>
      <c r="J20" s="279">
        <v>386.23333333333335</v>
      </c>
      <c r="K20" s="277">
        <v>375</v>
      </c>
      <c r="L20" s="277">
        <v>365.85</v>
      </c>
      <c r="M20" s="277">
        <v>7.1525800000000004</v>
      </c>
    </row>
    <row r="21" spans="1:13" ht="12" customHeight="1">
      <c r="A21" s="268">
        <v>11</v>
      </c>
      <c r="B21" s="277" t="s">
        <v>41</v>
      </c>
      <c r="C21" s="278">
        <v>357.45</v>
      </c>
      <c r="D21" s="279">
        <v>357.15000000000003</v>
      </c>
      <c r="E21" s="279">
        <v>354.80000000000007</v>
      </c>
      <c r="F21" s="279">
        <v>352.15000000000003</v>
      </c>
      <c r="G21" s="279">
        <v>349.80000000000007</v>
      </c>
      <c r="H21" s="279">
        <v>359.80000000000007</v>
      </c>
      <c r="I21" s="279">
        <v>362.15000000000009</v>
      </c>
      <c r="J21" s="279">
        <v>364.80000000000007</v>
      </c>
      <c r="K21" s="277">
        <v>359.5</v>
      </c>
      <c r="L21" s="277">
        <v>354.5</v>
      </c>
      <c r="M21" s="277">
        <v>21.514189999999999</v>
      </c>
    </row>
    <row r="22" spans="1:13" ht="12" customHeight="1">
      <c r="A22" s="268">
        <v>12</v>
      </c>
      <c r="B22" s="277" t="s">
        <v>43</v>
      </c>
      <c r="C22" s="278">
        <v>36.799999999999997</v>
      </c>
      <c r="D22" s="279">
        <v>36.949999999999996</v>
      </c>
      <c r="E22" s="279">
        <v>36.599999999999994</v>
      </c>
      <c r="F22" s="279">
        <v>36.4</v>
      </c>
      <c r="G22" s="279">
        <v>36.049999999999997</v>
      </c>
      <c r="H22" s="279">
        <v>37.149999999999991</v>
      </c>
      <c r="I22" s="279">
        <v>37.5</v>
      </c>
      <c r="J22" s="279">
        <v>37.699999999999989</v>
      </c>
      <c r="K22" s="277">
        <v>37.299999999999997</v>
      </c>
      <c r="L22" s="277">
        <v>36.75</v>
      </c>
      <c r="M22" s="277">
        <v>15.10249</v>
      </c>
    </row>
    <row r="23" spans="1:13">
      <c r="A23" s="268">
        <v>13</v>
      </c>
      <c r="B23" s="277" t="s">
        <v>298</v>
      </c>
      <c r="C23" s="278">
        <v>237.35</v>
      </c>
      <c r="D23" s="279">
        <v>238.76666666666665</v>
      </c>
      <c r="E23" s="279">
        <v>232.6333333333333</v>
      </c>
      <c r="F23" s="279">
        <v>227.91666666666666</v>
      </c>
      <c r="G23" s="279">
        <v>221.7833333333333</v>
      </c>
      <c r="H23" s="279">
        <v>243.48333333333329</v>
      </c>
      <c r="I23" s="279">
        <v>249.61666666666662</v>
      </c>
      <c r="J23" s="279">
        <v>254.33333333333329</v>
      </c>
      <c r="K23" s="277">
        <v>244.9</v>
      </c>
      <c r="L23" s="277">
        <v>234.05</v>
      </c>
      <c r="M23" s="277">
        <v>4.3632</v>
      </c>
    </row>
    <row r="24" spans="1:13">
      <c r="A24" s="268">
        <v>14</v>
      </c>
      <c r="B24" s="277" t="s">
        <v>299</v>
      </c>
      <c r="C24" s="278">
        <v>233.4</v>
      </c>
      <c r="D24" s="279">
        <v>236.11666666666667</v>
      </c>
      <c r="E24" s="279">
        <v>229.28333333333336</v>
      </c>
      <c r="F24" s="279">
        <v>225.16666666666669</v>
      </c>
      <c r="G24" s="279">
        <v>218.33333333333337</v>
      </c>
      <c r="H24" s="279">
        <v>240.23333333333335</v>
      </c>
      <c r="I24" s="279">
        <v>247.06666666666666</v>
      </c>
      <c r="J24" s="279">
        <v>251.18333333333334</v>
      </c>
      <c r="K24" s="277">
        <v>242.95</v>
      </c>
      <c r="L24" s="277">
        <v>232</v>
      </c>
      <c r="M24" s="277">
        <v>11.52389</v>
      </c>
    </row>
    <row r="25" spans="1:13">
      <c r="A25" s="268">
        <v>15</v>
      </c>
      <c r="B25" s="277" t="s">
        <v>300</v>
      </c>
      <c r="C25" s="278">
        <v>191.55</v>
      </c>
      <c r="D25" s="279">
        <v>192.35</v>
      </c>
      <c r="E25" s="279">
        <v>187.45</v>
      </c>
      <c r="F25" s="279">
        <v>183.35</v>
      </c>
      <c r="G25" s="279">
        <v>178.45</v>
      </c>
      <c r="H25" s="279">
        <v>196.45</v>
      </c>
      <c r="I25" s="279">
        <v>201.35000000000002</v>
      </c>
      <c r="J25" s="279">
        <v>205.45</v>
      </c>
      <c r="K25" s="277">
        <v>197.25</v>
      </c>
      <c r="L25" s="277">
        <v>188.25</v>
      </c>
      <c r="M25" s="277">
        <v>3.3650899999999999</v>
      </c>
    </row>
    <row r="26" spans="1:13">
      <c r="A26" s="268">
        <v>16</v>
      </c>
      <c r="B26" s="277" t="s">
        <v>833</v>
      </c>
      <c r="C26" s="278">
        <v>2103.9</v>
      </c>
      <c r="D26" s="279">
        <v>2096.6333333333332</v>
      </c>
      <c r="E26" s="279">
        <v>2073.2666666666664</v>
      </c>
      <c r="F26" s="279">
        <v>2042.6333333333332</v>
      </c>
      <c r="G26" s="279">
        <v>2019.2666666666664</v>
      </c>
      <c r="H26" s="279">
        <v>2127.2666666666664</v>
      </c>
      <c r="I26" s="279">
        <v>2150.6333333333332</v>
      </c>
      <c r="J26" s="279">
        <v>2181.2666666666664</v>
      </c>
      <c r="K26" s="277">
        <v>2120</v>
      </c>
      <c r="L26" s="277">
        <v>2066</v>
      </c>
      <c r="M26" s="277">
        <v>0.27401999999999999</v>
      </c>
    </row>
    <row r="27" spans="1:13">
      <c r="A27" s="268">
        <v>17</v>
      </c>
      <c r="B27" s="277" t="s">
        <v>292</v>
      </c>
      <c r="C27" s="278">
        <v>1674.2</v>
      </c>
      <c r="D27" s="279">
        <v>1671.6333333333332</v>
      </c>
      <c r="E27" s="279">
        <v>1658.5166666666664</v>
      </c>
      <c r="F27" s="279">
        <v>1642.8333333333333</v>
      </c>
      <c r="G27" s="279">
        <v>1629.7166666666665</v>
      </c>
      <c r="H27" s="279">
        <v>1687.3166666666664</v>
      </c>
      <c r="I27" s="279">
        <v>1700.4333333333332</v>
      </c>
      <c r="J27" s="279">
        <v>1716.1166666666663</v>
      </c>
      <c r="K27" s="277">
        <v>1684.75</v>
      </c>
      <c r="L27" s="277">
        <v>1655.95</v>
      </c>
      <c r="M27" s="277">
        <v>0.34782000000000002</v>
      </c>
    </row>
    <row r="28" spans="1:13">
      <c r="A28" s="268">
        <v>18</v>
      </c>
      <c r="B28" s="277" t="s">
        <v>229</v>
      </c>
      <c r="C28" s="278">
        <v>1682.65</v>
      </c>
      <c r="D28" s="279">
        <v>1691.55</v>
      </c>
      <c r="E28" s="279">
        <v>1661.1</v>
      </c>
      <c r="F28" s="279">
        <v>1639.55</v>
      </c>
      <c r="G28" s="279">
        <v>1609.1</v>
      </c>
      <c r="H28" s="279">
        <v>1713.1</v>
      </c>
      <c r="I28" s="279">
        <v>1743.5500000000002</v>
      </c>
      <c r="J28" s="279">
        <v>1765.1</v>
      </c>
      <c r="K28" s="277">
        <v>1722</v>
      </c>
      <c r="L28" s="277">
        <v>1670</v>
      </c>
      <c r="M28" s="277">
        <v>4.2250199999999998</v>
      </c>
    </row>
    <row r="29" spans="1:13">
      <c r="A29" s="268">
        <v>19</v>
      </c>
      <c r="B29" s="277" t="s">
        <v>301</v>
      </c>
      <c r="C29" s="278">
        <v>2054.1999999999998</v>
      </c>
      <c r="D29" s="279">
        <v>2038.0333333333335</v>
      </c>
      <c r="E29" s="279">
        <v>2008.166666666667</v>
      </c>
      <c r="F29" s="279">
        <v>1962.1333333333334</v>
      </c>
      <c r="G29" s="279">
        <v>1932.2666666666669</v>
      </c>
      <c r="H29" s="279">
        <v>2084.0666666666671</v>
      </c>
      <c r="I29" s="279">
        <v>2113.9333333333334</v>
      </c>
      <c r="J29" s="279">
        <v>2159.9666666666672</v>
      </c>
      <c r="K29" s="277">
        <v>2067.9</v>
      </c>
      <c r="L29" s="277">
        <v>1992</v>
      </c>
      <c r="M29" s="277">
        <v>0.31547999999999998</v>
      </c>
    </row>
    <row r="30" spans="1:13">
      <c r="A30" s="268">
        <v>20</v>
      </c>
      <c r="B30" s="277" t="s">
        <v>230</v>
      </c>
      <c r="C30" s="278">
        <v>2893.25</v>
      </c>
      <c r="D30" s="279">
        <v>2900.6666666666665</v>
      </c>
      <c r="E30" s="279">
        <v>2872.583333333333</v>
      </c>
      <c r="F30" s="279">
        <v>2851.9166666666665</v>
      </c>
      <c r="G30" s="279">
        <v>2823.833333333333</v>
      </c>
      <c r="H30" s="279">
        <v>2921.333333333333</v>
      </c>
      <c r="I30" s="279">
        <v>2949.4166666666661</v>
      </c>
      <c r="J30" s="279">
        <v>2970.083333333333</v>
      </c>
      <c r="K30" s="277">
        <v>2928.75</v>
      </c>
      <c r="L30" s="277">
        <v>2880</v>
      </c>
      <c r="M30" s="277">
        <v>1.07694</v>
      </c>
    </row>
    <row r="31" spans="1:13">
      <c r="A31" s="268">
        <v>21</v>
      </c>
      <c r="B31" s="277" t="s">
        <v>871</v>
      </c>
      <c r="C31" s="278">
        <v>2865.25</v>
      </c>
      <c r="D31" s="279">
        <v>2886.0833333333335</v>
      </c>
      <c r="E31" s="279">
        <v>2829.166666666667</v>
      </c>
      <c r="F31" s="279">
        <v>2793.0833333333335</v>
      </c>
      <c r="G31" s="279">
        <v>2736.166666666667</v>
      </c>
      <c r="H31" s="279">
        <v>2922.166666666667</v>
      </c>
      <c r="I31" s="279">
        <v>2979.0833333333339</v>
      </c>
      <c r="J31" s="279">
        <v>3015.166666666667</v>
      </c>
      <c r="K31" s="277">
        <v>2943</v>
      </c>
      <c r="L31" s="277">
        <v>2850</v>
      </c>
      <c r="M31" s="277">
        <v>0.79461999999999999</v>
      </c>
    </row>
    <row r="32" spans="1:13">
      <c r="A32" s="268">
        <v>22</v>
      </c>
      <c r="B32" s="277" t="s">
        <v>303</v>
      </c>
      <c r="C32" s="278">
        <v>104.75</v>
      </c>
      <c r="D32" s="279">
        <v>104.98333333333333</v>
      </c>
      <c r="E32" s="279">
        <v>102.26666666666667</v>
      </c>
      <c r="F32" s="279">
        <v>99.783333333333331</v>
      </c>
      <c r="G32" s="279">
        <v>97.066666666666663</v>
      </c>
      <c r="H32" s="279">
        <v>107.46666666666667</v>
      </c>
      <c r="I32" s="279">
        <v>110.18333333333334</v>
      </c>
      <c r="J32" s="279">
        <v>112.66666666666667</v>
      </c>
      <c r="K32" s="277">
        <v>107.7</v>
      </c>
      <c r="L32" s="277">
        <v>102.5</v>
      </c>
      <c r="M32" s="277">
        <v>3.3361999999999998</v>
      </c>
    </row>
    <row r="33" spans="1:13">
      <c r="A33" s="268">
        <v>23</v>
      </c>
      <c r="B33" s="277" t="s">
        <v>45</v>
      </c>
      <c r="C33" s="278">
        <v>766.65</v>
      </c>
      <c r="D33" s="279">
        <v>764.35</v>
      </c>
      <c r="E33" s="279">
        <v>759.30000000000007</v>
      </c>
      <c r="F33" s="279">
        <v>751.95</v>
      </c>
      <c r="G33" s="279">
        <v>746.90000000000009</v>
      </c>
      <c r="H33" s="279">
        <v>771.7</v>
      </c>
      <c r="I33" s="279">
        <v>776.75</v>
      </c>
      <c r="J33" s="279">
        <v>784.1</v>
      </c>
      <c r="K33" s="277">
        <v>769.4</v>
      </c>
      <c r="L33" s="277">
        <v>757</v>
      </c>
      <c r="M33" s="277">
        <v>8.0800599999999996</v>
      </c>
    </row>
    <row r="34" spans="1:13">
      <c r="A34" s="268">
        <v>24</v>
      </c>
      <c r="B34" s="277" t="s">
        <v>304</v>
      </c>
      <c r="C34" s="278">
        <v>1832.35</v>
      </c>
      <c r="D34" s="279">
        <v>1822.6666666666667</v>
      </c>
      <c r="E34" s="279">
        <v>1785.8333333333335</v>
      </c>
      <c r="F34" s="279">
        <v>1739.3166666666668</v>
      </c>
      <c r="G34" s="279">
        <v>1702.4833333333336</v>
      </c>
      <c r="H34" s="279">
        <v>1869.1833333333334</v>
      </c>
      <c r="I34" s="279">
        <v>1906.0166666666669</v>
      </c>
      <c r="J34" s="279">
        <v>1952.5333333333333</v>
      </c>
      <c r="K34" s="277">
        <v>1859.5</v>
      </c>
      <c r="L34" s="277">
        <v>1776.15</v>
      </c>
      <c r="M34" s="277">
        <v>3.7479800000000001</v>
      </c>
    </row>
    <row r="35" spans="1:13">
      <c r="A35" s="268">
        <v>25</v>
      </c>
      <c r="B35" s="277" t="s">
        <v>46</v>
      </c>
      <c r="C35" s="278">
        <v>228.2</v>
      </c>
      <c r="D35" s="279">
        <v>225.63333333333333</v>
      </c>
      <c r="E35" s="279">
        <v>222.06666666666666</v>
      </c>
      <c r="F35" s="279">
        <v>215.93333333333334</v>
      </c>
      <c r="G35" s="279">
        <v>212.36666666666667</v>
      </c>
      <c r="H35" s="279">
        <v>231.76666666666665</v>
      </c>
      <c r="I35" s="279">
        <v>235.33333333333331</v>
      </c>
      <c r="J35" s="279">
        <v>241.46666666666664</v>
      </c>
      <c r="K35" s="277">
        <v>229.2</v>
      </c>
      <c r="L35" s="277">
        <v>219.5</v>
      </c>
      <c r="M35" s="277">
        <v>54.698819999999998</v>
      </c>
    </row>
    <row r="36" spans="1:13">
      <c r="A36" s="268">
        <v>26</v>
      </c>
      <c r="B36" s="277" t="s">
        <v>293</v>
      </c>
      <c r="C36" s="278">
        <v>2303.8000000000002</v>
      </c>
      <c r="D36" s="279">
        <v>2301.7666666666669</v>
      </c>
      <c r="E36" s="279">
        <v>2282.0333333333338</v>
      </c>
      <c r="F36" s="279">
        <v>2260.2666666666669</v>
      </c>
      <c r="G36" s="279">
        <v>2240.5333333333338</v>
      </c>
      <c r="H36" s="279">
        <v>2323.5333333333338</v>
      </c>
      <c r="I36" s="279">
        <v>2343.2666666666664</v>
      </c>
      <c r="J36" s="279">
        <v>2365.0333333333338</v>
      </c>
      <c r="K36" s="277">
        <v>2321.5</v>
      </c>
      <c r="L36" s="277">
        <v>2280</v>
      </c>
      <c r="M36" s="277">
        <v>0.30009000000000002</v>
      </c>
    </row>
    <row r="37" spans="1:13">
      <c r="A37" s="268">
        <v>27</v>
      </c>
      <c r="B37" s="277" t="s">
        <v>302</v>
      </c>
      <c r="C37" s="278">
        <v>1009.35</v>
      </c>
      <c r="D37" s="279">
        <v>1009.6999999999999</v>
      </c>
      <c r="E37" s="279">
        <v>1000.3999999999999</v>
      </c>
      <c r="F37" s="279">
        <v>991.44999999999993</v>
      </c>
      <c r="G37" s="279">
        <v>982.14999999999986</v>
      </c>
      <c r="H37" s="279">
        <v>1018.6499999999999</v>
      </c>
      <c r="I37" s="279">
        <v>1027.9499999999998</v>
      </c>
      <c r="J37" s="279">
        <v>1036.8999999999999</v>
      </c>
      <c r="K37" s="277">
        <v>1019</v>
      </c>
      <c r="L37" s="277">
        <v>1000.75</v>
      </c>
      <c r="M37" s="277">
        <v>3.1520800000000002</v>
      </c>
    </row>
    <row r="38" spans="1:13">
      <c r="A38" s="268">
        <v>28</v>
      </c>
      <c r="B38" s="277" t="s">
        <v>47</v>
      </c>
      <c r="C38" s="278">
        <v>1697.15</v>
      </c>
      <c r="D38" s="279">
        <v>1697.5833333333333</v>
      </c>
      <c r="E38" s="279">
        <v>1678.3666666666666</v>
      </c>
      <c r="F38" s="279">
        <v>1659.5833333333333</v>
      </c>
      <c r="G38" s="279">
        <v>1640.3666666666666</v>
      </c>
      <c r="H38" s="279">
        <v>1716.3666666666666</v>
      </c>
      <c r="I38" s="279">
        <v>1735.5833333333333</v>
      </c>
      <c r="J38" s="279">
        <v>1754.3666666666666</v>
      </c>
      <c r="K38" s="277">
        <v>1716.8</v>
      </c>
      <c r="L38" s="277">
        <v>1678.8</v>
      </c>
      <c r="M38" s="277">
        <v>6.3993500000000001</v>
      </c>
    </row>
    <row r="39" spans="1:13">
      <c r="A39" s="268">
        <v>29</v>
      </c>
      <c r="B39" s="277" t="s">
        <v>48</v>
      </c>
      <c r="C39" s="278">
        <v>128.44999999999999</v>
      </c>
      <c r="D39" s="279">
        <v>128.75</v>
      </c>
      <c r="E39" s="279">
        <v>126.5</v>
      </c>
      <c r="F39" s="279">
        <v>124.55</v>
      </c>
      <c r="G39" s="279">
        <v>122.3</v>
      </c>
      <c r="H39" s="279">
        <v>130.69999999999999</v>
      </c>
      <c r="I39" s="279">
        <v>132.94999999999999</v>
      </c>
      <c r="J39" s="279">
        <v>134.9</v>
      </c>
      <c r="K39" s="277">
        <v>131</v>
      </c>
      <c r="L39" s="277">
        <v>126.8</v>
      </c>
      <c r="M39" s="277">
        <v>91.486270000000005</v>
      </c>
    </row>
    <row r="40" spans="1:13">
      <c r="A40" s="268">
        <v>30</v>
      </c>
      <c r="B40" s="277" t="s">
        <v>305</v>
      </c>
      <c r="C40" s="278">
        <v>136.55000000000001</v>
      </c>
      <c r="D40" s="279">
        <v>136.08333333333334</v>
      </c>
      <c r="E40" s="279">
        <v>133.4666666666667</v>
      </c>
      <c r="F40" s="279">
        <v>130.38333333333335</v>
      </c>
      <c r="G40" s="279">
        <v>127.76666666666671</v>
      </c>
      <c r="H40" s="279">
        <v>139.16666666666669</v>
      </c>
      <c r="I40" s="279">
        <v>141.7833333333333</v>
      </c>
      <c r="J40" s="279">
        <v>144.86666666666667</v>
      </c>
      <c r="K40" s="277">
        <v>138.69999999999999</v>
      </c>
      <c r="L40" s="277">
        <v>133</v>
      </c>
      <c r="M40" s="277">
        <v>3.4995500000000002</v>
      </c>
    </row>
    <row r="41" spans="1:13">
      <c r="A41" s="268">
        <v>31</v>
      </c>
      <c r="B41" s="277" t="s">
        <v>938</v>
      </c>
      <c r="C41" s="278">
        <v>203.05</v>
      </c>
      <c r="D41" s="279">
        <v>203.01666666666665</v>
      </c>
      <c r="E41" s="279">
        <v>201.0333333333333</v>
      </c>
      <c r="F41" s="279">
        <v>199.01666666666665</v>
      </c>
      <c r="G41" s="279">
        <v>197.0333333333333</v>
      </c>
      <c r="H41" s="279">
        <v>205.0333333333333</v>
      </c>
      <c r="I41" s="279">
        <v>207.01666666666665</v>
      </c>
      <c r="J41" s="279">
        <v>209.0333333333333</v>
      </c>
      <c r="K41" s="277">
        <v>205</v>
      </c>
      <c r="L41" s="277">
        <v>201</v>
      </c>
      <c r="M41" s="277">
        <v>0.38107000000000002</v>
      </c>
    </row>
    <row r="42" spans="1:13">
      <c r="A42" s="268">
        <v>32</v>
      </c>
      <c r="B42" s="277" t="s">
        <v>306</v>
      </c>
      <c r="C42" s="278">
        <v>72.150000000000006</v>
      </c>
      <c r="D42" s="279">
        <v>72.866666666666674</v>
      </c>
      <c r="E42" s="279">
        <v>70.833333333333343</v>
      </c>
      <c r="F42" s="279">
        <v>69.516666666666666</v>
      </c>
      <c r="G42" s="279">
        <v>67.483333333333334</v>
      </c>
      <c r="H42" s="279">
        <v>74.183333333333351</v>
      </c>
      <c r="I42" s="279">
        <v>76.216666666666683</v>
      </c>
      <c r="J42" s="279">
        <v>77.53333333333336</v>
      </c>
      <c r="K42" s="277">
        <v>74.900000000000006</v>
      </c>
      <c r="L42" s="277">
        <v>71.55</v>
      </c>
      <c r="M42" s="277">
        <v>31.640999999999998</v>
      </c>
    </row>
    <row r="43" spans="1:13">
      <c r="A43" s="268">
        <v>33</v>
      </c>
      <c r="B43" s="277" t="s">
        <v>49</v>
      </c>
      <c r="C43" s="278">
        <v>68.5</v>
      </c>
      <c r="D43" s="279">
        <v>66.816666666666663</v>
      </c>
      <c r="E43" s="279">
        <v>64.683333333333323</v>
      </c>
      <c r="F43" s="279">
        <v>60.86666666666666</v>
      </c>
      <c r="G43" s="279">
        <v>58.73333333333332</v>
      </c>
      <c r="H43" s="279">
        <v>70.633333333333326</v>
      </c>
      <c r="I43" s="279">
        <v>72.766666666666652</v>
      </c>
      <c r="J43" s="279">
        <v>76.583333333333329</v>
      </c>
      <c r="K43" s="277">
        <v>68.95</v>
      </c>
      <c r="L43" s="277">
        <v>63</v>
      </c>
      <c r="M43" s="277">
        <v>1022.55081</v>
      </c>
    </row>
    <row r="44" spans="1:13">
      <c r="A44" s="268">
        <v>34</v>
      </c>
      <c r="B44" s="277" t="s">
        <v>51</v>
      </c>
      <c r="C44" s="278">
        <v>1874.1</v>
      </c>
      <c r="D44" s="279">
        <v>1863.0333333333335</v>
      </c>
      <c r="E44" s="279">
        <v>1842.0666666666671</v>
      </c>
      <c r="F44" s="279">
        <v>1810.0333333333335</v>
      </c>
      <c r="G44" s="279">
        <v>1789.0666666666671</v>
      </c>
      <c r="H44" s="279">
        <v>1895.0666666666671</v>
      </c>
      <c r="I44" s="279">
        <v>1916.0333333333338</v>
      </c>
      <c r="J44" s="279">
        <v>1948.0666666666671</v>
      </c>
      <c r="K44" s="277">
        <v>1884</v>
      </c>
      <c r="L44" s="277">
        <v>1831</v>
      </c>
      <c r="M44" s="277">
        <v>25.863209999999999</v>
      </c>
    </row>
    <row r="45" spans="1:13">
      <c r="A45" s="268">
        <v>35</v>
      </c>
      <c r="B45" s="277" t="s">
        <v>307</v>
      </c>
      <c r="C45" s="278">
        <v>130.65</v>
      </c>
      <c r="D45" s="279">
        <v>130.73333333333335</v>
      </c>
      <c r="E45" s="279">
        <v>129.01666666666671</v>
      </c>
      <c r="F45" s="279">
        <v>127.38333333333335</v>
      </c>
      <c r="G45" s="279">
        <v>125.66666666666671</v>
      </c>
      <c r="H45" s="279">
        <v>132.3666666666667</v>
      </c>
      <c r="I45" s="279">
        <v>134.08333333333334</v>
      </c>
      <c r="J45" s="279">
        <v>135.7166666666667</v>
      </c>
      <c r="K45" s="277">
        <v>132.44999999999999</v>
      </c>
      <c r="L45" s="277">
        <v>129.1</v>
      </c>
      <c r="M45" s="277">
        <v>1.7025699999999999</v>
      </c>
    </row>
    <row r="46" spans="1:13">
      <c r="A46" s="268">
        <v>36</v>
      </c>
      <c r="B46" s="277" t="s">
        <v>309</v>
      </c>
      <c r="C46" s="278">
        <v>1104.55</v>
      </c>
      <c r="D46" s="279">
        <v>1091.4833333333333</v>
      </c>
      <c r="E46" s="279">
        <v>1063.9666666666667</v>
      </c>
      <c r="F46" s="279">
        <v>1023.3833333333334</v>
      </c>
      <c r="G46" s="279">
        <v>995.86666666666679</v>
      </c>
      <c r="H46" s="279">
        <v>1132.0666666666666</v>
      </c>
      <c r="I46" s="279">
        <v>1159.5833333333335</v>
      </c>
      <c r="J46" s="279">
        <v>1200.1666666666665</v>
      </c>
      <c r="K46" s="277">
        <v>1119</v>
      </c>
      <c r="L46" s="277">
        <v>1050.9000000000001</v>
      </c>
      <c r="M46" s="277">
        <v>2.2189299999999998</v>
      </c>
    </row>
    <row r="47" spans="1:13">
      <c r="A47" s="268">
        <v>37</v>
      </c>
      <c r="B47" s="277" t="s">
        <v>308</v>
      </c>
      <c r="C47" s="278">
        <v>3325.55</v>
      </c>
      <c r="D47" s="279">
        <v>3338.65</v>
      </c>
      <c r="E47" s="279">
        <v>3306.9</v>
      </c>
      <c r="F47" s="279">
        <v>3288.25</v>
      </c>
      <c r="G47" s="279">
        <v>3256.5</v>
      </c>
      <c r="H47" s="279">
        <v>3357.3</v>
      </c>
      <c r="I47" s="279">
        <v>3389.05</v>
      </c>
      <c r="J47" s="279">
        <v>3407.7000000000003</v>
      </c>
      <c r="K47" s="277">
        <v>3370.4</v>
      </c>
      <c r="L47" s="277">
        <v>3320</v>
      </c>
      <c r="M47" s="277">
        <v>0.21442</v>
      </c>
    </row>
    <row r="48" spans="1:13">
      <c r="A48" s="268">
        <v>38</v>
      </c>
      <c r="B48" s="277" t="s">
        <v>310</v>
      </c>
      <c r="C48" s="278">
        <v>5279.6</v>
      </c>
      <c r="D48" s="279">
        <v>5295.2166666666672</v>
      </c>
      <c r="E48" s="279">
        <v>5241.4333333333343</v>
      </c>
      <c r="F48" s="279">
        <v>5203.2666666666673</v>
      </c>
      <c r="G48" s="279">
        <v>5149.4833333333345</v>
      </c>
      <c r="H48" s="279">
        <v>5333.3833333333341</v>
      </c>
      <c r="I48" s="279">
        <v>5387.166666666667</v>
      </c>
      <c r="J48" s="279">
        <v>5425.3333333333339</v>
      </c>
      <c r="K48" s="277">
        <v>5349</v>
      </c>
      <c r="L48" s="277">
        <v>5257.05</v>
      </c>
      <c r="M48" s="277">
        <v>0.18224000000000001</v>
      </c>
    </row>
    <row r="49" spans="1:13">
      <c r="A49" s="268">
        <v>39</v>
      </c>
      <c r="B49" s="277" t="s">
        <v>226</v>
      </c>
      <c r="C49" s="278">
        <v>720</v>
      </c>
      <c r="D49" s="279">
        <v>717.6</v>
      </c>
      <c r="E49" s="279">
        <v>709.40000000000009</v>
      </c>
      <c r="F49" s="279">
        <v>698.80000000000007</v>
      </c>
      <c r="G49" s="279">
        <v>690.60000000000014</v>
      </c>
      <c r="H49" s="279">
        <v>728.2</v>
      </c>
      <c r="I49" s="279">
        <v>736.40000000000009</v>
      </c>
      <c r="J49" s="279">
        <v>747</v>
      </c>
      <c r="K49" s="277">
        <v>725.8</v>
      </c>
      <c r="L49" s="277">
        <v>707</v>
      </c>
      <c r="M49" s="277">
        <v>3.1028099999999998</v>
      </c>
    </row>
    <row r="50" spans="1:13">
      <c r="A50" s="268">
        <v>40</v>
      </c>
      <c r="B50" s="277" t="s">
        <v>53</v>
      </c>
      <c r="C50" s="278">
        <v>872.1</v>
      </c>
      <c r="D50" s="279">
        <v>870</v>
      </c>
      <c r="E50" s="279">
        <v>857.1</v>
      </c>
      <c r="F50" s="279">
        <v>842.1</v>
      </c>
      <c r="G50" s="279">
        <v>829.2</v>
      </c>
      <c r="H50" s="279">
        <v>885</v>
      </c>
      <c r="I50" s="279">
        <v>897.90000000000009</v>
      </c>
      <c r="J50" s="279">
        <v>912.9</v>
      </c>
      <c r="K50" s="277">
        <v>882.9</v>
      </c>
      <c r="L50" s="277">
        <v>855</v>
      </c>
      <c r="M50" s="277">
        <v>31.229289999999999</v>
      </c>
    </row>
    <row r="51" spans="1:13">
      <c r="A51" s="268">
        <v>41</v>
      </c>
      <c r="B51" s="277" t="s">
        <v>311</v>
      </c>
      <c r="C51" s="278">
        <v>492.85</v>
      </c>
      <c r="D51" s="279">
        <v>489.98333333333335</v>
      </c>
      <c r="E51" s="279">
        <v>481.4666666666667</v>
      </c>
      <c r="F51" s="279">
        <v>470.08333333333337</v>
      </c>
      <c r="G51" s="279">
        <v>461.56666666666672</v>
      </c>
      <c r="H51" s="279">
        <v>501.36666666666667</v>
      </c>
      <c r="I51" s="279">
        <v>509.88333333333333</v>
      </c>
      <c r="J51" s="279">
        <v>521.26666666666665</v>
      </c>
      <c r="K51" s="277">
        <v>498.5</v>
      </c>
      <c r="L51" s="277">
        <v>478.6</v>
      </c>
      <c r="M51" s="277">
        <v>10.1067</v>
      </c>
    </row>
    <row r="52" spans="1:13">
      <c r="A52" s="268">
        <v>42</v>
      </c>
      <c r="B52" s="277" t="s">
        <v>55</v>
      </c>
      <c r="C52" s="278">
        <v>445.8</v>
      </c>
      <c r="D52" s="279">
        <v>442.7833333333333</v>
      </c>
      <c r="E52" s="279">
        <v>438.31666666666661</v>
      </c>
      <c r="F52" s="279">
        <v>430.83333333333331</v>
      </c>
      <c r="G52" s="279">
        <v>426.36666666666662</v>
      </c>
      <c r="H52" s="279">
        <v>450.26666666666659</v>
      </c>
      <c r="I52" s="279">
        <v>454.73333333333329</v>
      </c>
      <c r="J52" s="279">
        <v>462.21666666666658</v>
      </c>
      <c r="K52" s="277">
        <v>447.25</v>
      </c>
      <c r="L52" s="277">
        <v>435.3</v>
      </c>
      <c r="M52" s="277">
        <v>217.68573000000001</v>
      </c>
    </row>
    <row r="53" spans="1:13">
      <c r="A53" s="268">
        <v>43</v>
      </c>
      <c r="B53" s="277" t="s">
        <v>56</v>
      </c>
      <c r="C53" s="278">
        <v>3104.8</v>
      </c>
      <c r="D53" s="279">
        <v>3114.9333333333329</v>
      </c>
      <c r="E53" s="279">
        <v>3082.8666666666659</v>
      </c>
      <c r="F53" s="279">
        <v>3060.9333333333329</v>
      </c>
      <c r="G53" s="279">
        <v>3028.8666666666659</v>
      </c>
      <c r="H53" s="279">
        <v>3136.8666666666659</v>
      </c>
      <c r="I53" s="279">
        <v>3168.9333333333325</v>
      </c>
      <c r="J53" s="279">
        <v>3190.8666666666659</v>
      </c>
      <c r="K53" s="277">
        <v>3147</v>
      </c>
      <c r="L53" s="277">
        <v>3093</v>
      </c>
      <c r="M53" s="277">
        <v>8.2581199999999999</v>
      </c>
    </row>
    <row r="54" spans="1:13">
      <c r="A54" s="268">
        <v>44</v>
      </c>
      <c r="B54" s="277" t="s">
        <v>315</v>
      </c>
      <c r="C54" s="278">
        <v>183.4</v>
      </c>
      <c r="D54" s="279">
        <v>181.88333333333333</v>
      </c>
      <c r="E54" s="279">
        <v>177.76666666666665</v>
      </c>
      <c r="F54" s="279">
        <v>172.13333333333333</v>
      </c>
      <c r="G54" s="279">
        <v>168.01666666666665</v>
      </c>
      <c r="H54" s="279">
        <v>187.51666666666665</v>
      </c>
      <c r="I54" s="279">
        <v>191.63333333333333</v>
      </c>
      <c r="J54" s="279">
        <v>197.26666666666665</v>
      </c>
      <c r="K54" s="277">
        <v>186</v>
      </c>
      <c r="L54" s="277">
        <v>176.25</v>
      </c>
      <c r="M54" s="277">
        <v>8.4874600000000004</v>
      </c>
    </row>
    <row r="55" spans="1:13">
      <c r="A55" s="268">
        <v>45</v>
      </c>
      <c r="B55" s="277" t="s">
        <v>316</v>
      </c>
      <c r="C55" s="278">
        <v>483.85</v>
      </c>
      <c r="D55" s="279">
        <v>482.51666666666665</v>
      </c>
      <c r="E55" s="279">
        <v>476.33333333333331</v>
      </c>
      <c r="F55" s="279">
        <v>468.81666666666666</v>
      </c>
      <c r="G55" s="279">
        <v>462.63333333333333</v>
      </c>
      <c r="H55" s="279">
        <v>490.0333333333333</v>
      </c>
      <c r="I55" s="279">
        <v>496.2166666666667</v>
      </c>
      <c r="J55" s="279">
        <v>503.73333333333329</v>
      </c>
      <c r="K55" s="277">
        <v>488.7</v>
      </c>
      <c r="L55" s="277">
        <v>475</v>
      </c>
      <c r="M55" s="277">
        <v>5.18729</v>
      </c>
    </row>
    <row r="56" spans="1:13">
      <c r="A56" s="268">
        <v>46</v>
      </c>
      <c r="B56" s="277" t="s">
        <v>58</v>
      </c>
      <c r="C56" s="278">
        <v>6343.05</v>
      </c>
      <c r="D56" s="279">
        <v>6320.0166666666664</v>
      </c>
      <c r="E56" s="279">
        <v>6265.0333333333328</v>
      </c>
      <c r="F56" s="279">
        <v>6187.0166666666664</v>
      </c>
      <c r="G56" s="279">
        <v>6132.0333333333328</v>
      </c>
      <c r="H56" s="279">
        <v>6398.0333333333328</v>
      </c>
      <c r="I56" s="279">
        <v>6453.0166666666664</v>
      </c>
      <c r="J56" s="279">
        <v>6531.0333333333328</v>
      </c>
      <c r="K56" s="277">
        <v>6375</v>
      </c>
      <c r="L56" s="277">
        <v>6242</v>
      </c>
      <c r="M56" s="277">
        <v>4.5714699999999997</v>
      </c>
    </row>
    <row r="57" spans="1:13">
      <c r="A57" s="268">
        <v>47</v>
      </c>
      <c r="B57" s="277" t="s">
        <v>232</v>
      </c>
      <c r="C57" s="278">
        <v>2629.05</v>
      </c>
      <c r="D57" s="279">
        <v>2632.6833333333334</v>
      </c>
      <c r="E57" s="279">
        <v>2620.3666666666668</v>
      </c>
      <c r="F57" s="279">
        <v>2611.6833333333334</v>
      </c>
      <c r="G57" s="279">
        <v>2599.3666666666668</v>
      </c>
      <c r="H57" s="279">
        <v>2641.3666666666668</v>
      </c>
      <c r="I57" s="279">
        <v>2653.6833333333334</v>
      </c>
      <c r="J57" s="279">
        <v>2662.3666666666668</v>
      </c>
      <c r="K57" s="277">
        <v>2645</v>
      </c>
      <c r="L57" s="277">
        <v>2624</v>
      </c>
      <c r="M57" s="277">
        <v>0.11573</v>
      </c>
    </row>
    <row r="58" spans="1:13">
      <c r="A58" s="268">
        <v>48</v>
      </c>
      <c r="B58" s="277" t="s">
        <v>59</v>
      </c>
      <c r="C58" s="278">
        <v>3419.9</v>
      </c>
      <c r="D58" s="279">
        <v>3408.15</v>
      </c>
      <c r="E58" s="279">
        <v>3378.3500000000004</v>
      </c>
      <c r="F58" s="279">
        <v>3336.8</v>
      </c>
      <c r="G58" s="279">
        <v>3307.0000000000005</v>
      </c>
      <c r="H58" s="279">
        <v>3449.7000000000003</v>
      </c>
      <c r="I58" s="279">
        <v>3479.5000000000005</v>
      </c>
      <c r="J58" s="279">
        <v>3521.05</v>
      </c>
      <c r="K58" s="277">
        <v>3437.95</v>
      </c>
      <c r="L58" s="277">
        <v>3366.6</v>
      </c>
      <c r="M58" s="277">
        <v>47.06306</v>
      </c>
    </row>
    <row r="59" spans="1:13">
      <c r="A59" s="268">
        <v>49</v>
      </c>
      <c r="B59" s="277" t="s">
        <v>60</v>
      </c>
      <c r="C59" s="278">
        <v>1341.3</v>
      </c>
      <c r="D59" s="279">
        <v>1331.7666666666667</v>
      </c>
      <c r="E59" s="279">
        <v>1316.5333333333333</v>
      </c>
      <c r="F59" s="279">
        <v>1291.7666666666667</v>
      </c>
      <c r="G59" s="279">
        <v>1276.5333333333333</v>
      </c>
      <c r="H59" s="279">
        <v>1356.5333333333333</v>
      </c>
      <c r="I59" s="279">
        <v>1371.7666666666664</v>
      </c>
      <c r="J59" s="279">
        <v>1396.5333333333333</v>
      </c>
      <c r="K59" s="277">
        <v>1347</v>
      </c>
      <c r="L59" s="277">
        <v>1307</v>
      </c>
      <c r="M59" s="277">
        <v>5.7287400000000002</v>
      </c>
    </row>
    <row r="60" spans="1:13" ht="12" customHeight="1">
      <c r="A60" s="268">
        <v>50</v>
      </c>
      <c r="B60" s="277" t="s">
        <v>317</v>
      </c>
      <c r="C60" s="278">
        <v>118.75</v>
      </c>
      <c r="D60" s="279">
        <v>118.16666666666667</v>
      </c>
      <c r="E60" s="279">
        <v>115.18333333333334</v>
      </c>
      <c r="F60" s="279">
        <v>111.61666666666666</v>
      </c>
      <c r="G60" s="279">
        <v>108.63333333333333</v>
      </c>
      <c r="H60" s="279">
        <v>121.73333333333335</v>
      </c>
      <c r="I60" s="279">
        <v>124.71666666666667</v>
      </c>
      <c r="J60" s="279">
        <v>128.28333333333336</v>
      </c>
      <c r="K60" s="277">
        <v>121.15</v>
      </c>
      <c r="L60" s="277">
        <v>114.6</v>
      </c>
      <c r="M60" s="277">
        <v>12.004619999999999</v>
      </c>
    </row>
    <row r="61" spans="1:13">
      <c r="A61" s="268">
        <v>51</v>
      </c>
      <c r="B61" s="277" t="s">
        <v>318</v>
      </c>
      <c r="C61" s="278">
        <v>150.94999999999999</v>
      </c>
      <c r="D61" s="279">
        <v>151.35</v>
      </c>
      <c r="E61" s="279">
        <v>147.69999999999999</v>
      </c>
      <c r="F61" s="279">
        <v>144.44999999999999</v>
      </c>
      <c r="G61" s="279">
        <v>140.79999999999998</v>
      </c>
      <c r="H61" s="279">
        <v>154.6</v>
      </c>
      <c r="I61" s="279">
        <v>158.25000000000003</v>
      </c>
      <c r="J61" s="279">
        <v>161.5</v>
      </c>
      <c r="K61" s="277">
        <v>155</v>
      </c>
      <c r="L61" s="277">
        <v>148.1</v>
      </c>
      <c r="M61" s="277">
        <v>56.022399999999998</v>
      </c>
    </row>
    <row r="62" spans="1:13">
      <c r="A62" s="268">
        <v>52</v>
      </c>
      <c r="B62" s="277" t="s">
        <v>233</v>
      </c>
      <c r="C62" s="278">
        <v>288</v>
      </c>
      <c r="D62" s="279">
        <v>289.26666666666665</v>
      </c>
      <c r="E62" s="279">
        <v>284.13333333333333</v>
      </c>
      <c r="F62" s="279">
        <v>280.26666666666665</v>
      </c>
      <c r="G62" s="279">
        <v>275.13333333333333</v>
      </c>
      <c r="H62" s="279">
        <v>293.13333333333333</v>
      </c>
      <c r="I62" s="279">
        <v>298.26666666666665</v>
      </c>
      <c r="J62" s="279">
        <v>302.13333333333333</v>
      </c>
      <c r="K62" s="277">
        <v>294.39999999999998</v>
      </c>
      <c r="L62" s="277">
        <v>285.39999999999998</v>
      </c>
      <c r="M62" s="277">
        <v>227.84788</v>
      </c>
    </row>
    <row r="63" spans="1:13">
      <c r="A63" s="268">
        <v>53</v>
      </c>
      <c r="B63" s="277" t="s">
        <v>61</v>
      </c>
      <c r="C63" s="278">
        <v>46.5</v>
      </c>
      <c r="D63" s="279">
        <v>46.266666666666673</v>
      </c>
      <c r="E63" s="279">
        <v>45.883333333333347</v>
      </c>
      <c r="F63" s="279">
        <v>45.266666666666673</v>
      </c>
      <c r="G63" s="279">
        <v>44.883333333333347</v>
      </c>
      <c r="H63" s="279">
        <v>46.883333333333347</v>
      </c>
      <c r="I63" s="279">
        <v>47.266666666666673</v>
      </c>
      <c r="J63" s="279">
        <v>47.883333333333347</v>
      </c>
      <c r="K63" s="277">
        <v>46.65</v>
      </c>
      <c r="L63" s="277">
        <v>45.65</v>
      </c>
      <c r="M63" s="277">
        <v>348.89564000000001</v>
      </c>
    </row>
    <row r="64" spans="1:13">
      <c r="A64" s="268">
        <v>54</v>
      </c>
      <c r="B64" s="277" t="s">
        <v>62</v>
      </c>
      <c r="C64" s="278">
        <v>46.5</v>
      </c>
      <c r="D64" s="279">
        <v>46.616666666666667</v>
      </c>
      <c r="E64" s="279">
        <v>46.033333333333331</v>
      </c>
      <c r="F64" s="279">
        <v>45.566666666666663</v>
      </c>
      <c r="G64" s="279">
        <v>44.983333333333327</v>
      </c>
      <c r="H64" s="279">
        <v>47.083333333333336</v>
      </c>
      <c r="I64" s="279">
        <v>47.666666666666664</v>
      </c>
      <c r="J64" s="279">
        <v>48.13333333333334</v>
      </c>
      <c r="K64" s="277">
        <v>47.2</v>
      </c>
      <c r="L64" s="277">
        <v>46.15</v>
      </c>
      <c r="M64" s="277">
        <v>17.74522</v>
      </c>
    </row>
    <row r="65" spans="1:13">
      <c r="A65" s="268">
        <v>55</v>
      </c>
      <c r="B65" s="277" t="s">
        <v>312</v>
      </c>
      <c r="C65" s="278">
        <v>1314.2</v>
      </c>
      <c r="D65" s="279">
        <v>1310.7333333333333</v>
      </c>
      <c r="E65" s="279">
        <v>1283.4666666666667</v>
      </c>
      <c r="F65" s="279">
        <v>1252.7333333333333</v>
      </c>
      <c r="G65" s="279">
        <v>1225.4666666666667</v>
      </c>
      <c r="H65" s="279">
        <v>1341.4666666666667</v>
      </c>
      <c r="I65" s="279">
        <v>1368.7333333333336</v>
      </c>
      <c r="J65" s="279">
        <v>1399.4666666666667</v>
      </c>
      <c r="K65" s="277">
        <v>1338</v>
      </c>
      <c r="L65" s="277">
        <v>1280</v>
      </c>
      <c r="M65" s="277">
        <v>0.56081999999999999</v>
      </c>
    </row>
    <row r="66" spans="1:13">
      <c r="A66" s="268">
        <v>56</v>
      </c>
      <c r="B66" s="277" t="s">
        <v>63</v>
      </c>
      <c r="C66" s="278">
        <v>1256.55</v>
      </c>
      <c r="D66" s="279">
        <v>1251.1833333333334</v>
      </c>
      <c r="E66" s="279">
        <v>1242.3666666666668</v>
      </c>
      <c r="F66" s="279">
        <v>1228.1833333333334</v>
      </c>
      <c r="G66" s="279">
        <v>1219.3666666666668</v>
      </c>
      <c r="H66" s="279">
        <v>1265.3666666666668</v>
      </c>
      <c r="I66" s="279">
        <v>1274.1833333333334</v>
      </c>
      <c r="J66" s="279">
        <v>1288.3666666666668</v>
      </c>
      <c r="K66" s="277">
        <v>1260</v>
      </c>
      <c r="L66" s="277">
        <v>1237</v>
      </c>
      <c r="M66" s="277">
        <v>8.7317099999999996</v>
      </c>
    </row>
    <row r="67" spans="1:13">
      <c r="A67" s="268">
        <v>57</v>
      </c>
      <c r="B67" s="277" t="s">
        <v>320</v>
      </c>
      <c r="C67" s="278">
        <v>6010.3</v>
      </c>
      <c r="D67" s="279">
        <v>6043.0999999999995</v>
      </c>
      <c r="E67" s="279">
        <v>5967.1999999999989</v>
      </c>
      <c r="F67" s="279">
        <v>5924.0999999999995</v>
      </c>
      <c r="G67" s="279">
        <v>5848.1999999999989</v>
      </c>
      <c r="H67" s="279">
        <v>6086.1999999999989</v>
      </c>
      <c r="I67" s="279">
        <v>6162.0999999999985</v>
      </c>
      <c r="J67" s="279">
        <v>6205.1999999999989</v>
      </c>
      <c r="K67" s="277">
        <v>6119</v>
      </c>
      <c r="L67" s="277">
        <v>6000</v>
      </c>
      <c r="M67" s="277">
        <v>0.22708999999999999</v>
      </c>
    </row>
    <row r="68" spans="1:13">
      <c r="A68" s="268">
        <v>58</v>
      </c>
      <c r="B68" s="277" t="s">
        <v>234</v>
      </c>
      <c r="C68" s="278">
        <v>1475.2</v>
      </c>
      <c r="D68" s="279">
        <v>1482.3999999999999</v>
      </c>
      <c r="E68" s="279">
        <v>1459.7999999999997</v>
      </c>
      <c r="F68" s="279">
        <v>1444.3999999999999</v>
      </c>
      <c r="G68" s="279">
        <v>1421.7999999999997</v>
      </c>
      <c r="H68" s="279">
        <v>1497.7999999999997</v>
      </c>
      <c r="I68" s="279">
        <v>1520.3999999999996</v>
      </c>
      <c r="J68" s="279">
        <v>1535.7999999999997</v>
      </c>
      <c r="K68" s="277">
        <v>1505</v>
      </c>
      <c r="L68" s="277">
        <v>1467</v>
      </c>
      <c r="M68" s="277">
        <v>2.0140400000000001</v>
      </c>
    </row>
    <row r="69" spans="1:13">
      <c r="A69" s="268">
        <v>59</v>
      </c>
      <c r="B69" s="277" t="s">
        <v>321</v>
      </c>
      <c r="C69" s="278">
        <v>444.5</v>
      </c>
      <c r="D69" s="279">
        <v>445.66666666666669</v>
      </c>
      <c r="E69" s="279">
        <v>439.83333333333337</v>
      </c>
      <c r="F69" s="279">
        <v>435.16666666666669</v>
      </c>
      <c r="G69" s="279">
        <v>429.33333333333337</v>
      </c>
      <c r="H69" s="279">
        <v>450.33333333333337</v>
      </c>
      <c r="I69" s="279">
        <v>456.16666666666674</v>
      </c>
      <c r="J69" s="279">
        <v>460.83333333333337</v>
      </c>
      <c r="K69" s="277">
        <v>451.5</v>
      </c>
      <c r="L69" s="277">
        <v>441</v>
      </c>
      <c r="M69" s="277">
        <v>7.0238899999999997</v>
      </c>
    </row>
    <row r="70" spans="1:13">
      <c r="A70" s="268">
        <v>60</v>
      </c>
      <c r="B70" s="277" t="s">
        <v>65</v>
      </c>
      <c r="C70" s="278">
        <v>111.7</v>
      </c>
      <c r="D70" s="279">
        <v>111.53333333333335</v>
      </c>
      <c r="E70" s="279">
        <v>109.86666666666669</v>
      </c>
      <c r="F70" s="279">
        <v>108.03333333333335</v>
      </c>
      <c r="G70" s="279">
        <v>106.36666666666669</v>
      </c>
      <c r="H70" s="279">
        <v>113.36666666666669</v>
      </c>
      <c r="I70" s="279">
        <v>115.03333333333335</v>
      </c>
      <c r="J70" s="279">
        <v>116.86666666666669</v>
      </c>
      <c r="K70" s="277">
        <v>113.2</v>
      </c>
      <c r="L70" s="277">
        <v>109.7</v>
      </c>
      <c r="M70" s="277">
        <v>149.55710999999999</v>
      </c>
    </row>
    <row r="71" spans="1:13">
      <c r="A71" s="268">
        <v>61</v>
      </c>
      <c r="B71" s="277" t="s">
        <v>313</v>
      </c>
      <c r="C71" s="278">
        <v>711.55</v>
      </c>
      <c r="D71" s="279">
        <v>712.55000000000007</v>
      </c>
      <c r="E71" s="279">
        <v>705.10000000000014</v>
      </c>
      <c r="F71" s="279">
        <v>698.65000000000009</v>
      </c>
      <c r="G71" s="279">
        <v>691.20000000000016</v>
      </c>
      <c r="H71" s="279">
        <v>719.00000000000011</v>
      </c>
      <c r="I71" s="279">
        <v>726.45000000000016</v>
      </c>
      <c r="J71" s="279">
        <v>732.90000000000009</v>
      </c>
      <c r="K71" s="277">
        <v>720</v>
      </c>
      <c r="L71" s="277">
        <v>706.1</v>
      </c>
      <c r="M71" s="277">
        <v>3.1435599999999999</v>
      </c>
    </row>
    <row r="72" spans="1:13">
      <c r="A72" s="268">
        <v>62</v>
      </c>
      <c r="B72" s="277" t="s">
        <v>66</v>
      </c>
      <c r="C72" s="278">
        <v>562.75</v>
      </c>
      <c r="D72" s="279">
        <v>557.25</v>
      </c>
      <c r="E72" s="279">
        <v>546.5</v>
      </c>
      <c r="F72" s="279">
        <v>530.25</v>
      </c>
      <c r="G72" s="279">
        <v>519.5</v>
      </c>
      <c r="H72" s="279">
        <v>573.5</v>
      </c>
      <c r="I72" s="279">
        <v>584.25</v>
      </c>
      <c r="J72" s="279">
        <v>600.5</v>
      </c>
      <c r="K72" s="277">
        <v>568</v>
      </c>
      <c r="L72" s="277">
        <v>541</v>
      </c>
      <c r="M72" s="277">
        <v>41.253390000000003</v>
      </c>
    </row>
    <row r="73" spans="1:13">
      <c r="A73" s="268">
        <v>63</v>
      </c>
      <c r="B73" s="277" t="s">
        <v>67</v>
      </c>
      <c r="C73" s="278">
        <v>499.55</v>
      </c>
      <c r="D73" s="279">
        <v>499.3</v>
      </c>
      <c r="E73" s="279">
        <v>493.75</v>
      </c>
      <c r="F73" s="279">
        <v>487.95</v>
      </c>
      <c r="G73" s="279">
        <v>482.4</v>
      </c>
      <c r="H73" s="279">
        <v>505.1</v>
      </c>
      <c r="I73" s="279">
        <v>510.65000000000009</v>
      </c>
      <c r="J73" s="279">
        <v>516.45000000000005</v>
      </c>
      <c r="K73" s="277">
        <v>504.85</v>
      </c>
      <c r="L73" s="277">
        <v>493.5</v>
      </c>
      <c r="M73" s="277">
        <v>25.848669999999998</v>
      </c>
    </row>
    <row r="74" spans="1:13">
      <c r="A74" s="268">
        <v>64</v>
      </c>
      <c r="B74" s="277" t="s">
        <v>1046</v>
      </c>
      <c r="C74" s="278">
        <v>9917.4500000000007</v>
      </c>
      <c r="D74" s="279">
        <v>9989.0166666666682</v>
      </c>
      <c r="E74" s="279">
        <v>9713.5333333333365</v>
      </c>
      <c r="F74" s="279">
        <v>9509.6166666666686</v>
      </c>
      <c r="G74" s="279">
        <v>9234.1333333333369</v>
      </c>
      <c r="H74" s="279">
        <v>10192.933333333336</v>
      </c>
      <c r="I74" s="279">
        <v>10468.41666666667</v>
      </c>
      <c r="J74" s="279">
        <v>10672.333333333336</v>
      </c>
      <c r="K74" s="277">
        <v>10264.5</v>
      </c>
      <c r="L74" s="277">
        <v>9785.1</v>
      </c>
      <c r="M74" s="277">
        <v>0.14382</v>
      </c>
    </row>
    <row r="75" spans="1:13">
      <c r="A75" s="268">
        <v>65</v>
      </c>
      <c r="B75" s="277" t="s">
        <v>69</v>
      </c>
      <c r="C75" s="278">
        <v>526.29999999999995</v>
      </c>
      <c r="D75" s="279">
        <v>525.18333333333339</v>
      </c>
      <c r="E75" s="279">
        <v>521.26666666666677</v>
      </c>
      <c r="F75" s="279">
        <v>516.23333333333335</v>
      </c>
      <c r="G75" s="279">
        <v>512.31666666666672</v>
      </c>
      <c r="H75" s="279">
        <v>530.21666666666681</v>
      </c>
      <c r="I75" s="279">
        <v>534.13333333333333</v>
      </c>
      <c r="J75" s="279">
        <v>539.16666666666686</v>
      </c>
      <c r="K75" s="277">
        <v>529.1</v>
      </c>
      <c r="L75" s="277">
        <v>520.15</v>
      </c>
      <c r="M75" s="277">
        <v>135.17889</v>
      </c>
    </row>
    <row r="76" spans="1:13" s="16" customFormat="1">
      <c r="A76" s="268">
        <v>66</v>
      </c>
      <c r="B76" s="277" t="s">
        <v>70</v>
      </c>
      <c r="C76" s="278">
        <v>37.450000000000003</v>
      </c>
      <c r="D76" s="279">
        <v>37.416666666666664</v>
      </c>
      <c r="E76" s="279">
        <v>37.133333333333326</v>
      </c>
      <c r="F76" s="279">
        <v>36.816666666666663</v>
      </c>
      <c r="G76" s="279">
        <v>36.533333333333324</v>
      </c>
      <c r="H76" s="279">
        <v>37.733333333333327</v>
      </c>
      <c r="I76" s="279">
        <v>38.016666666666673</v>
      </c>
      <c r="J76" s="279">
        <v>38.333333333333329</v>
      </c>
      <c r="K76" s="277">
        <v>37.700000000000003</v>
      </c>
      <c r="L76" s="277">
        <v>37.1</v>
      </c>
      <c r="M76" s="277">
        <v>157.28783000000001</v>
      </c>
    </row>
    <row r="77" spans="1:13" s="16" customFormat="1">
      <c r="A77" s="268">
        <v>67</v>
      </c>
      <c r="B77" s="277" t="s">
        <v>71</v>
      </c>
      <c r="C77" s="278">
        <v>394.85</v>
      </c>
      <c r="D77" s="279">
        <v>393.2833333333333</v>
      </c>
      <c r="E77" s="279">
        <v>389.56666666666661</v>
      </c>
      <c r="F77" s="279">
        <v>384.2833333333333</v>
      </c>
      <c r="G77" s="279">
        <v>380.56666666666661</v>
      </c>
      <c r="H77" s="279">
        <v>398.56666666666661</v>
      </c>
      <c r="I77" s="279">
        <v>402.2833333333333</v>
      </c>
      <c r="J77" s="279">
        <v>407.56666666666661</v>
      </c>
      <c r="K77" s="277">
        <v>397</v>
      </c>
      <c r="L77" s="277">
        <v>388</v>
      </c>
      <c r="M77" s="277">
        <v>31.005120000000002</v>
      </c>
    </row>
    <row r="78" spans="1:13" s="16" customFormat="1">
      <c r="A78" s="268">
        <v>68</v>
      </c>
      <c r="B78" s="277" t="s">
        <v>322</v>
      </c>
      <c r="C78" s="278">
        <v>594.35</v>
      </c>
      <c r="D78" s="279">
        <v>598.6</v>
      </c>
      <c r="E78" s="279">
        <v>588.20000000000005</v>
      </c>
      <c r="F78" s="279">
        <v>582.05000000000007</v>
      </c>
      <c r="G78" s="279">
        <v>571.65000000000009</v>
      </c>
      <c r="H78" s="279">
        <v>604.75</v>
      </c>
      <c r="I78" s="279">
        <v>615.14999999999986</v>
      </c>
      <c r="J78" s="279">
        <v>621.29999999999995</v>
      </c>
      <c r="K78" s="277">
        <v>609</v>
      </c>
      <c r="L78" s="277">
        <v>592.45000000000005</v>
      </c>
      <c r="M78" s="277">
        <v>2.5261399999999998</v>
      </c>
    </row>
    <row r="79" spans="1:13" s="16" customFormat="1">
      <c r="A79" s="268">
        <v>69</v>
      </c>
      <c r="B79" s="277" t="s">
        <v>324</v>
      </c>
      <c r="C79" s="278">
        <v>132.05000000000001</v>
      </c>
      <c r="D79" s="279">
        <v>132.73333333333335</v>
      </c>
      <c r="E79" s="279">
        <v>129.9666666666667</v>
      </c>
      <c r="F79" s="279">
        <v>127.88333333333335</v>
      </c>
      <c r="G79" s="279">
        <v>125.1166666666667</v>
      </c>
      <c r="H79" s="279">
        <v>134.81666666666669</v>
      </c>
      <c r="I79" s="279">
        <v>137.58333333333334</v>
      </c>
      <c r="J79" s="279">
        <v>139.66666666666669</v>
      </c>
      <c r="K79" s="277">
        <v>135.5</v>
      </c>
      <c r="L79" s="277">
        <v>130.65</v>
      </c>
      <c r="M79" s="277">
        <v>7.3166900000000004</v>
      </c>
    </row>
    <row r="80" spans="1:13" s="16" customFormat="1">
      <c r="A80" s="268">
        <v>70</v>
      </c>
      <c r="B80" s="277" t="s">
        <v>325</v>
      </c>
      <c r="C80" s="278">
        <v>1890.7</v>
      </c>
      <c r="D80" s="279">
        <v>1892.1333333333332</v>
      </c>
      <c r="E80" s="279">
        <v>1878.5666666666664</v>
      </c>
      <c r="F80" s="279">
        <v>1866.4333333333332</v>
      </c>
      <c r="G80" s="279">
        <v>1852.8666666666663</v>
      </c>
      <c r="H80" s="279">
        <v>1904.2666666666664</v>
      </c>
      <c r="I80" s="279">
        <v>1917.833333333333</v>
      </c>
      <c r="J80" s="279">
        <v>1929.9666666666665</v>
      </c>
      <c r="K80" s="277">
        <v>1905.7</v>
      </c>
      <c r="L80" s="277">
        <v>1880</v>
      </c>
      <c r="M80" s="277">
        <v>0.20429</v>
      </c>
    </row>
    <row r="81" spans="1:13" s="16" customFormat="1">
      <c r="A81" s="268">
        <v>71</v>
      </c>
      <c r="B81" s="277" t="s">
        <v>326</v>
      </c>
      <c r="C81" s="278">
        <v>558.70000000000005</v>
      </c>
      <c r="D81" s="279">
        <v>563.01666666666677</v>
      </c>
      <c r="E81" s="279">
        <v>551.18333333333351</v>
      </c>
      <c r="F81" s="279">
        <v>543.66666666666674</v>
      </c>
      <c r="G81" s="279">
        <v>531.83333333333348</v>
      </c>
      <c r="H81" s="279">
        <v>570.53333333333353</v>
      </c>
      <c r="I81" s="279">
        <v>582.36666666666679</v>
      </c>
      <c r="J81" s="279">
        <v>589.88333333333355</v>
      </c>
      <c r="K81" s="277">
        <v>574.85</v>
      </c>
      <c r="L81" s="277">
        <v>555.5</v>
      </c>
      <c r="M81" s="277">
        <v>3.2916300000000001</v>
      </c>
    </row>
    <row r="82" spans="1:13" s="16" customFormat="1">
      <c r="A82" s="268">
        <v>72</v>
      </c>
      <c r="B82" s="277" t="s">
        <v>327</v>
      </c>
      <c r="C82" s="278">
        <v>70.8</v>
      </c>
      <c r="D82" s="279">
        <v>70.433333333333337</v>
      </c>
      <c r="E82" s="279">
        <v>69.066666666666677</v>
      </c>
      <c r="F82" s="279">
        <v>67.333333333333343</v>
      </c>
      <c r="G82" s="279">
        <v>65.966666666666683</v>
      </c>
      <c r="H82" s="279">
        <v>72.166666666666671</v>
      </c>
      <c r="I82" s="279">
        <v>73.533333333333346</v>
      </c>
      <c r="J82" s="279">
        <v>75.266666666666666</v>
      </c>
      <c r="K82" s="277">
        <v>71.8</v>
      </c>
      <c r="L82" s="277">
        <v>68.7</v>
      </c>
      <c r="M82" s="277">
        <v>40.154440000000001</v>
      </c>
    </row>
    <row r="83" spans="1:13" s="16" customFormat="1">
      <c r="A83" s="268">
        <v>73</v>
      </c>
      <c r="B83" s="277" t="s">
        <v>72</v>
      </c>
      <c r="C83" s="278">
        <v>13814.9</v>
      </c>
      <c r="D83" s="279">
        <v>13896.233333333332</v>
      </c>
      <c r="E83" s="279">
        <v>13652.466666666664</v>
      </c>
      <c r="F83" s="279">
        <v>13490.033333333331</v>
      </c>
      <c r="G83" s="279">
        <v>13246.266666666663</v>
      </c>
      <c r="H83" s="279">
        <v>14058.666666666664</v>
      </c>
      <c r="I83" s="279">
        <v>14302.433333333331</v>
      </c>
      <c r="J83" s="279">
        <v>14464.866666666665</v>
      </c>
      <c r="K83" s="277">
        <v>14140</v>
      </c>
      <c r="L83" s="277">
        <v>13733.8</v>
      </c>
      <c r="M83" s="277">
        <v>0.60135000000000005</v>
      </c>
    </row>
    <row r="84" spans="1:13" s="16" customFormat="1">
      <c r="A84" s="268">
        <v>74</v>
      </c>
      <c r="B84" s="277" t="s">
        <v>74</v>
      </c>
      <c r="C84" s="278">
        <v>402.3</v>
      </c>
      <c r="D84" s="279">
        <v>404.88333333333338</v>
      </c>
      <c r="E84" s="279">
        <v>398.41666666666674</v>
      </c>
      <c r="F84" s="279">
        <v>394.53333333333336</v>
      </c>
      <c r="G84" s="279">
        <v>388.06666666666672</v>
      </c>
      <c r="H84" s="279">
        <v>408.76666666666677</v>
      </c>
      <c r="I84" s="279">
        <v>415.23333333333335</v>
      </c>
      <c r="J84" s="279">
        <v>419.11666666666679</v>
      </c>
      <c r="K84" s="277">
        <v>411.35</v>
      </c>
      <c r="L84" s="277">
        <v>401</v>
      </c>
      <c r="M84" s="277">
        <v>135.47515000000001</v>
      </c>
    </row>
    <row r="85" spans="1:13" s="16" customFormat="1">
      <c r="A85" s="268">
        <v>75</v>
      </c>
      <c r="B85" s="277" t="s">
        <v>328</v>
      </c>
      <c r="C85" s="278">
        <v>151.15</v>
      </c>
      <c r="D85" s="279">
        <v>153.23333333333332</v>
      </c>
      <c r="E85" s="279">
        <v>147.46666666666664</v>
      </c>
      <c r="F85" s="279">
        <v>143.78333333333333</v>
      </c>
      <c r="G85" s="279">
        <v>138.01666666666665</v>
      </c>
      <c r="H85" s="279">
        <v>156.91666666666663</v>
      </c>
      <c r="I85" s="279">
        <v>162.68333333333334</v>
      </c>
      <c r="J85" s="279">
        <v>166.36666666666662</v>
      </c>
      <c r="K85" s="277">
        <v>159</v>
      </c>
      <c r="L85" s="277">
        <v>149.55000000000001</v>
      </c>
      <c r="M85" s="277">
        <v>14.14344</v>
      </c>
    </row>
    <row r="86" spans="1:13" s="16" customFormat="1">
      <c r="A86" s="268">
        <v>76</v>
      </c>
      <c r="B86" s="277" t="s">
        <v>75</v>
      </c>
      <c r="C86" s="278">
        <v>3914.3</v>
      </c>
      <c r="D86" s="279">
        <v>3909.7666666666664</v>
      </c>
      <c r="E86" s="279">
        <v>3879.5333333333328</v>
      </c>
      <c r="F86" s="279">
        <v>3844.7666666666664</v>
      </c>
      <c r="G86" s="279">
        <v>3814.5333333333328</v>
      </c>
      <c r="H86" s="279">
        <v>3944.5333333333328</v>
      </c>
      <c r="I86" s="279">
        <v>3974.7666666666664</v>
      </c>
      <c r="J86" s="279">
        <v>4009.5333333333328</v>
      </c>
      <c r="K86" s="277">
        <v>3940</v>
      </c>
      <c r="L86" s="277">
        <v>3875</v>
      </c>
      <c r="M86" s="277">
        <v>7.6889700000000003</v>
      </c>
    </row>
    <row r="87" spans="1:13" s="16" customFormat="1">
      <c r="A87" s="268">
        <v>77</v>
      </c>
      <c r="B87" s="277" t="s">
        <v>314</v>
      </c>
      <c r="C87" s="278">
        <v>488.7</v>
      </c>
      <c r="D87" s="279">
        <v>489.33333333333331</v>
      </c>
      <c r="E87" s="279">
        <v>485.36666666666662</v>
      </c>
      <c r="F87" s="279">
        <v>482.0333333333333</v>
      </c>
      <c r="G87" s="279">
        <v>478.06666666666661</v>
      </c>
      <c r="H87" s="279">
        <v>492.66666666666663</v>
      </c>
      <c r="I87" s="279">
        <v>496.63333333333333</v>
      </c>
      <c r="J87" s="279">
        <v>499.96666666666664</v>
      </c>
      <c r="K87" s="277">
        <v>493.3</v>
      </c>
      <c r="L87" s="277">
        <v>486</v>
      </c>
      <c r="M87" s="277">
        <v>1.0309999999999999</v>
      </c>
    </row>
    <row r="88" spans="1:13" s="16" customFormat="1">
      <c r="A88" s="268">
        <v>78</v>
      </c>
      <c r="B88" s="277" t="s">
        <v>323</v>
      </c>
      <c r="C88" s="278">
        <v>171.4</v>
      </c>
      <c r="D88" s="279">
        <v>166.58333333333334</v>
      </c>
      <c r="E88" s="279">
        <v>155.16666666666669</v>
      </c>
      <c r="F88" s="279">
        <v>138.93333333333334</v>
      </c>
      <c r="G88" s="279">
        <v>127.51666666666668</v>
      </c>
      <c r="H88" s="279">
        <v>182.81666666666669</v>
      </c>
      <c r="I88" s="279">
        <v>194.23333333333338</v>
      </c>
      <c r="J88" s="279">
        <v>210.4666666666667</v>
      </c>
      <c r="K88" s="277">
        <v>178</v>
      </c>
      <c r="L88" s="277">
        <v>150.35</v>
      </c>
      <c r="M88" s="277">
        <v>189.76481999999999</v>
      </c>
    </row>
    <row r="89" spans="1:13" s="16" customFormat="1">
      <c r="A89" s="268">
        <v>79</v>
      </c>
      <c r="B89" s="277" t="s">
        <v>76</v>
      </c>
      <c r="C89" s="278">
        <v>397</v>
      </c>
      <c r="D89" s="279">
        <v>397.7</v>
      </c>
      <c r="E89" s="279">
        <v>394.4</v>
      </c>
      <c r="F89" s="279">
        <v>391.8</v>
      </c>
      <c r="G89" s="279">
        <v>388.5</v>
      </c>
      <c r="H89" s="279">
        <v>400.29999999999995</v>
      </c>
      <c r="I89" s="279">
        <v>403.6</v>
      </c>
      <c r="J89" s="279">
        <v>406.19999999999993</v>
      </c>
      <c r="K89" s="277">
        <v>401</v>
      </c>
      <c r="L89" s="277">
        <v>395.1</v>
      </c>
      <c r="M89" s="277">
        <v>20.232140000000001</v>
      </c>
    </row>
    <row r="90" spans="1:13" s="16" customFormat="1">
      <c r="A90" s="268">
        <v>80</v>
      </c>
      <c r="B90" s="277" t="s">
        <v>77</v>
      </c>
      <c r="C90" s="278">
        <v>102.05</v>
      </c>
      <c r="D90" s="279">
        <v>101.51666666666665</v>
      </c>
      <c r="E90" s="279">
        <v>100.3833333333333</v>
      </c>
      <c r="F90" s="279">
        <v>98.71666666666664</v>
      </c>
      <c r="G90" s="279">
        <v>97.583333333333286</v>
      </c>
      <c r="H90" s="279">
        <v>103.18333333333331</v>
      </c>
      <c r="I90" s="279">
        <v>104.31666666666666</v>
      </c>
      <c r="J90" s="279">
        <v>105.98333333333332</v>
      </c>
      <c r="K90" s="277">
        <v>102.65</v>
      </c>
      <c r="L90" s="277">
        <v>99.85</v>
      </c>
      <c r="M90" s="277">
        <v>80.947490000000002</v>
      </c>
    </row>
    <row r="91" spans="1:13" s="16" customFormat="1">
      <c r="A91" s="268">
        <v>81</v>
      </c>
      <c r="B91" s="277" t="s">
        <v>332</v>
      </c>
      <c r="C91" s="278">
        <v>372.75</v>
      </c>
      <c r="D91" s="279">
        <v>372.75</v>
      </c>
      <c r="E91" s="279">
        <v>366.05</v>
      </c>
      <c r="F91" s="279">
        <v>359.35</v>
      </c>
      <c r="G91" s="279">
        <v>352.65000000000003</v>
      </c>
      <c r="H91" s="279">
        <v>379.45</v>
      </c>
      <c r="I91" s="279">
        <v>386.15000000000003</v>
      </c>
      <c r="J91" s="279">
        <v>392.84999999999997</v>
      </c>
      <c r="K91" s="277">
        <v>379.45</v>
      </c>
      <c r="L91" s="277">
        <v>366.05</v>
      </c>
      <c r="M91" s="277">
        <v>5.3746900000000002</v>
      </c>
    </row>
    <row r="92" spans="1:13" s="16" customFormat="1">
      <c r="A92" s="268">
        <v>82</v>
      </c>
      <c r="B92" s="277" t="s">
        <v>333</v>
      </c>
      <c r="C92" s="278">
        <v>543.35</v>
      </c>
      <c r="D92" s="279">
        <v>548.5333333333333</v>
      </c>
      <c r="E92" s="279">
        <v>533.06666666666661</v>
      </c>
      <c r="F92" s="279">
        <v>522.7833333333333</v>
      </c>
      <c r="G92" s="279">
        <v>507.31666666666661</v>
      </c>
      <c r="H92" s="279">
        <v>558.81666666666661</v>
      </c>
      <c r="I92" s="279">
        <v>574.2833333333333</v>
      </c>
      <c r="J92" s="279">
        <v>584.56666666666661</v>
      </c>
      <c r="K92" s="277">
        <v>564</v>
      </c>
      <c r="L92" s="277">
        <v>538.25</v>
      </c>
      <c r="M92" s="277">
        <v>6.2657999999999996</v>
      </c>
    </row>
    <row r="93" spans="1:13" s="16" customFormat="1">
      <c r="A93" s="268">
        <v>83</v>
      </c>
      <c r="B93" s="277" t="s">
        <v>335</v>
      </c>
      <c r="C93" s="278">
        <v>253.65</v>
      </c>
      <c r="D93" s="279">
        <v>255.81666666666669</v>
      </c>
      <c r="E93" s="279">
        <v>250.63333333333338</v>
      </c>
      <c r="F93" s="279">
        <v>247.6166666666667</v>
      </c>
      <c r="G93" s="279">
        <v>242.43333333333339</v>
      </c>
      <c r="H93" s="279">
        <v>258.83333333333337</v>
      </c>
      <c r="I93" s="279">
        <v>264.01666666666671</v>
      </c>
      <c r="J93" s="279">
        <v>267.03333333333336</v>
      </c>
      <c r="K93" s="277">
        <v>261</v>
      </c>
      <c r="L93" s="277">
        <v>252.8</v>
      </c>
      <c r="M93" s="277">
        <v>1.0448299999999999</v>
      </c>
    </row>
    <row r="94" spans="1:13" s="16" customFormat="1">
      <c r="A94" s="268">
        <v>84</v>
      </c>
      <c r="B94" s="277" t="s">
        <v>329</v>
      </c>
      <c r="C94" s="278">
        <v>403</v>
      </c>
      <c r="D94" s="279">
        <v>404</v>
      </c>
      <c r="E94" s="279">
        <v>399</v>
      </c>
      <c r="F94" s="279">
        <v>395</v>
      </c>
      <c r="G94" s="279">
        <v>390</v>
      </c>
      <c r="H94" s="279">
        <v>408</v>
      </c>
      <c r="I94" s="279">
        <v>413</v>
      </c>
      <c r="J94" s="279">
        <v>417</v>
      </c>
      <c r="K94" s="277">
        <v>409</v>
      </c>
      <c r="L94" s="277">
        <v>400</v>
      </c>
      <c r="M94" s="277">
        <v>0.43202000000000002</v>
      </c>
    </row>
    <row r="95" spans="1:13" s="16" customFormat="1">
      <c r="A95" s="268">
        <v>85</v>
      </c>
      <c r="B95" s="277" t="s">
        <v>78</v>
      </c>
      <c r="C95" s="278">
        <v>122.85</v>
      </c>
      <c r="D95" s="279">
        <v>122.53333333333335</v>
      </c>
      <c r="E95" s="279">
        <v>121.81666666666669</v>
      </c>
      <c r="F95" s="279">
        <v>120.78333333333335</v>
      </c>
      <c r="G95" s="279">
        <v>120.06666666666669</v>
      </c>
      <c r="H95" s="279">
        <v>123.56666666666669</v>
      </c>
      <c r="I95" s="279">
        <v>124.28333333333336</v>
      </c>
      <c r="J95" s="279">
        <v>125.31666666666669</v>
      </c>
      <c r="K95" s="277">
        <v>123.25</v>
      </c>
      <c r="L95" s="277">
        <v>121.5</v>
      </c>
      <c r="M95" s="277">
        <v>9.30654</v>
      </c>
    </row>
    <row r="96" spans="1:13" s="16" customFormat="1">
      <c r="A96" s="268">
        <v>86</v>
      </c>
      <c r="B96" s="277" t="s">
        <v>330</v>
      </c>
      <c r="C96" s="278">
        <v>261.85000000000002</v>
      </c>
      <c r="D96" s="279">
        <v>259.7166666666667</v>
      </c>
      <c r="E96" s="279">
        <v>254.43333333333339</v>
      </c>
      <c r="F96" s="279">
        <v>247.01666666666671</v>
      </c>
      <c r="G96" s="279">
        <v>241.73333333333341</v>
      </c>
      <c r="H96" s="279">
        <v>267.13333333333338</v>
      </c>
      <c r="I96" s="279">
        <v>272.41666666666669</v>
      </c>
      <c r="J96" s="279">
        <v>279.83333333333337</v>
      </c>
      <c r="K96" s="277">
        <v>265</v>
      </c>
      <c r="L96" s="277">
        <v>252.3</v>
      </c>
      <c r="M96" s="277">
        <v>11.338050000000001</v>
      </c>
    </row>
    <row r="97" spans="1:13" s="16" customFormat="1">
      <c r="A97" s="268">
        <v>87</v>
      </c>
      <c r="B97" s="277" t="s">
        <v>338</v>
      </c>
      <c r="C97" s="278">
        <v>364.4</v>
      </c>
      <c r="D97" s="279">
        <v>366.48333333333335</v>
      </c>
      <c r="E97" s="279">
        <v>360.9666666666667</v>
      </c>
      <c r="F97" s="279">
        <v>357.53333333333336</v>
      </c>
      <c r="G97" s="279">
        <v>352.01666666666671</v>
      </c>
      <c r="H97" s="279">
        <v>369.91666666666669</v>
      </c>
      <c r="I97" s="279">
        <v>375.43333333333334</v>
      </c>
      <c r="J97" s="279">
        <v>378.86666666666667</v>
      </c>
      <c r="K97" s="277">
        <v>372</v>
      </c>
      <c r="L97" s="277">
        <v>363.05</v>
      </c>
      <c r="M97" s="277">
        <v>5.1205499999999997</v>
      </c>
    </row>
    <row r="98" spans="1:13" s="16" customFormat="1">
      <c r="A98" s="268">
        <v>88</v>
      </c>
      <c r="B98" s="277" t="s">
        <v>336</v>
      </c>
      <c r="C98" s="278">
        <v>871.55</v>
      </c>
      <c r="D98" s="279">
        <v>872.51666666666677</v>
      </c>
      <c r="E98" s="279">
        <v>866.03333333333353</v>
      </c>
      <c r="F98" s="279">
        <v>860.51666666666677</v>
      </c>
      <c r="G98" s="279">
        <v>854.03333333333353</v>
      </c>
      <c r="H98" s="279">
        <v>878.03333333333353</v>
      </c>
      <c r="I98" s="279">
        <v>884.51666666666688</v>
      </c>
      <c r="J98" s="279">
        <v>890.03333333333353</v>
      </c>
      <c r="K98" s="277">
        <v>879</v>
      </c>
      <c r="L98" s="277">
        <v>867</v>
      </c>
      <c r="M98" s="277">
        <v>0.55866000000000005</v>
      </c>
    </row>
    <row r="99" spans="1:13" s="16" customFormat="1">
      <c r="A99" s="268">
        <v>89</v>
      </c>
      <c r="B99" s="277" t="s">
        <v>337</v>
      </c>
      <c r="C99" s="278">
        <v>17.7</v>
      </c>
      <c r="D99" s="279">
        <v>17.7</v>
      </c>
      <c r="E99" s="279">
        <v>17.599999999999998</v>
      </c>
      <c r="F99" s="279">
        <v>17.5</v>
      </c>
      <c r="G99" s="279">
        <v>17.399999999999999</v>
      </c>
      <c r="H99" s="279">
        <v>17.799999999999997</v>
      </c>
      <c r="I99" s="279">
        <v>17.899999999999999</v>
      </c>
      <c r="J99" s="279">
        <v>17.999999999999996</v>
      </c>
      <c r="K99" s="277">
        <v>17.8</v>
      </c>
      <c r="L99" s="277">
        <v>17.600000000000001</v>
      </c>
      <c r="M99" s="277">
        <v>6.38673</v>
      </c>
    </row>
    <row r="100" spans="1:13" s="16" customFormat="1">
      <c r="A100" s="268">
        <v>90</v>
      </c>
      <c r="B100" s="277" t="s">
        <v>339</v>
      </c>
      <c r="C100" s="278">
        <v>134.55000000000001</v>
      </c>
      <c r="D100" s="279">
        <v>134.55000000000001</v>
      </c>
      <c r="E100" s="279">
        <v>133.70000000000002</v>
      </c>
      <c r="F100" s="279">
        <v>132.85</v>
      </c>
      <c r="G100" s="279">
        <v>132</v>
      </c>
      <c r="H100" s="279">
        <v>135.40000000000003</v>
      </c>
      <c r="I100" s="279">
        <v>136.25000000000006</v>
      </c>
      <c r="J100" s="279">
        <v>137.10000000000005</v>
      </c>
      <c r="K100" s="277">
        <v>135.4</v>
      </c>
      <c r="L100" s="277">
        <v>133.69999999999999</v>
      </c>
      <c r="M100" s="277">
        <v>1.8821300000000001</v>
      </c>
    </row>
    <row r="101" spans="1:13">
      <c r="A101" s="268">
        <v>91</v>
      </c>
      <c r="B101" s="277" t="s">
        <v>80</v>
      </c>
      <c r="C101" s="278">
        <v>316.05</v>
      </c>
      <c r="D101" s="279">
        <v>316.55</v>
      </c>
      <c r="E101" s="279">
        <v>311.70000000000005</v>
      </c>
      <c r="F101" s="279">
        <v>307.35000000000002</v>
      </c>
      <c r="G101" s="279">
        <v>302.50000000000006</v>
      </c>
      <c r="H101" s="279">
        <v>320.90000000000003</v>
      </c>
      <c r="I101" s="279">
        <v>325.75000000000006</v>
      </c>
      <c r="J101" s="279">
        <v>330.1</v>
      </c>
      <c r="K101" s="277">
        <v>321.39999999999998</v>
      </c>
      <c r="L101" s="277">
        <v>312.2</v>
      </c>
      <c r="M101" s="277">
        <v>15.3194</v>
      </c>
    </row>
    <row r="102" spans="1:13">
      <c r="A102" s="268">
        <v>92</v>
      </c>
      <c r="B102" s="277" t="s">
        <v>340</v>
      </c>
      <c r="C102" s="278">
        <v>2386.4</v>
      </c>
      <c r="D102" s="279">
        <v>2385.4166666666665</v>
      </c>
      <c r="E102" s="279">
        <v>2355.1833333333329</v>
      </c>
      <c r="F102" s="279">
        <v>2323.9666666666662</v>
      </c>
      <c r="G102" s="279">
        <v>2293.7333333333327</v>
      </c>
      <c r="H102" s="279">
        <v>2416.6333333333332</v>
      </c>
      <c r="I102" s="279">
        <v>2446.8666666666668</v>
      </c>
      <c r="J102" s="279">
        <v>2478.0833333333335</v>
      </c>
      <c r="K102" s="277">
        <v>2415.65</v>
      </c>
      <c r="L102" s="277">
        <v>2354.1999999999998</v>
      </c>
      <c r="M102" s="277">
        <v>0.11892</v>
      </c>
    </row>
    <row r="103" spans="1:13">
      <c r="A103" s="268">
        <v>93</v>
      </c>
      <c r="B103" s="277" t="s">
        <v>81</v>
      </c>
      <c r="C103" s="278">
        <v>588.70000000000005</v>
      </c>
      <c r="D103" s="279">
        <v>589.61666666666667</v>
      </c>
      <c r="E103" s="279">
        <v>584.08333333333337</v>
      </c>
      <c r="F103" s="279">
        <v>579.4666666666667</v>
      </c>
      <c r="G103" s="279">
        <v>573.93333333333339</v>
      </c>
      <c r="H103" s="279">
        <v>594.23333333333335</v>
      </c>
      <c r="I103" s="279">
        <v>599.76666666666665</v>
      </c>
      <c r="J103" s="279">
        <v>604.38333333333333</v>
      </c>
      <c r="K103" s="277">
        <v>595.15</v>
      </c>
      <c r="L103" s="277">
        <v>585</v>
      </c>
      <c r="M103" s="277">
        <v>1.2063299999999999</v>
      </c>
    </row>
    <row r="104" spans="1:13">
      <c r="A104" s="268">
        <v>94</v>
      </c>
      <c r="B104" s="277" t="s">
        <v>334</v>
      </c>
      <c r="C104" s="278">
        <v>207.4</v>
      </c>
      <c r="D104" s="279">
        <v>207.5</v>
      </c>
      <c r="E104" s="279">
        <v>204</v>
      </c>
      <c r="F104" s="279">
        <v>200.6</v>
      </c>
      <c r="G104" s="279">
        <v>197.1</v>
      </c>
      <c r="H104" s="279">
        <v>210.9</v>
      </c>
      <c r="I104" s="279">
        <v>214.4</v>
      </c>
      <c r="J104" s="279">
        <v>217.8</v>
      </c>
      <c r="K104" s="277">
        <v>211</v>
      </c>
      <c r="L104" s="277">
        <v>204.1</v>
      </c>
      <c r="M104" s="277">
        <v>1.21587</v>
      </c>
    </row>
    <row r="105" spans="1:13">
      <c r="A105" s="268">
        <v>95</v>
      </c>
      <c r="B105" s="277" t="s">
        <v>342</v>
      </c>
      <c r="C105" s="278">
        <v>153.6</v>
      </c>
      <c r="D105" s="279">
        <v>153.73333333333332</v>
      </c>
      <c r="E105" s="279">
        <v>152.56666666666663</v>
      </c>
      <c r="F105" s="279">
        <v>151.5333333333333</v>
      </c>
      <c r="G105" s="279">
        <v>150.36666666666662</v>
      </c>
      <c r="H105" s="279">
        <v>154.76666666666665</v>
      </c>
      <c r="I105" s="279">
        <v>155.93333333333334</v>
      </c>
      <c r="J105" s="279">
        <v>156.96666666666667</v>
      </c>
      <c r="K105" s="277">
        <v>154.9</v>
      </c>
      <c r="L105" s="277">
        <v>152.69999999999999</v>
      </c>
      <c r="M105" s="277">
        <v>5.1564500000000004</v>
      </c>
    </row>
    <row r="106" spans="1:13">
      <c r="A106" s="268">
        <v>96</v>
      </c>
      <c r="B106" s="277" t="s">
        <v>343</v>
      </c>
      <c r="C106" s="278">
        <v>78.900000000000006</v>
      </c>
      <c r="D106" s="279">
        <v>79.716666666666669</v>
      </c>
      <c r="E106" s="279">
        <v>77.533333333333331</v>
      </c>
      <c r="F106" s="279">
        <v>76.166666666666657</v>
      </c>
      <c r="G106" s="279">
        <v>73.98333333333332</v>
      </c>
      <c r="H106" s="279">
        <v>81.083333333333343</v>
      </c>
      <c r="I106" s="279">
        <v>83.26666666666668</v>
      </c>
      <c r="J106" s="279">
        <v>84.633333333333354</v>
      </c>
      <c r="K106" s="277">
        <v>81.900000000000006</v>
      </c>
      <c r="L106" s="277">
        <v>78.349999999999994</v>
      </c>
      <c r="M106" s="277">
        <v>12.74428</v>
      </c>
    </row>
    <row r="107" spans="1:13">
      <c r="A107" s="268">
        <v>97</v>
      </c>
      <c r="B107" s="277" t="s">
        <v>82</v>
      </c>
      <c r="C107" s="278">
        <v>231.8</v>
      </c>
      <c r="D107" s="279">
        <v>225.63333333333333</v>
      </c>
      <c r="E107" s="279">
        <v>218.26666666666665</v>
      </c>
      <c r="F107" s="279">
        <v>204.73333333333332</v>
      </c>
      <c r="G107" s="279">
        <v>197.36666666666665</v>
      </c>
      <c r="H107" s="279">
        <v>239.16666666666666</v>
      </c>
      <c r="I107" s="279">
        <v>246.53333333333333</v>
      </c>
      <c r="J107" s="279">
        <v>260.06666666666666</v>
      </c>
      <c r="K107" s="277">
        <v>233</v>
      </c>
      <c r="L107" s="277">
        <v>212.1</v>
      </c>
      <c r="M107" s="277">
        <v>157.51512</v>
      </c>
    </row>
    <row r="108" spans="1:13">
      <c r="A108" s="268">
        <v>98</v>
      </c>
      <c r="B108" s="285" t="s">
        <v>344</v>
      </c>
      <c r="C108" s="278">
        <v>380.95</v>
      </c>
      <c r="D108" s="279">
        <v>379.86666666666662</v>
      </c>
      <c r="E108" s="279">
        <v>373.18333333333322</v>
      </c>
      <c r="F108" s="279">
        <v>365.41666666666663</v>
      </c>
      <c r="G108" s="279">
        <v>358.73333333333323</v>
      </c>
      <c r="H108" s="279">
        <v>387.63333333333321</v>
      </c>
      <c r="I108" s="279">
        <v>394.31666666666661</v>
      </c>
      <c r="J108" s="279">
        <v>402.0833333333332</v>
      </c>
      <c r="K108" s="277">
        <v>386.55</v>
      </c>
      <c r="L108" s="277">
        <v>372.1</v>
      </c>
      <c r="M108" s="277">
        <v>1.1882699999999999</v>
      </c>
    </row>
    <row r="109" spans="1:13">
      <c r="A109" s="268">
        <v>99</v>
      </c>
      <c r="B109" s="277" t="s">
        <v>83</v>
      </c>
      <c r="C109" s="278">
        <v>764.85</v>
      </c>
      <c r="D109" s="279">
        <v>769.16666666666663</v>
      </c>
      <c r="E109" s="279">
        <v>758.68333333333328</v>
      </c>
      <c r="F109" s="279">
        <v>752.51666666666665</v>
      </c>
      <c r="G109" s="279">
        <v>742.0333333333333</v>
      </c>
      <c r="H109" s="279">
        <v>775.33333333333326</v>
      </c>
      <c r="I109" s="279">
        <v>785.81666666666661</v>
      </c>
      <c r="J109" s="279">
        <v>791.98333333333323</v>
      </c>
      <c r="K109" s="277">
        <v>779.65</v>
      </c>
      <c r="L109" s="277">
        <v>763</v>
      </c>
      <c r="M109" s="277">
        <v>55.207270000000001</v>
      </c>
    </row>
    <row r="110" spans="1:13">
      <c r="A110" s="268">
        <v>100</v>
      </c>
      <c r="B110" s="277" t="s">
        <v>84</v>
      </c>
      <c r="C110" s="278">
        <v>136.65</v>
      </c>
      <c r="D110" s="279">
        <v>136.95000000000002</v>
      </c>
      <c r="E110" s="279">
        <v>135.35000000000002</v>
      </c>
      <c r="F110" s="279">
        <v>134.05000000000001</v>
      </c>
      <c r="G110" s="279">
        <v>132.45000000000002</v>
      </c>
      <c r="H110" s="279">
        <v>138.25000000000003</v>
      </c>
      <c r="I110" s="279">
        <v>139.85</v>
      </c>
      <c r="J110" s="279">
        <v>141.15000000000003</v>
      </c>
      <c r="K110" s="277">
        <v>138.55000000000001</v>
      </c>
      <c r="L110" s="277">
        <v>135.65</v>
      </c>
      <c r="M110" s="277">
        <v>148.87918999999999</v>
      </c>
    </row>
    <row r="111" spans="1:13">
      <c r="A111" s="268">
        <v>101</v>
      </c>
      <c r="B111" s="277" t="s">
        <v>345</v>
      </c>
      <c r="C111" s="278">
        <v>339.3</v>
      </c>
      <c r="D111" s="279">
        <v>339.06666666666666</v>
      </c>
      <c r="E111" s="279">
        <v>336.73333333333335</v>
      </c>
      <c r="F111" s="279">
        <v>334.16666666666669</v>
      </c>
      <c r="G111" s="279">
        <v>331.83333333333337</v>
      </c>
      <c r="H111" s="279">
        <v>341.63333333333333</v>
      </c>
      <c r="I111" s="279">
        <v>343.9666666666667</v>
      </c>
      <c r="J111" s="279">
        <v>346.5333333333333</v>
      </c>
      <c r="K111" s="277">
        <v>341.4</v>
      </c>
      <c r="L111" s="277">
        <v>336.5</v>
      </c>
      <c r="M111" s="277">
        <v>1.4040699999999999</v>
      </c>
    </row>
    <row r="112" spans="1:13">
      <c r="A112" s="268">
        <v>102</v>
      </c>
      <c r="B112" s="277" t="s">
        <v>85</v>
      </c>
      <c r="C112" s="278">
        <v>1431.6</v>
      </c>
      <c r="D112" s="279">
        <v>1431.2</v>
      </c>
      <c r="E112" s="279">
        <v>1423.4</v>
      </c>
      <c r="F112" s="279">
        <v>1415.2</v>
      </c>
      <c r="G112" s="279">
        <v>1407.4</v>
      </c>
      <c r="H112" s="279">
        <v>1439.4</v>
      </c>
      <c r="I112" s="279">
        <v>1447.1999999999998</v>
      </c>
      <c r="J112" s="279">
        <v>1455.4</v>
      </c>
      <c r="K112" s="277">
        <v>1439</v>
      </c>
      <c r="L112" s="277">
        <v>1423</v>
      </c>
      <c r="M112" s="277">
        <v>5.40055</v>
      </c>
    </row>
    <row r="113" spans="1:13">
      <c r="A113" s="268">
        <v>103</v>
      </c>
      <c r="B113" s="277" t="s">
        <v>86</v>
      </c>
      <c r="C113" s="278">
        <v>392.6</v>
      </c>
      <c r="D113" s="279">
        <v>390.56666666666666</v>
      </c>
      <c r="E113" s="279">
        <v>387.13333333333333</v>
      </c>
      <c r="F113" s="279">
        <v>381.66666666666669</v>
      </c>
      <c r="G113" s="279">
        <v>378.23333333333335</v>
      </c>
      <c r="H113" s="279">
        <v>396.0333333333333</v>
      </c>
      <c r="I113" s="279">
        <v>399.46666666666658</v>
      </c>
      <c r="J113" s="279">
        <v>404.93333333333328</v>
      </c>
      <c r="K113" s="277">
        <v>394</v>
      </c>
      <c r="L113" s="277">
        <v>385.1</v>
      </c>
      <c r="M113" s="277">
        <v>33.336590000000001</v>
      </c>
    </row>
    <row r="114" spans="1:13">
      <c r="A114" s="268">
        <v>104</v>
      </c>
      <c r="B114" s="277" t="s">
        <v>236</v>
      </c>
      <c r="C114" s="278">
        <v>729.65</v>
      </c>
      <c r="D114" s="279">
        <v>732.55000000000007</v>
      </c>
      <c r="E114" s="279">
        <v>721.10000000000014</v>
      </c>
      <c r="F114" s="279">
        <v>712.55000000000007</v>
      </c>
      <c r="G114" s="279">
        <v>701.10000000000014</v>
      </c>
      <c r="H114" s="279">
        <v>741.10000000000014</v>
      </c>
      <c r="I114" s="279">
        <v>752.55000000000018</v>
      </c>
      <c r="J114" s="279">
        <v>761.10000000000014</v>
      </c>
      <c r="K114" s="277">
        <v>744</v>
      </c>
      <c r="L114" s="277">
        <v>724</v>
      </c>
      <c r="M114" s="277">
        <v>5.7310299999999996</v>
      </c>
    </row>
    <row r="115" spans="1:13">
      <c r="A115" s="268">
        <v>105</v>
      </c>
      <c r="B115" s="277" t="s">
        <v>346</v>
      </c>
      <c r="C115" s="278">
        <v>605.70000000000005</v>
      </c>
      <c r="D115" s="279">
        <v>598.73333333333335</v>
      </c>
      <c r="E115" s="279">
        <v>590.2166666666667</v>
      </c>
      <c r="F115" s="279">
        <v>574.73333333333335</v>
      </c>
      <c r="G115" s="279">
        <v>566.2166666666667</v>
      </c>
      <c r="H115" s="279">
        <v>614.2166666666667</v>
      </c>
      <c r="I115" s="279">
        <v>622.73333333333335</v>
      </c>
      <c r="J115" s="279">
        <v>638.2166666666667</v>
      </c>
      <c r="K115" s="277">
        <v>607.25</v>
      </c>
      <c r="L115" s="277">
        <v>583.25</v>
      </c>
      <c r="M115" s="277">
        <v>0.99350000000000005</v>
      </c>
    </row>
    <row r="116" spans="1:13">
      <c r="A116" s="268">
        <v>106</v>
      </c>
      <c r="B116" s="277" t="s">
        <v>331</v>
      </c>
      <c r="C116" s="278">
        <v>1726.85</v>
      </c>
      <c r="D116" s="279">
        <v>1722.2833333333335</v>
      </c>
      <c r="E116" s="279">
        <v>1714.5666666666671</v>
      </c>
      <c r="F116" s="279">
        <v>1702.2833333333335</v>
      </c>
      <c r="G116" s="279">
        <v>1694.5666666666671</v>
      </c>
      <c r="H116" s="279">
        <v>1734.5666666666671</v>
      </c>
      <c r="I116" s="279">
        <v>1742.2833333333338</v>
      </c>
      <c r="J116" s="279">
        <v>1754.5666666666671</v>
      </c>
      <c r="K116" s="277">
        <v>1730</v>
      </c>
      <c r="L116" s="277">
        <v>1710</v>
      </c>
      <c r="M116" s="277">
        <v>0.46231</v>
      </c>
    </row>
    <row r="117" spans="1:13">
      <c r="A117" s="268">
        <v>107</v>
      </c>
      <c r="B117" s="277" t="s">
        <v>237</v>
      </c>
      <c r="C117" s="278">
        <v>259</v>
      </c>
      <c r="D117" s="279">
        <v>259.46666666666664</v>
      </c>
      <c r="E117" s="279">
        <v>253.93333333333328</v>
      </c>
      <c r="F117" s="279">
        <v>248.86666666666665</v>
      </c>
      <c r="G117" s="279">
        <v>243.33333333333329</v>
      </c>
      <c r="H117" s="279">
        <v>264.5333333333333</v>
      </c>
      <c r="I117" s="279">
        <v>270.06666666666672</v>
      </c>
      <c r="J117" s="279">
        <v>275.13333333333327</v>
      </c>
      <c r="K117" s="277">
        <v>265</v>
      </c>
      <c r="L117" s="277">
        <v>254.4</v>
      </c>
      <c r="M117" s="277">
        <v>20.006270000000001</v>
      </c>
    </row>
    <row r="118" spans="1:13">
      <c r="A118" s="268">
        <v>108</v>
      </c>
      <c r="B118" s="277" t="s">
        <v>2996</v>
      </c>
      <c r="C118" s="278">
        <v>199.3</v>
      </c>
      <c r="D118" s="279">
        <v>198.18333333333337</v>
      </c>
      <c r="E118" s="279">
        <v>193.46666666666673</v>
      </c>
      <c r="F118" s="279">
        <v>187.63333333333335</v>
      </c>
      <c r="G118" s="279">
        <v>182.91666666666671</v>
      </c>
      <c r="H118" s="279">
        <v>204.01666666666674</v>
      </c>
      <c r="I118" s="279">
        <v>208.73333333333338</v>
      </c>
      <c r="J118" s="279">
        <v>214.56666666666675</v>
      </c>
      <c r="K118" s="277">
        <v>202.9</v>
      </c>
      <c r="L118" s="277">
        <v>192.35</v>
      </c>
      <c r="M118" s="277">
        <v>1.6463099999999999</v>
      </c>
    </row>
    <row r="119" spans="1:13">
      <c r="A119" s="268">
        <v>109</v>
      </c>
      <c r="B119" s="277" t="s">
        <v>235</v>
      </c>
      <c r="C119" s="278">
        <v>123.65</v>
      </c>
      <c r="D119" s="279">
        <v>123.96666666666665</v>
      </c>
      <c r="E119" s="279">
        <v>122.43333333333331</v>
      </c>
      <c r="F119" s="279">
        <v>121.21666666666665</v>
      </c>
      <c r="G119" s="279">
        <v>119.68333333333331</v>
      </c>
      <c r="H119" s="279">
        <v>125.18333333333331</v>
      </c>
      <c r="I119" s="279">
        <v>126.71666666666664</v>
      </c>
      <c r="J119" s="279">
        <v>127.93333333333331</v>
      </c>
      <c r="K119" s="277">
        <v>125.5</v>
      </c>
      <c r="L119" s="277">
        <v>122.75</v>
      </c>
      <c r="M119" s="277">
        <v>39.606430000000003</v>
      </c>
    </row>
    <row r="120" spans="1:13">
      <c r="A120" s="268">
        <v>110</v>
      </c>
      <c r="B120" s="277" t="s">
        <v>87</v>
      </c>
      <c r="C120" s="278">
        <v>449.7</v>
      </c>
      <c r="D120" s="279">
        <v>453.96666666666664</v>
      </c>
      <c r="E120" s="279">
        <v>443.5333333333333</v>
      </c>
      <c r="F120" s="279">
        <v>437.36666666666667</v>
      </c>
      <c r="G120" s="279">
        <v>426.93333333333334</v>
      </c>
      <c r="H120" s="279">
        <v>460.13333333333327</v>
      </c>
      <c r="I120" s="279">
        <v>470.56666666666655</v>
      </c>
      <c r="J120" s="279">
        <v>476.73333333333323</v>
      </c>
      <c r="K120" s="277">
        <v>464.4</v>
      </c>
      <c r="L120" s="277">
        <v>447.8</v>
      </c>
      <c r="M120" s="277">
        <v>14.35833</v>
      </c>
    </row>
    <row r="121" spans="1:13">
      <c r="A121" s="268">
        <v>111</v>
      </c>
      <c r="B121" s="277" t="s">
        <v>347</v>
      </c>
      <c r="C121" s="278">
        <v>398.75</v>
      </c>
      <c r="D121" s="279">
        <v>401.34999999999997</v>
      </c>
      <c r="E121" s="279">
        <v>392.89999999999992</v>
      </c>
      <c r="F121" s="279">
        <v>387.04999999999995</v>
      </c>
      <c r="G121" s="279">
        <v>378.59999999999991</v>
      </c>
      <c r="H121" s="279">
        <v>407.19999999999993</v>
      </c>
      <c r="I121" s="279">
        <v>415.65</v>
      </c>
      <c r="J121" s="279">
        <v>421.49999999999994</v>
      </c>
      <c r="K121" s="277">
        <v>409.8</v>
      </c>
      <c r="L121" s="277">
        <v>395.5</v>
      </c>
      <c r="M121" s="277">
        <v>5.7893299999999996</v>
      </c>
    </row>
    <row r="122" spans="1:13">
      <c r="A122" s="268">
        <v>112</v>
      </c>
      <c r="B122" s="277" t="s">
        <v>88</v>
      </c>
      <c r="C122" s="278">
        <v>497</v>
      </c>
      <c r="D122" s="279">
        <v>496.2833333333333</v>
      </c>
      <c r="E122" s="279">
        <v>493.46666666666658</v>
      </c>
      <c r="F122" s="279">
        <v>489.93333333333328</v>
      </c>
      <c r="G122" s="279">
        <v>487.11666666666656</v>
      </c>
      <c r="H122" s="279">
        <v>499.81666666666661</v>
      </c>
      <c r="I122" s="279">
        <v>502.63333333333333</v>
      </c>
      <c r="J122" s="279">
        <v>506.16666666666663</v>
      </c>
      <c r="K122" s="277">
        <v>499.1</v>
      </c>
      <c r="L122" s="277">
        <v>492.75</v>
      </c>
      <c r="M122" s="277">
        <v>32.795229999999997</v>
      </c>
    </row>
    <row r="123" spans="1:13">
      <c r="A123" s="268">
        <v>113</v>
      </c>
      <c r="B123" s="277" t="s">
        <v>238</v>
      </c>
      <c r="C123" s="278">
        <v>788.9</v>
      </c>
      <c r="D123" s="279">
        <v>781.30000000000007</v>
      </c>
      <c r="E123" s="279">
        <v>771.60000000000014</v>
      </c>
      <c r="F123" s="279">
        <v>754.30000000000007</v>
      </c>
      <c r="G123" s="279">
        <v>744.60000000000014</v>
      </c>
      <c r="H123" s="279">
        <v>798.60000000000014</v>
      </c>
      <c r="I123" s="279">
        <v>808.30000000000018</v>
      </c>
      <c r="J123" s="279">
        <v>825.60000000000014</v>
      </c>
      <c r="K123" s="277">
        <v>791</v>
      </c>
      <c r="L123" s="277">
        <v>764</v>
      </c>
      <c r="M123" s="277">
        <v>1.1010800000000001</v>
      </c>
    </row>
    <row r="124" spans="1:13">
      <c r="A124" s="268">
        <v>114</v>
      </c>
      <c r="B124" s="277" t="s">
        <v>348</v>
      </c>
      <c r="C124" s="278">
        <v>78.900000000000006</v>
      </c>
      <c r="D124" s="279">
        <v>79.283333333333346</v>
      </c>
      <c r="E124" s="279">
        <v>78.116666666666688</v>
      </c>
      <c r="F124" s="279">
        <v>77.333333333333343</v>
      </c>
      <c r="G124" s="279">
        <v>76.166666666666686</v>
      </c>
      <c r="H124" s="279">
        <v>80.066666666666691</v>
      </c>
      <c r="I124" s="279">
        <v>81.233333333333348</v>
      </c>
      <c r="J124" s="279">
        <v>82.016666666666694</v>
      </c>
      <c r="K124" s="277">
        <v>80.45</v>
      </c>
      <c r="L124" s="277">
        <v>78.5</v>
      </c>
      <c r="M124" s="277">
        <v>1.2765200000000001</v>
      </c>
    </row>
    <row r="125" spans="1:13">
      <c r="A125" s="268">
        <v>115</v>
      </c>
      <c r="B125" s="277" t="s">
        <v>355</v>
      </c>
      <c r="C125" s="278">
        <v>380.1</v>
      </c>
      <c r="D125" s="279">
        <v>377.11666666666662</v>
      </c>
      <c r="E125" s="279">
        <v>370.23333333333323</v>
      </c>
      <c r="F125" s="279">
        <v>360.36666666666662</v>
      </c>
      <c r="G125" s="279">
        <v>353.48333333333323</v>
      </c>
      <c r="H125" s="279">
        <v>386.98333333333323</v>
      </c>
      <c r="I125" s="279">
        <v>393.86666666666656</v>
      </c>
      <c r="J125" s="279">
        <v>403.73333333333323</v>
      </c>
      <c r="K125" s="277">
        <v>384</v>
      </c>
      <c r="L125" s="277">
        <v>367.25</v>
      </c>
      <c r="M125" s="277">
        <v>6.9234400000000003</v>
      </c>
    </row>
    <row r="126" spans="1:13">
      <c r="A126" s="268">
        <v>116</v>
      </c>
      <c r="B126" s="277" t="s">
        <v>356</v>
      </c>
      <c r="C126" s="278">
        <v>186.35</v>
      </c>
      <c r="D126" s="279">
        <v>187.33333333333334</v>
      </c>
      <c r="E126" s="279">
        <v>183.66666666666669</v>
      </c>
      <c r="F126" s="279">
        <v>180.98333333333335</v>
      </c>
      <c r="G126" s="279">
        <v>177.31666666666669</v>
      </c>
      <c r="H126" s="279">
        <v>190.01666666666668</v>
      </c>
      <c r="I126" s="279">
        <v>193.68333333333337</v>
      </c>
      <c r="J126" s="279">
        <v>196.36666666666667</v>
      </c>
      <c r="K126" s="277">
        <v>191</v>
      </c>
      <c r="L126" s="277">
        <v>184.65</v>
      </c>
      <c r="M126" s="277">
        <v>2.66011</v>
      </c>
    </row>
    <row r="127" spans="1:13">
      <c r="A127" s="268">
        <v>117</v>
      </c>
      <c r="B127" s="277" t="s">
        <v>349</v>
      </c>
      <c r="C127" s="278">
        <v>80.650000000000006</v>
      </c>
      <c r="D127" s="279">
        <v>80.433333333333337</v>
      </c>
      <c r="E127" s="279">
        <v>79.866666666666674</v>
      </c>
      <c r="F127" s="279">
        <v>79.083333333333343</v>
      </c>
      <c r="G127" s="279">
        <v>78.51666666666668</v>
      </c>
      <c r="H127" s="279">
        <v>81.216666666666669</v>
      </c>
      <c r="I127" s="279">
        <v>81.783333333333331</v>
      </c>
      <c r="J127" s="279">
        <v>82.566666666666663</v>
      </c>
      <c r="K127" s="277">
        <v>81</v>
      </c>
      <c r="L127" s="277">
        <v>79.650000000000006</v>
      </c>
      <c r="M127" s="277">
        <v>7.5719399999999997</v>
      </c>
    </row>
    <row r="128" spans="1:13">
      <c r="A128" s="268">
        <v>118</v>
      </c>
      <c r="B128" s="277" t="s">
        <v>350</v>
      </c>
      <c r="C128" s="278">
        <v>373.65</v>
      </c>
      <c r="D128" s="279">
        <v>372.86666666666662</v>
      </c>
      <c r="E128" s="279">
        <v>357.83333333333326</v>
      </c>
      <c r="F128" s="279">
        <v>342.01666666666665</v>
      </c>
      <c r="G128" s="279">
        <v>326.98333333333329</v>
      </c>
      <c r="H128" s="279">
        <v>388.68333333333322</v>
      </c>
      <c r="I128" s="279">
        <v>403.71666666666664</v>
      </c>
      <c r="J128" s="279">
        <v>419.53333333333319</v>
      </c>
      <c r="K128" s="277">
        <v>387.9</v>
      </c>
      <c r="L128" s="277">
        <v>357.05</v>
      </c>
      <c r="M128" s="277">
        <v>2.0903800000000001</v>
      </c>
    </row>
    <row r="129" spans="1:13">
      <c r="A129" s="268">
        <v>119</v>
      </c>
      <c r="B129" s="277" t="s">
        <v>351</v>
      </c>
      <c r="C129" s="278">
        <v>604.25</v>
      </c>
      <c r="D129" s="279">
        <v>606.11666666666667</v>
      </c>
      <c r="E129" s="279">
        <v>598.43333333333339</v>
      </c>
      <c r="F129" s="279">
        <v>592.61666666666667</v>
      </c>
      <c r="G129" s="279">
        <v>584.93333333333339</v>
      </c>
      <c r="H129" s="279">
        <v>611.93333333333339</v>
      </c>
      <c r="I129" s="279">
        <v>619.61666666666656</v>
      </c>
      <c r="J129" s="279">
        <v>625.43333333333339</v>
      </c>
      <c r="K129" s="277">
        <v>613.79999999999995</v>
      </c>
      <c r="L129" s="277">
        <v>600.29999999999995</v>
      </c>
      <c r="M129" s="277">
        <v>5.0192899999999998</v>
      </c>
    </row>
    <row r="130" spans="1:13">
      <c r="A130" s="268">
        <v>120</v>
      </c>
      <c r="B130" s="277" t="s">
        <v>352</v>
      </c>
      <c r="C130" s="278">
        <v>116</v>
      </c>
      <c r="D130" s="279">
        <v>116.28333333333335</v>
      </c>
      <c r="E130" s="279">
        <v>114.66666666666669</v>
      </c>
      <c r="F130" s="279">
        <v>113.33333333333334</v>
      </c>
      <c r="G130" s="279">
        <v>111.71666666666668</v>
      </c>
      <c r="H130" s="279">
        <v>117.61666666666669</v>
      </c>
      <c r="I130" s="279">
        <v>119.23333333333333</v>
      </c>
      <c r="J130" s="279">
        <v>120.56666666666669</v>
      </c>
      <c r="K130" s="277">
        <v>117.9</v>
      </c>
      <c r="L130" s="277">
        <v>114.95</v>
      </c>
      <c r="M130" s="277">
        <v>19.673819999999999</v>
      </c>
    </row>
    <row r="131" spans="1:13">
      <c r="A131" s="268">
        <v>121</v>
      </c>
      <c r="B131" s="277" t="s">
        <v>1221</v>
      </c>
      <c r="C131" s="278">
        <v>806.15</v>
      </c>
      <c r="D131" s="279">
        <v>796.7166666666667</v>
      </c>
      <c r="E131" s="279">
        <v>772.43333333333339</v>
      </c>
      <c r="F131" s="279">
        <v>738.7166666666667</v>
      </c>
      <c r="G131" s="279">
        <v>714.43333333333339</v>
      </c>
      <c r="H131" s="279">
        <v>830.43333333333339</v>
      </c>
      <c r="I131" s="279">
        <v>854.7166666666667</v>
      </c>
      <c r="J131" s="279">
        <v>888.43333333333339</v>
      </c>
      <c r="K131" s="277">
        <v>821</v>
      </c>
      <c r="L131" s="277">
        <v>763</v>
      </c>
      <c r="M131" s="277">
        <v>0.73373999999999995</v>
      </c>
    </row>
    <row r="132" spans="1:13">
      <c r="A132" s="268">
        <v>122</v>
      </c>
      <c r="B132" s="277" t="s">
        <v>90</v>
      </c>
      <c r="C132" s="278">
        <v>8.4</v>
      </c>
      <c r="D132" s="279">
        <v>8.35</v>
      </c>
      <c r="E132" s="279">
        <v>8.1999999999999993</v>
      </c>
      <c r="F132" s="279">
        <v>8</v>
      </c>
      <c r="G132" s="279">
        <v>7.85</v>
      </c>
      <c r="H132" s="279">
        <v>8.5499999999999989</v>
      </c>
      <c r="I132" s="279">
        <v>8.7000000000000011</v>
      </c>
      <c r="J132" s="279">
        <v>8.8999999999999986</v>
      </c>
      <c r="K132" s="277">
        <v>8.5</v>
      </c>
      <c r="L132" s="277">
        <v>8.15</v>
      </c>
      <c r="M132" s="277">
        <v>63.343809999999998</v>
      </c>
    </row>
    <row r="133" spans="1:13">
      <c r="A133" s="268">
        <v>123</v>
      </c>
      <c r="B133" s="277" t="s">
        <v>91</v>
      </c>
      <c r="C133" s="278">
        <v>3150.85</v>
      </c>
      <c r="D133" s="279">
        <v>3135.2833333333333</v>
      </c>
      <c r="E133" s="279">
        <v>3110.5666666666666</v>
      </c>
      <c r="F133" s="279">
        <v>3070.2833333333333</v>
      </c>
      <c r="G133" s="279">
        <v>3045.5666666666666</v>
      </c>
      <c r="H133" s="279">
        <v>3175.5666666666666</v>
      </c>
      <c r="I133" s="279">
        <v>3200.2833333333328</v>
      </c>
      <c r="J133" s="279">
        <v>3240.5666666666666</v>
      </c>
      <c r="K133" s="277">
        <v>3160</v>
      </c>
      <c r="L133" s="277">
        <v>3095</v>
      </c>
      <c r="M133" s="277">
        <v>14.165459999999999</v>
      </c>
    </row>
    <row r="134" spans="1:13">
      <c r="A134" s="268">
        <v>124</v>
      </c>
      <c r="B134" s="277" t="s">
        <v>357</v>
      </c>
      <c r="C134" s="278">
        <v>7882.45</v>
      </c>
      <c r="D134" s="279">
        <v>7873.1500000000005</v>
      </c>
      <c r="E134" s="279">
        <v>7759.3000000000011</v>
      </c>
      <c r="F134" s="279">
        <v>7636.1500000000005</v>
      </c>
      <c r="G134" s="279">
        <v>7522.3000000000011</v>
      </c>
      <c r="H134" s="279">
        <v>7996.3000000000011</v>
      </c>
      <c r="I134" s="279">
        <v>8110.1500000000015</v>
      </c>
      <c r="J134" s="279">
        <v>8233.3000000000011</v>
      </c>
      <c r="K134" s="277">
        <v>7987</v>
      </c>
      <c r="L134" s="277">
        <v>7750</v>
      </c>
      <c r="M134" s="277">
        <v>0.37385000000000002</v>
      </c>
    </row>
    <row r="135" spans="1:13">
      <c r="A135" s="268">
        <v>125</v>
      </c>
      <c r="B135" s="277" t="s">
        <v>93</v>
      </c>
      <c r="C135" s="278">
        <v>157.15</v>
      </c>
      <c r="D135" s="279">
        <v>154.70000000000002</v>
      </c>
      <c r="E135" s="279">
        <v>149.05000000000004</v>
      </c>
      <c r="F135" s="279">
        <v>140.95000000000002</v>
      </c>
      <c r="G135" s="279">
        <v>135.30000000000004</v>
      </c>
      <c r="H135" s="279">
        <v>162.80000000000004</v>
      </c>
      <c r="I135" s="279">
        <v>168.45000000000002</v>
      </c>
      <c r="J135" s="279">
        <v>176.55000000000004</v>
      </c>
      <c r="K135" s="277">
        <v>160.35</v>
      </c>
      <c r="L135" s="277">
        <v>146.6</v>
      </c>
      <c r="M135" s="277">
        <v>391.97183000000001</v>
      </c>
    </row>
    <row r="136" spans="1:13">
      <c r="A136" s="268">
        <v>126</v>
      </c>
      <c r="B136" s="277" t="s">
        <v>231</v>
      </c>
      <c r="C136" s="278">
        <v>2259.4499999999998</v>
      </c>
      <c r="D136" s="279">
        <v>2231.9166666666665</v>
      </c>
      <c r="E136" s="279">
        <v>2197.5333333333328</v>
      </c>
      <c r="F136" s="279">
        <v>2135.6166666666663</v>
      </c>
      <c r="G136" s="279">
        <v>2101.2333333333327</v>
      </c>
      <c r="H136" s="279">
        <v>2293.833333333333</v>
      </c>
      <c r="I136" s="279">
        <v>2328.2166666666672</v>
      </c>
      <c r="J136" s="279">
        <v>2390.1333333333332</v>
      </c>
      <c r="K136" s="277">
        <v>2266.3000000000002</v>
      </c>
      <c r="L136" s="277">
        <v>2170</v>
      </c>
      <c r="M136" s="277">
        <v>7.0040800000000001</v>
      </c>
    </row>
    <row r="137" spans="1:13">
      <c r="A137" s="268">
        <v>127</v>
      </c>
      <c r="B137" s="277" t="s">
        <v>94</v>
      </c>
      <c r="C137" s="278">
        <v>4520.3999999999996</v>
      </c>
      <c r="D137" s="279">
        <v>4524.1499999999996</v>
      </c>
      <c r="E137" s="279">
        <v>4488.5999999999995</v>
      </c>
      <c r="F137" s="279">
        <v>4456.8</v>
      </c>
      <c r="G137" s="279">
        <v>4421.25</v>
      </c>
      <c r="H137" s="279">
        <v>4555.9499999999989</v>
      </c>
      <c r="I137" s="279">
        <v>4591.4999999999982</v>
      </c>
      <c r="J137" s="279">
        <v>4623.2999999999984</v>
      </c>
      <c r="K137" s="277">
        <v>4559.7</v>
      </c>
      <c r="L137" s="277">
        <v>4492.3500000000004</v>
      </c>
      <c r="M137" s="277">
        <v>6.5043199999999999</v>
      </c>
    </row>
    <row r="138" spans="1:13">
      <c r="A138" s="268">
        <v>128</v>
      </c>
      <c r="B138" s="277" t="s">
        <v>1264</v>
      </c>
      <c r="C138" s="278">
        <v>695.3</v>
      </c>
      <c r="D138" s="279">
        <v>703.13333333333333</v>
      </c>
      <c r="E138" s="279">
        <v>682.26666666666665</v>
      </c>
      <c r="F138" s="279">
        <v>669.23333333333335</v>
      </c>
      <c r="G138" s="279">
        <v>648.36666666666667</v>
      </c>
      <c r="H138" s="279">
        <v>716.16666666666663</v>
      </c>
      <c r="I138" s="279">
        <v>737.03333333333319</v>
      </c>
      <c r="J138" s="279">
        <v>750.06666666666661</v>
      </c>
      <c r="K138" s="277">
        <v>724</v>
      </c>
      <c r="L138" s="277">
        <v>690.1</v>
      </c>
      <c r="M138" s="277">
        <v>1.4147099999999999</v>
      </c>
    </row>
    <row r="139" spans="1:13">
      <c r="A139" s="268">
        <v>129</v>
      </c>
      <c r="B139" s="277" t="s">
        <v>239</v>
      </c>
      <c r="C139" s="278">
        <v>72.849999999999994</v>
      </c>
      <c r="D139" s="279">
        <v>73.36666666666666</v>
      </c>
      <c r="E139" s="279">
        <v>71.23333333333332</v>
      </c>
      <c r="F139" s="279">
        <v>69.61666666666666</v>
      </c>
      <c r="G139" s="279">
        <v>67.48333333333332</v>
      </c>
      <c r="H139" s="279">
        <v>74.98333333333332</v>
      </c>
      <c r="I139" s="279">
        <v>77.116666666666674</v>
      </c>
      <c r="J139" s="279">
        <v>78.73333333333332</v>
      </c>
      <c r="K139" s="277">
        <v>75.5</v>
      </c>
      <c r="L139" s="277">
        <v>71.75</v>
      </c>
      <c r="M139" s="277">
        <v>10.69294</v>
      </c>
    </row>
    <row r="140" spans="1:13">
      <c r="A140" s="268">
        <v>130</v>
      </c>
      <c r="B140" s="277" t="s">
        <v>95</v>
      </c>
      <c r="C140" s="278">
        <v>21404.7</v>
      </c>
      <c r="D140" s="279">
        <v>21381.883333333335</v>
      </c>
      <c r="E140" s="279">
        <v>21094.166666666672</v>
      </c>
      <c r="F140" s="279">
        <v>20783.633333333335</v>
      </c>
      <c r="G140" s="279">
        <v>20495.916666666672</v>
      </c>
      <c r="H140" s="279">
        <v>21692.416666666672</v>
      </c>
      <c r="I140" s="279">
        <v>21980.133333333339</v>
      </c>
      <c r="J140" s="279">
        <v>22290.666666666672</v>
      </c>
      <c r="K140" s="277">
        <v>21669.599999999999</v>
      </c>
      <c r="L140" s="277">
        <v>21071.35</v>
      </c>
      <c r="M140" s="277">
        <v>3.3969100000000001</v>
      </c>
    </row>
    <row r="141" spans="1:13">
      <c r="A141" s="268">
        <v>131</v>
      </c>
      <c r="B141" s="277" t="s">
        <v>359</v>
      </c>
      <c r="C141" s="278">
        <v>286.8</v>
      </c>
      <c r="D141" s="279">
        <v>283.64999999999998</v>
      </c>
      <c r="E141" s="279">
        <v>275.29999999999995</v>
      </c>
      <c r="F141" s="279">
        <v>263.79999999999995</v>
      </c>
      <c r="G141" s="279">
        <v>255.44999999999993</v>
      </c>
      <c r="H141" s="279">
        <v>295.14999999999998</v>
      </c>
      <c r="I141" s="279">
        <v>303.5</v>
      </c>
      <c r="J141" s="279">
        <v>315</v>
      </c>
      <c r="K141" s="277">
        <v>292</v>
      </c>
      <c r="L141" s="277">
        <v>272.14999999999998</v>
      </c>
      <c r="M141" s="277">
        <v>8.9571799999999993</v>
      </c>
    </row>
    <row r="142" spans="1:13">
      <c r="A142" s="268">
        <v>132</v>
      </c>
      <c r="B142" s="277" t="s">
        <v>360</v>
      </c>
      <c r="C142" s="278">
        <v>81.849999999999994</v>
      </c>
      <c r="D142" s="279">
        <v>81.766666666666666</v>
      </c>
      <c r="E142" s="279">
        <v>79.033333333333331</v>
      </c>
      <c r="F142" s="279">
        <v>76.216666666666669</v>
      </c>
      <c r="G142" s="279">
        <v>73.483333333333334</v>
      </c>
      <c r="H142" s="279">
        <v>84.583333333333329</v>
      </c>
      <c r="I142" s="279">
        <v>87.316666666666649</v>
      </c>
      <c r="J142" s="279">
        <v>90.133333333333326</v>
      </c>
      <c r="K142" s="277">
        <v>84.5</v>
      </c>
      <c r="L142" s="277">
        <v>78.95</v>
      </c>
      <c r="M142" s="277">
        <v>43.366149999999998</v>
      </c>
    </row>
    <row r="143" spans="1:13">
      <c r="A143" s="268">
        <v>133</v>
      </c>
      <c r="B143" s="277" t="s">
        <v>361</v>
      </c>
      <c r="C143" s="278">
        <v>241</v>
      </c>
      <c r="D143" s="279">
        <v>241.61666666666667</v>
      </c>
      <c r="E143" s="279">
        <v>237.38333333333335</v>
      </c>
      <c r="F143" s="279">
        <v>233.76666666666668</v>
      </c>
      <c r="G143" s="279">
        <v>229.53333333333336</v>
      </c>
      <c r="H143" s="279">
        <v>245.23333333333335</v>
      </c>
      <c r="I143" s="279">
        <v>249.4666666666667</v>
      </c>
      <c r="J143" s="279">
        <v>253.08333333333334</v>
      </c>
      <c r="K143" s="277">
        <v>245.85</v>
      </c>
      <c r="L143" s="277">
        <v>238</v>
      </c>
      <c r="M143" s="277">
        <v>1.55674</v>
      </c>
    </row>
    <row r="144" spans="1:13">
      <c r="A144" s="268">
        <v>134</v>
      </c>
      <c r="B144" s="277" t="s">
        <v>240</v>
      </c>
      <c r="C144" s="278">
        <v>340.05</v>
      </c>
      <c r="D144" s="279">
        <v>346.23333333333335</v>
      </c>
      <c r="E144" s="279">
        <v>332.81666666666672</v>
      </c>
      <c r="F144" s="279">
        <v>325.58333333333337</v>
      </c>
      <c r="G144" s="279">
        <v>312.16666666666674</v>
      </c>
      <c r="H144" s="279">
        <v>353.4666666666667</v>
      </c>
      <c r="I144" s="279">
        <v>366.88333333333333</v>
      </c>
      <c r="J144" s="279">
        <v>374.11666666666667</v>
      </c>
      <c r="K144" s="277">
        <v>359.65</v>
      </c>
      <c r="L144" s="277">
        <v>339</v>
      </c>
      <c r="M144" s="277">
        <v>13.58188</v>
      </c>
    </row>
    <row r="145" spans="1:13">
      <c r="A145" s="268">
        <v>135</v>
      </c>
      <c r="B145" s="277" t="s">
        <v>241</v>
      </c>
      <c r="C145" s="278">
        <v>1021.5</v>
      </c>
      <c r="D145" s="279">
        <v>1018.8333333333334</v>
      </c>
      <c r="E145" s="279">
        <v>997.66666666666674</v>
      </c>
      <c r="F145" s="279">
        <v>973.83333333333337</v>
      </c>
      <c r="G145" s="279">
        <v>952.66666666666674</v>
      </c>
      <c r="H145" s="279">
        <v>1042.6666666666667</v>
      </c>
      <c r="I145" s="279">
        <v>1063.8333333333335</v>
      </c>
      <c r="J145" s="279">
        <v>1087.6666666666667</v>
      </c>
      <c r="K145" s="277">
        <v>1040</v>
      </c>
      <c r="L145" s="277">
        <v>995</v>
      </c>
      <c r="M145" s="277">
        <v>1.4106399999999999</v>
      </c>
    </row>
    <row r="146" spans="1:13">
      <c r="A146" s="268">
        <v>136</v>
      </c>
      <c r="B146" s="277" t="s">
        <v>242</v>
      </c>
      <c r="C146" s="278">
        <v>68.599999999999994</v>
      </c>
      <c r="D146" s="279">
        <v>68.466666666666654</v>
      </c>
      <c r="E146" s="279">
        <v>67.833333333333314</v>
      </c>
      <c r="F146" s="279">
        <v>67.066666666666663</v>
      </c>
      <c r="G146" s="279">
        <v>66.433333333333323</v>
      </c>
      <c r="H146" s="279">
        <v>69.233333333333306</v>
      </c>
      <c r="I146" s="279">
        <v>69.86666666666666</v>
      </c>
      <c r="J146" s="279">
        <v>70.633333333333297</v>
      </c>
      <c r="K146" s="277">
        <v>69.099999999999994</v>
      </c>
      <c r="L146" s="277">
        <v>67.7</v>
      </c>
      <c r="M146" s="277">
        <v>31.299959999999999</v>
      </c>
    </row>
    <row r="147" spans="1:13">
      <c r="A147" s="268">
        <v>137</v>
      </c>
      <c r="B147" s="277" t="s">
        <v>96</v>
      </c>
      <c r="C147" s="278">
        <v>52.75</v>
      </c>
      <c r="D147" s="279">
        <v>52.383333333333326</v>
      </c>
      <c r="E147" s="279">
        <v>51.66666666666665</v>
      </c>
      <c r="F147" s="279">
        <v>50.583333333333321</v>
      </c>
      <c r="G147" s="279">
        <v>49.866666666666646</v>
      </c>
      <c r="H147" s="279">
        <v>53.466666666666654</v>
      </c>
      <c r="I147" s="279">
        <v>54.183333333333323</v>
      </c>
      <c r="J147" s="279">
        <v>55.266666666666659</v>
      </c>
      <c r="K147" s="277">
        <v>53.1</v>
      </c>
      <c r="L147" s="277">
        <v>51.3</v>
      </c>
      <c r="M147" s="277">
        <v>124.37808</v>
      </c>
    </row>
    <row r="148" spans="1:13">
      <c r="A148" s="268">
        <v>138</v>
      </c>
      <c r="B148" s="277" t="s">
        <v>362</v>
      </c>
      <c r="C148" s="278">
        <v>525.35</v>
      </c>
      <c r="D148" s="279">
        <v>528.05000000000007</v>
      </c>
      <c r="E148" s="279">
        <v>519.70000000000016</v>
      </c>
      <c r="F148" s="279">
        <v>514.05000000000007</v>
      </c>
      <c r="G148" s="279">
        <v>505.70000000000016</v>
      </c>
      <c r="H148" s="279">
        <v>533.70000000000016</v>
      </c>
      <c r="I148" s="279">
        <v>542.05000000000007</v>
      </c>
      <c r="J148" s="279">
        <v>547.70000000000016</v>
      </c>
      <c r="K148" s="277">
        <v>536.4</v>
      </c>
      <c r="L148" s="277">
        <v>522.4</v>
      </c>
      <c r="M148" s="277">
        <v>0.82511000000000001</v>
      </c>
    </row>
    <row r="149" spans="1:13">
      <c r="A149" s="268">
        <v>139</v>
      </c>
      <c r="B149" s="277" t="s">
        <v>1298</v>
      </c>
      <c r="C149" s="278">
        <v>1365.8</v>
      </c>
      <c r="D149" s="279">
        <v>1364.5666666666666</v>
      </c>
      <c r="E149" s="279">
        <v>1332.2333333333331</v>
      </c>
      <c r="F149" s="279">
        <v>1298.6666666666665</v>
      </c>
      <c r="G149" s="279">
        <v>1266.333333333333</v>
      </c>
      <c r="H149" s="279">
        <v>1398.1333333333332</v>
      </c>
      <c r="I149" s="279">
        <v>1430.4666666666667</v>
      </c>
      <c r="J149" s="279">
        <v>1464.0333333333333</v>
      </c>
      <c r="K149" s="277">
        <v>1396.9</v>
      </c>
      <c r="L149" s="277">
        <v>1331</v>
      </c>
      <c r="M149" s="277">
        <v>6.3329999999999997E-2</v>
      </c>
    </row>
    <row r="150" spans="1:13">
      <c r="A150" s="268">
        <v>140</v>
      </c>
      <c r="B150" s="277" t="s">
        <v>97</v>
      </c>
      <c r="C150" s="278">
        <v>1156.05</v>
      </c>
      <c r="D150" s="279">
        <v>1158.0333333333335</v>
      </c>
      <c r="E150" s="279">
        <v>1144.0666666666671</v>
      </c>
      <c r="F150" s="279">
        <v>1132.0833333333335</v>
      </c>
      <c r="G150" s="279">
        <v>1118.116666666667</v>
      </c>
      <c r="H150" s="279">
        <v>1170.0166666666671</v>
      </c>
      <c r="I150" s="279">
        <v>1183.9833333333338</v>
      </c>
      <c r="J150" s="279">
        <v>1195.9666666666672</v>
      </c>
      <c r="K150" s="277">
        <v>1172</v>
      </c>
      <c r="L150" s="277">
        <v>1146.05</v>
      </c>
      <c r="M150" s="277">
        <v>19.181840000000001</v>
      </c>
    </row>
    <row r="151" spans="1:13">
      <c r="A151" s="268">
        <v>141</v>
      </c>
      <c r="B151" s="277" t="s">
        <v>363</v>
      </c>
      <c r="C151" s="278">
        <v>278.85000000000002</v>
      </c>
      <c r="D151" s="279">
        <v>276.58333333333331</v>
      </c>
      <c r="E151" s="279">
        <v>271.16666666666663</v>
      </c>
      <c r="F151" s="279">
        <v>263.48333333333329</v>
      </c>
      <c r="G151" s="279">
        <v>258.06666666666661</v>
      </c>
      <c r="H151" s="279">
        <v>284.26666666666665</v>
      </c>
      <c r="I151" s="279">
        <v>289.68333333333328</v>
      </c>
      <c r="J151" s="279">
        <v>297.36666666666667</v>
      </c>
      <c r="K151" s="277">
        <v>282</v>
      </c>
      <c r="L151" s="277">
        <v>268.89999999999998</v>
      </c>
      <c r="M151" s="277">
        <v>1.87341</v>
      </c>
    </row>
    <row r="152" spans="1:13">
      <c r="A152" s="268">
        <v>142</v>
      </c>
      <c r="B152" s="277" t="s">
        <v>98</v>
      </c>
      <c r="C152" s="278">
        <v>168.95</v>
      </c>
      <c r="D152" s="279">
        <v>168.25</v>
      </c>
      <c r="E152" s="279">
        <v>165.7</v>
      </c>
      <c r="F152" s="279">
        <v>162.44999999999999</v>
      </c>
      <c r="G152" s="279">
        <v>159.89999999999998</v>
      </c>
      <c r="H152" s="279">
        <v>171.5</v>
      </c>
      <c r="I152" s="279">
        <v>174.05</v>
      </c>
      <c r="J152" s="279">
        <v>177.3</v>
      </c>
      <c r="K152" s="277">
        <v>170.8</v>
      </c>
      <c r="L152" s="277">
        <v>165</v>
      </c>
      <c r="M152" s="277">
        <v>70.206999999999994</v>
      </c>
    </row>
    <row r="153" spans="1:13">
      <c r="A153" s="268">
        <v>143</v>
      </c>
      <c r="B153" s="277" t="s">
        <v>243</v>
      </c>
      <c r="C153" s="278">
        <v>10.199999999999999</v>
      </c>
      <c r="D153" s="279">
        <v>10.466666666666667</v>
      </c>
      <c r="E153" s="279">
        <v>9.9333333333333336</v>
      </c>
      <c r="F153" s="279">
        <v>9.6666666666666661</v>
      </c>
      <c r="G153" s="279">
        <v>9.1333333333333329</v>
      </c>
      <c r="H153" s="279">
        <v>10.733333333333334</v>
      </c>
      <c r="I153" s="279">
        <v>11.266666666666669</v>
      </c>
      <c r="J153" s="279">
        <v>11.533333333333335</v>
      </c>
      <c r="K153" s="277">
        <v>11</v>
      </c>
      <c r="L153" s="277">
        <v>10.199999999999999</v>
      </c>
      <c r="M153" s="277">
        <v>183.66156000000001</v>
      </c>
    </row>
    <row r="154" spans="1:13">
      <c r="A154" s="268">
        <v>144</v>
      </c>
      <c r="B154" s="277" t="s">
        <v>364</v>
      </c>
      <c r="C154" s="278">
        <v>329.55</v>
      </c>
      <c r="D154" s="279">
        <v>329.84999999999997</v>
      </c>
      <c r="E154" s="279">
        <v>327.74999999999994</v>
      </c>
      <c r="F154" s="279">
        <v>325.95</v>
      </c>
      <c r="G154" s="279">
        <v>323.84999999999997</v>
      </c>
      <c r="H154" s="279">
        <v>331.64999999999992</v>
      </c>
      <c r="I154" s="279">
        <v>333.74999999999994</v>
      </c>
      <c r="J154" s="279">
        <v>335.5499999999999</v>
      </c>
      <c r="K154" s="277">
        <v>331.95</v>
      </c>
      <c r="L154" s="277">
        <v>328.05</v>
      </c>
      <c r="M154" s="277">
        <v>2.5931000000000002</v>
      </c>
    </row>
    <row r="155" spans="1:13">
      <c r="A155" s="268">
        <v>145</v>
      </c>
      <c r="B155" s="277" t="s">
        <v>99</v>
      </c>
      <c r="C155" s="278">
        <v>53.5</v>
      </c>
      <c r="D155" s="279">
        <v>53.25</v>
      </c>
      <c r="E155" s="279">
        <v>52.75</v>
      </c>
      <c r="F155" s="279">
        <v>52</v>
      </c>
      <c r="G155" s="279">
        <v>51.5</v>
      </c>
      <c r="H155" s="279">
        <v>54</v>
      </c>
      <c r="I155" s="279">
        <v>54.5</v>
      </c>
      <c r="J155" s="279">
        <v>55.25</v>
      </c>
      <c r="K155" s="277">
        <v>53.75</v>
      </c>
      <c r="L155" s="277">
        <v>52.5</v>
      </c>
      <c r="M155" s="277">
        <v>217.16641999999999</v>
      </c>
    </row>
    <row r="156" spans="1:13">
      <c r="A156" s="268">
        <v>146</v>
      </c>
      <c r="B156" s="277" t="s">
        <v>367</v>
      </c>
      <c r="C156" s="278">
        <v>284.5</v>
      </c>
      <c r="D156" s="279">
        <v>285.51666666666665</v>
      </c>
      <c r="E156" s="279">
        <v>282.18333333333328</v>
      </c>
      <c r="F156" s="279">
        <v>279.86666666666662</v>
      </c>
      <c r="G156" s="279">
        <v>276.53333333333325</v>
      </c>
      <c r="H156" s="279">
        <v>287.83333333333331</v>
      </c>
      <c r="I156" s="279">
        <v>291.16666666666669</v>
      </c>
      <c r="J156" s="279">
        <v>293.48333333333335</v>
      </c>
      <c r="K156" s="277">
        <v>288.85000000000002</v>
      </c>
      <c r="L156" s="277">
        <v>283.2</v>
      </c>
      <c r="M156" s="277">
        <v>1.1518999999999999</v>
      </c>
    </row>
    <row r="157" spans="1:13">
      <c r="A157" s="268">
        <v>147</v>
      </c>
      <c r="B157" s="277" t="s">
        <v>366</v>
      </c>
      <c r="C157" s="278">
        <v>2245.3000000000002</v>
      </c>
      <c r="D157" s="279">
        <v>2259.9166666666665</v>
      </c>
      <c r="E157" s="279">
        <v>2219.833333333333</v>
      </c>
      <c r="F157" s="279">
        <v>2194.3666666666663</v>
      </c>
      <c r="G157" s="279">
        <v>2154.2833333333328</v>
      </c>
      <c r="H157" s="279">
        <v>2285.3833333333332</v>
      </c>
      <c r="I157" s="279">
        <v>2325.4666666666662</v>
      </c>
      <c r="J157" s="279">
        <v>2350.9333333333334</v>
      </c>
      <c r="K157" s="277">
        <v>2300</v>
      </c>
      <c r="L157" s="277">
        <v>2234.4499999999998</v>
      </c>
      <c r="M157" s="277">
        <v>9.7960000000000005E-2</v>
      </c>
    </row>
    <row r="158" spans="1:13">
      <c r="A158" s="268">
        <v>148</v>
      </c>
      <c r="B158" s="277" t="s">
        <v>368</v>
      </c>
      <c r="C158" s="278">
        <v>449.65</v>
      </c>
      <c r="D158" s="279">
        <v>451.2166666666667</v>
      </c>
      <c r="E158" s="279">
        <v>446.43333333333339</v>
      </c>
      <c r="F158" s="279">
        <v>443.2166666666667</v>
      </c>
      <c r="G158" s="279">
        <v>438.43333333333339</v>
      </c>
      <c r="H158" s="279">
        <v>454.43333333333339</v>
      </c>
      <c r="I158" s="279">
        <v>459.2166666666667</v>
      </c>
      <c r="J158" s="279">
        <v>462.43333333333339</v>
      </c>
      <c r="K158" s="277">
        <v>456</v>
      </c>
      <c r="L158" s="277">
        <v>448</v>
      </c>
      <c r="M158" s="277">
        <v>0.61367000000000005</v>
      </c>
    </row>
    <row r="159" spans="1:13">
      <c r="A159" s="268">
        <v>149</v>
      </c>
      <c r="B159" s="277" t="s">
        <v>2941</v>
      </c>
      <c r="C159" s="278">
        <v>478.7</v>
      </c>
      <c r="D159" s="279">
        <v>479.7</v>
      </c>
      <c r="E159" s="279">
        <v>469.5</v>
      </c>
      <c r="F159" s="279">
        <v>460.3</v>
      </c>
      <c r="G159" s="279">
        <v>450.1</v>
      </c>
      <c r="H159" s="279">
        <v>488.9</v>
      </c>
      <c r="I159" s="279">
        <v>499.09999999999991</v>
      </c>
      <c r="J159" s="279">
        <v>508.29999999999995</v>
      </c>
      <c r="K159" s="277">
        <v>489.9</v>
      </c>
      <c r="L159" s="277">
        <v>470.5</v>
      </c>
      <c r="M159" s="277">
        <v>1.0863400000000001</v>
      </c>
    </row>
    <row r="160" spans="1:13">
      <c r="A160" s="268">
        <v>150</v>
      </c>
      <c r="B160" s="277" t="s">
        <v>370</v>
      </c>
      <c r="C160" s="278">
        <v>140.75</v>
      </c>
      <c r="D160" s="279">
        <v>139.45000000000002</v>
      </c>
      <c r="E160" s="279">
        <v>136.90000000000003</v>
      </c>
      <c r="F160" s="279">
        <v>133.05000000000001</v>
      </c>
      <c r="G160" s="279">
        <v>130.50000000000003</v>
      </c>
      <c r="H160" s="279">
        <v>143.30000000000004</v>
      </c>
      <c r="I160" s="279">
        <v>145.85000000000005</v>
      </c>
      <c r="J160" s="279">
        <v>149.70000000000005</v>
      </c>
      <c r="K160" s="277">
        <v>142</v>
      </c>
      <c r="L160" s="277">
        <v>135.6</v>
      </c>
      <c r="M160" s="277">
        <v>25.878399999999999</v>
      </c>
    </row>
    <row r="161" spans="1:13">
      <c r="A161" s="268">
        <v>151</v>
      </c>
      <c r="B161" s="277" t="s">
        <v>244</v>
      </c>
      <c r="C161" s="278">
        <v>99.75</v>
      </c>
      <c r="D161" s="279">
        <v>100.41666666666667</v>
      </c>
      <c r="E161" s="279">
        <v>97.983333333333348</v>
      </c>
      <c r="F161" s="279">
        <v>96.216666666666683</v>
      </c>
      <c r="G161" s="279">
        <v>93.78333333333336</v>
      </c>
      <c r="H161" s="279">
        <v>102.18333333333334</v>
      </c>
      <c r="I161" s="279">
        <v>104.61666666666665</v>
      </c>
      <c r="J161" s="279">
        <v>106.38333333333333</v>
      </c>
      <c r="K161" s="277">
        <v>102.85</v>
      </c>
      <c r="L161" s="277">
        <v>98.65</v>
      </c>
      <c r="M161" s="277">
        <v>48.127090000000003</v>
      </c>
    </row>
    <row r="162" spans="1:13">
      <c r="A162" s="268">
        <v>152</v>
      </c>
      <c r="B162" s="277" t="s">
        <v>369</v>
      </c>
      <c r="C162" s="278">
        <v>55.4</v>
      </c>
      <c r="D162" s="279">
        <v>54.800000000000004</v>
      </c>
      <c r="E162" s="279">
        <v>53.600000000000009</v>
      </c>
      <c r="F162" s="279">
        <v>51.800000000000004</v>
      </c>
      <c r="G162" s="279">
        <v>50.600000000000009</v>
      </c>
      <c r="H162" s="279">
        <v>56.600000000000009</v>
      </c>
      <c r="I162" s="279">
        <v>57.800000000000011</v>
      </c>
      <c r="J162" s="279">
        <v>59.600000000000009</v>
      </c>
      <c r="K162" s="277">
        <v>56</v>
      </c>
      <c r="L162" s="277">
        <v>53</v>
      </c>
      <c r="M162" s="277">
        <v>36.916370000000001</v>
      </c>
    </row>
    <row r="163" spans="1:13">
      <c r="A163" s="268">
        <v>153</v>
      </c>
      <c r="B163" s="277" t="s">
        <v>100</v>
      </c>
      <c r="C163" s="278">
        <v>96.95</v>
      </c>
      <c r="D163" s="279">
        <v>97.216666666666654</v>
      </c>
      <c r="E163" s="279">
        <v>96.433333333333309</v>
      </c>
      <c r="F163" s="279">
        <v>95.916666666666657</v>
      </c>
      <c r="G163" s="279">
        <v>95.133333333333312</v>
      </c>
      <c r="H163" s="279">
        <v>97.733333333333306</v>
      </c>
      <c r="I163" s="279">
        <v>98.516666666666637</v>
      </c>
      <c r="J163" s="279">
        <v>99.033333333333303</v>
      </c>
      <c r="K163" s="277">
        <v>98</v>
      </c>
      <c r="L163" s="277">
        <v>96.7</v>
      </c>
      <c r="M163" s="277">
        <v>119.21863999999999</v>
      </c>
    </row>
    <row r="164" spans="1:13">
      <c r="A164" s="268">
        <v>154</v>
      </c>
      <c r="B164" s="277" t="s">
        <v>375</v>
      </c>
      <c r="C164" s="278">
        <v>1883.2</v>
      </c>
      <c r="D164" s="279">
        <v>1887.5833333333333</v>
      </c>
      <c r="E164" s="279">
        <v>1856.1666666666665</v>
      </c>
      <c r="F164" s="279">
        <v>1829.1333333333332</v>
      </c>
      <c r="G164" s="279">
        <v>1797.7166666666665</v>
      </c>
      <c r="H164" s="279">
        <v>1914.6166666666666</v>
      </c>
      <c r="I164" s="279">
        <v>1946.0333333333331</v>
      </c>
      <c r="J164" s="279">
        <v>1973.0666666666666</v>
      </c>
      <c r="K164" s="277">
        <v>1919</v>
      </c>
      <c r="L164" s="277">
        <v>1860.55</v>
      </c>
      <c r="M164" s="277">
        <v>0.58109999999999995</v>
      </c>
    </row>
    <row r="165" spans="1:13">
      <c r="A165" s="268">
        <v>155</v>
      </c>
      <c r="B165" s="277" t="s">
        <v>376</v>
      </c>
      <c r="C165" s="278">
        <v>1929.65</v>
      </c>
      <c r="D165" s="279">
        <v>1947.9666666666665</v>
      </c>
      <c r="E165" s="279">
        <v>1901.6833333333329</v>
      </c>
      <c r="F165" s="279">
        <v>1873.7166666666665</v>
      </c>
      <c r="G165" s="279">
        <v>1827.4333333333329</v>
      </c>
      <c r="H165" s="279">
        <v>1975.9333333333329</v>
      </c>
      <c r="I165" s="279">
        <v>2022.2166666666662</v>
      </c>
      <c r="J165" s="279">
        <v>2050.1833333333329</v>
      </c>
      <c r="K165" s="277">
        <v>1994.25</v>
      </c>
      <c r="L165" s="277">
        <v>1920</v>
      </c>
      <c r="M165" s="277">
        <v>0.187</v>
      </c>
    </row>
    <row r="166" spans="1:13">
      <c r="A166" s="268">
        <v>156</v>
      </c>
      <c r="B166" s="277" t="s">
        <v>372</v>
      </c>
      <c r="C166" s="278">
        <v>496.15</v>
      </c>
      <c r="D166" s="279">
        <v>497.58333333333331</v>
      </c>
      <c r="E166" s="279">
        <v>490.86666666666662</v>
      </c>
      <c r="F166" s="279">
        <v>485.58333333333331</v>
      </c>
      <c r="G166" s="279">
        <v>478.86666666666662</v>
      </c>
      <c r="H166" s="279">
        <v>502.86666666666662</v>
      </c>
      <c r="I166" s="279">
        <v>509.58333333333331</v>
      </c>
      <c r="J166" s="279">
        <v>514.86666666666656</v>
      </c>
      <c r="K166" s="277">
        <v>504.3</v>
      </c>
      <c r="L166" s="277">
        <v>492.3</v>
      </c>
      <c r="M166" s="277">
        <v>8.9609999999999995E-2</v>
      </c>
    </row>
    <row r="167" spans="1:13">
      <c r="A167" s="268">
        <v>157</v>
      </c>
      <c r="B167" s="277" t="s">
        <v>382</v>
      </c>
      <c r="C167" s="278">
        <v>262.25</v>
      </c>
      <c r="D167" s="279">
        <v>262.91666666666669</v>
      </c>
      <c r="E167" s="279">
        <v>257.93333333333339</v>
      </c>
      <c r="F167" s="279">
        <v>253.61666666666673</v>
      </c>
      <c r="G167" s="279">
        <v>248.63333333333344</v>
      </c>
      <c r="H167" s="279">
        <v>267.23333333333335</v>
      </c>
      <c r="I167" s="279">
        <v>272.21666666666658</v>
      </c>
      <c r="J167" s="279">
        <v>276.5333333333333</v>
      </c>
      <c r="K167" s="277">
        <v>267.89999999999998</v>
      </c>
      <c r="L167" s="277">
        <v>258.60000000000002</v>
      </c>
      <c r="M167" s="277">
        <v>3.8688199999999999</v>
      </c>
    </row>
    <row r="168" spans="1:13">
      <c r="A168" s="268">
        <v>158</v>
      </c>
      <c r="B168" s="277" t="s">
        <v>373</v>
      </c>
      <c r="C168" s="278">
        <v>107.55</v>
      </c>
      <c r="D168" s="279">
        <v>105.05</v>
      </c>
      <c r="E168" s="279">
        <v>102.55</v>
      </c>
      <c r="F168" s="279">
        <v>97.55</v>
      </c>
      <c r="G168" s="279">
        <v>95.05</v>
      </c>
      <c r="H168" s="279">
        <v>110.05</v>
      </c>
      <c r="I168" s="279">
        <v>112.55</v>
      </c>
      <c r="J168" s="279">
        <v>117.55</v>
      </c>
      <c r="K168" s="277">
        <v>107.55</v>
      </c>
      <c r="L168" s="277">
        <v>100.05</v>
      </c>
      <c r="M168" s="277">
        <v>1.3393900000000001</v>
      </c>
    </row>
    <row r="169" spans="1:13">
      <c r="A169" s="268">
        <v>159</v>
      </c>
      <c r="B169" s="277" t="s">
        <v>374</v>
      </c>
      <c r="C169" s="278">
        <v>158</v>
      </c>
      <c r="D169" s="279">
        <v>157.70000000000002</v>
      </c>
      <c r="E169" s="279">
        <v>154.80000000000004</v>
      </c>
      <c r="F169" s="279">
        <v>151.60000000000002</v>
      </c>
      <c r="G169" s="279">
        <v>148.70000000000005</v>
      </c>
      <c r="H169" s="279">
        <v>160.90000000000003</v>
      </c>
      <c r="I169" s="279">
        <v>163.80000000000001</v>
      </c>
      <c r="J169" s="279">
        <v>167.00000000000003</v>
      </c>
      <c r="K169" s="277">
        <v>160.6</v>
      </c>
      <c r="L169" s="277">
        <v>154.5</v>
      </c>
      <c r="M169" s="277">
        <v>8.2500400000000003</v>
      </c>
    </row>
    <row r="170" spans="1:13">
      <c r="A170" s="268">
        <v>160</v>
      </c>
      <c r="B170" s="277" t="s">
        <v>245</v>
      </c>
      <c r="C170" s="278">
        <v>140.80000000000001</v>
      </c>
      <c r="D170" s="279">
        <v>141.31666666666669</v>
      </c>
      <c r="E170" s="279">
        <v>139.98333333333338</v>
      </c>
      <c r="F170" s="279">
        <v>139.16666666666669</v>
      </c>
      <c r="G170" s="279">
        <v>137.83333333333337</v>
      </c>
      <c r="H170" s="279">
        <v>142.13333333333338</v>
      </c>
      <c r="I170" s="279">
        <v>143.4666666666667</v>
      </c>
      <c r="J170" s="279">
        <v>144.28333333333339</v>
      </c>
      <c r="K170" s="277">
        <v>142.65</v>
      </c>
      <c r="L170" s="277">
        <v>140.5</v>
      </c>
      <c r="M170" s="277">
        <v>3.6355200000000001</v>
      </c>
    </row>
    <row r="171" spans="1:13">
      <c r="A171" s="268">
        <v>161</v>
      </c>
      <c r="B171" s="277" t="s">
        <v>378</v>
      </c>
      <c r="C171" s="278">
        <v>5071.05</v>
      </c>
      <c r="D171" s="279">
        <v>5098.4666666666662</v>
      </c>
      <c r="E171" s="279">
        <v>5027.9333333333325</v>
      </c>
      <c r="F171" s="279">
        <v>4984.8166666666666</v>
      </c>
      <c r="G171" s="279">
        <v>4914.2833333333328</v>
      </c>
      <c r="H171" s="279">
        <v>5141.5833333333321</v>
      </c>
      <c r="I171" s="279">
        <v>5212.1166666666668</v>
      </c>
      <c r="J171" s="279">
        <v>5255.2333333333318</v>
      </c>
      <c r="K171" s="277">
        <v>5169</v>
      </c>
      <c r="L171" s="277">
        <v>5055.3500000000004</v>
      </c>
      <c r="M171" s="277">
        <v>0.40067000000000003</v>
      </c>
    </row>
    <row r="172" spans="1:13">
      <c r="A172" s="268">
        <v>162</v>
      </c>
      <c r="B172" s="277" t="s">
        <v>379</v>
      </c>
      <c r="C172" s="278">
        <v>1503.15</v>
      </c>
      <c r="D172" s="279">
        <v>1507.7166666666665</v>
      </c>
      <c r="E172" s="279">
        <v>1495.833333333333</v>
      </c>
      <c r="F172" s="279">
        <v>1488.5166666666667</v>
      </c>
      <c r="G172" s="279">
        <v>1476.6333333333332</v>
      </c>
      <c r="H172" s="279">
        <v>1515.0333333333328</v>
      </c>
      <c r="I172" s="279">
        <v>1526.9166666666665</v>
      </c>
      <c r="J172" s="279">
        <v>1534.2333333333327</v>
      </c>
      <c r="K172" s="277">
        <v>1519.6</v>
      </c>
      <c r="L172" s="277">
        <v>1500.4</v>
      </c>
      <c r="M172" s="277">
        <v>0.96626000000000001</v>
      </c>
    </row>
    <row r="173" spans="1:13">
      <c r="A173" s="268">
        <v>163</v>
      </c>
      <c r="B173" s="277" t="s">
        <v>101</v>
      </c>
      <c r="C173" s="278">
        <v>474.8</v>
      </c>
      <c r="D173" s="279">
        <v>475.76666666666665</v>
      </c>
      <c r="E173" s="279">
        <v>470.0333333333333</v>
      </c>
      <c r="F173" s="279">
        <v>465.26666666666665</v>
      </c>
      <c r="G173" s="279">
        <v>459.5333333333333</v>
      </c>
      <c r="H173" s="279">
        <v>480.5333333333333</v>
      </c>
      <c r="I173" s="279">
        <v>486.26666666666665</v>
      </c>
      <c r="J173" s="279">
        <v>491.0333333333333</v>
      </c>
      <c r="K173" s="277">
        <v>481.5</v>
      </c>
      <c r="L173" s="277">
        <v>471</v>
      </c>
      <c r="M173" s="277">
        <v>25.101839999999999</v>
      </c>
    </row>
    <row r="174" spans="1:13">
      <c r="A174" s="268">
        <v>164</v>
      </c>
      <c r="B174" s="277" t="s">
        <v>387</v>
      </c>
      <c r="C174" s="278">
        <v>47.75</v>
      </c>
      <c r="D174" s="279">
        <v>47.316666666666663</v>
      </c>
      <c r="E174" s="279">
        <v>46.433333333333323</v>
      </c>
      <c r="F174" s="279">
        <v>45.11666666666666</v>
      </c>
      <c r="G174" s="279">
        <v>44.23333333333332</v>
      </c>
      <c r="H174" s="279">
        <v>48.633333333333326</v>
      </c>
      <c r="I174" s="279">
        <v>49.516666666666666</v>
      </c>
      <c r="J174" s="279">
        <v>50.833333333333329</v>
      </c>
      <c r="K174" s="277">
        <v>48.2</v>
      </c>
      <c r="L174" s="277">
        <v>46</v>
      </c>
      <c r="M174" s="277">
        <v>78.751410000000007</v>
      </c>
    </row>
    <row r="175" spans="1:13">
      <c r="A175" s="268">
        <v>165</v>
      </c>
      <c r="B175" s="277" t="s">
        <v>1397</v>
      </c>
      <c r="C175" s="278">
        <v>5936.25</v>
      </c>
      <c r="D175" s="279">
        <v>5842.083333333333</v>
      </c>
      <c r="E175" s="279">
        <v>5674.1666666666661</v>
      </c>
      <c r="F175" s="279">
        <v>5412.083333333333</v>
      </c>
      <c r="G175" s="279">
        <v>5244.1666666666661</v>
      </c>
      <c r="H175" s="279">
        <v>6104.1666666666661</v>
      </c>
      <c r="I175" s="279">
        <v>6272.0833333333321</v>
      </c>
      <c r="J175" s="279">
        <v>6534.1666666666661</v>
      </c>
      <c r="K175" s="277">
        <v>6010</v>
      </c>
      <c r="L175" s="277">
        <v>5580</v>
      </c>
      <c r="M175" s="277">
        <v>0.92039000000000004</v>
      </c>
    </row>
    <row r="176" spans="1:13">
      <c r="A176" s="268">
        <v>166</v>
      </c>
      <c r="B176" s="277" t="s">
        <v>103</v>
      </c>
      <c r="C176" s="278">
        <v>21.25</v>
      </c>
      <c r="D176" s="279">
        <v>21.150000000000002</v>
      </c>
      <c r="E176" s="279">
        <v>20.900000000000006</v>
      </c>
      <c r="F176" s="279">
        <v>20.550000000000004</v>
      </c>
      <c r="G176" s="279">
        <v>20.300000000000008</v>
      </c>
      <c r="H176" s="279">
        <v>21.500000000000004</v>
      </c>
      <c r="I176" s="279">
        <v>21.749999999999996</v>
      </c>
      <c r="J176" s="279">
        <v>22.1</v>
      </c>
      <c r="K176" s="277">
        <v>21.4</v>
      </c>
      <c r="L176" s="277">
        <v>20.8</v>
      </c>
      <c r="M176" s="277">
        <v>70.885130000000004</v>
      </c>
    </row>
    <row r="177" spans="1:13">
      <c r="A177" s="268">
        <v>167</v>
      </c>
      <c r="B177" s="277" t="s">
        <v>388</v>
      </c>
      <c r="C177" s="278">
        <v>178.8</v>
      </c>
      <c r="D177" s="279">
        <v>179.43333333333337</v>
      </c>
      <c r="E177" s="279">
        <v>176.96666666666673</v>
      </c>
      <c r="F177" s="279">
        <v>175.13333333333335</v>
      </c>
      <c r="G177" s="279">
        <v>172.66666666666671</v>
      </c>
      <c r="H177" s="279">
        <v>181.26666666666674</v>
      </c>
      <c r="I177" s="279">
        <v>183.73333333333338</v>
      </c>
      <c r="J177" s="279">
        <v>185.56666666666675</v>
      </c>
      <c r="K177" s="277">
        <v>181.9</v>
      </c>
      <c r="L177" s="277">
        <v>177.6</v>
      </c>
      <c r="M177" s="277">
        <v>17.944800000000001</v>
      </c>
    </row>
    <row r="178" spans="1:13">
      <c r="A178" s="268">
        <v>168</v>
      </c>
      <c r="B178" s="277" t="s">
        <v>380</v>
      </c>
      <c r="C178" s="278">
        <v>951.85</v>
      </c>
      <c r="D178" s="279">
        <v>949.31666666666661</v>
      </c>
      <c r="E178" s="279">
        <v>939.28333333333319</v>
      </c>
      <c r="F178" s="279">
        <v>926.71666666666658</v>
      </c>
      <c r="G178" s="279">
        <v>916.68333333333317</v>
      </c>
      <c r="H178" s="279">
        <v>961.88333333333321</v>
      </c>
      <c r="I178" s="279">
        <v>971.91666666666652</v>
      </c>
      <c r="J178" s="279">
        <v>984.48333333333323</v>
      </c>
      <c r="K178" s="277">
        <v>959.35</v>
      </c>
      <c r="L178" s="277">
        <v>936.75</v>
      </c>
      <c r="M178" s="277">
        <v>0.35796</v>
      </c>
    </row>
    <row r="179" spans="1:13">
      <c r="A179" s="268">
        <v>169</v>
      </c>
      <c r="B179" s="277" t="s">
        <v>246</v>
      </c>
      <c r="C179" s="278">
        <v>477.8</v>
      </c>
      <c r="D179" s="279">
        <v>479.75</v>
      </c>
      <c r="E179" s="279">
        <v>474.2</v>
      </c>
      <c r="F179" s="279">
        <v>470.59999999999997</v>
      </c>
      <c r="G179" s="279">
        <v>465.04999999999995</v>
      </c>
      <c r="H179" s="279">
        <v>483.35</v>
      </c>
      <c r="I179" s="279">
        <v>488.9</v>
      </c>
      <c r="J179" s="279">
        <v>492.50000000000006</v>
      </c>
      <c r="K179" s="277">
        <v>485.3</v>
      </c>
      <c r="L179" s="277">
        <v>476.15</v>
      </c>
      <c r="M179" s="277">
        <v>2.0210300000000001</v>
      </c>
    </row>
    <row r="180" spans="1:13">
      <c r="A180" s="268">
        <v>170</v>
      </c>
      <c r="B180" s="277" t="s">
        <v>104</v>
      </c>
      <c r="C180" s="278">
        <v>690.75</v>
      </c>
      <c r="D180" s="279">
        <v>689.46666666666658</v>
      </c>
      <c r="E180" s="279">
        <v>683.08333333333314</v>
      </c>
      <c r="F180" s="279">
        <v>675.41666666666652</v>
      </c>
      <c r="G180" s="279">
        <v>669.03333333333308</v>
      </c>
      <c r="H180" s="279">
        <v>697.13333333333321</v>
      </c>
      <c r="I180" s="279">
        <v>703.51666666666665</v>
      </c>
      <c r="J180" s="279">
        <v>711.18333333333328</v>
      </c>
      <c r="K180" s="277">
        <v>695.85</v>
      </c>
      <c r="L180" s="277">
        <v>681.8</v>
      </c>
      <c r="M180" s="277">
        <v>6.3925599999999996</v>
      </c>
    </row>
    <row r="181" spans="1:13">
      <c r="A181" s="268">
        <v>171</v>
      </c>
      <c r="B181" s="277" t="s">
        <v>247</v>
      </c>
      <c r="C181" s="278">
        <v>400.05</v>
      </c>
      <c r="D181" s="279">
        <v>396.83333333333331</v>
      </c>
      <c r="E181" s="279">
        <v>387.66666666666663</v>
      </c>
      <c r="F181" s="279">
        <v>375.2833333333333</v>
      </c>
      <c r="G181" s="279">
        <v>366.11666666666662</v>
      </c>
      <c r="H181" s="279">
        <v>409.21666666666664</v>
      </c>
      <c r="I181" s="279">
        <v>418.38333333333327</v>
      </c>
      <c r="J181" s="279">
        <v>430.76666666666665</v>
      </c>
      <c r="K181" s="277">
        <v>406</v>
      </c>
      <c r="L181" s="277">
        <v>384.45</v>
      </c>
      <c r="M181" s="277">
        <v>4.7037000000000004</v>
      </c>
    </row>
    <row r="182" spans="1:13">
      <c r="A182" s="268">
        <v>172</v>
      </c>
      <c r="B182" s="277" t="s">
        <v>248</v>
      </c>
      <c r="C182" s="278">
        <v>891.9</v>
      </c>
      <c r="D182" s="279">
        <v>890.13333333333333</v>
      </c>
      <c r="E182" s="279">
        <v>874.26666666666665</v>
      </c>
      <c r="F182" s="279">
        <v>856.63333333333333</v>
      </c>
      <c r="G182" s="279">
        <v>840.76666666666665</v>
      </c>
      <c r="H182" s="279">
        <v>907.76666666666665</v>
      </c>
      <c r="I182" s="279">
        <v>923.63333333333321</v>
      </c>
      <c r="J182" s="279">
        <v>941.26666666666665</v>
      </c>
      <c r="K182" s="277">
        <v>906</v>
      </c>
      <c r="L182" s="277">
        <v>872.5</v>
      </c>
      <c r="M182" s="277">
        <v>15.29975</v>
      </c>
    </row>
    <row r="183" spans="1:13">
      <c r="A183" s="268">
        <v>173</v>
      </c>
      <c r="B183" s="277" t="s">
        <v>389</v>
      </c>
      <c r="C183" s="278">
        <v>80.45</v>
      </c>
      <c r="D183" s="279">
        <v>80.583333333333329</v>
      </c>
      <c r="E183" s="279">
        <v>79.666666666666657</v>
      </c>
      <c r="F183" s="279">
        <v>78.883333333333326</v>
      </c>
      <c r="G183" s="279">
        <v>77.966666666666654</v>
      </c>
      <c r="H183" s="279">
        <v>81.36666666666666</v>
      </c>
      <c r="I183" s="279">
        <v>82.283333333333317</v>
      </c>
      <c r="J183" s="279">
        <v>83.066666666666663</v>
      </c>
      <c r="K183" s="277">
        <v>81.5</v>
      </c>
      <c r="L183" s="277">
        <v>79.8</v>
      </c>
      <c r="M183" s="277">
        <v>3.2060900000000001</v>
      </c>
    </row>
    <row r="184" spans="1:13">
      <c r="A184" s="268">
        <v>174</v>
      </c>
      <c r="B184" s="277" t="s">
        <v>381</v>
      </c>
      <c r="C184" s="278">
        <v>306.35000000000002</v>
      </c>
      <c r="D184" s="279">
        <v>307.08333333333331</v>
      </c>
      <c r="E184" s="279">
        <v>301.96666666666664</v>
      </c>
      <c r="F184" s="279">
        <v>297.58333333333331</v>
      </c>
      <c r="G184" s="279">
        <v>292.46666666666664</v>
      </c>
      <c r="H184" s="279">
        <v>311.46666666666664</v>
      </c>
      <c r="I184" s="279">
        <v>316.58333333333331</v>
      </c>
      <c r="J184" s="279">
        <v>320.96666666666664</v>
      </c>
      <c r="K184" s="277">
        <v>312.2</v>
      </c>
      <c r="L184" s="277">
        <v>302.7</v>
      </c>
      <c r="M184" s="277">
        <v>14.9298</v>
      </c>
    </row>
    <row r="185" spans="1:13">
      <c r="A185" s="268">
        <v>175</v>
      </c>
      <c r="B185" s="277" t="s">
        <v>249</v>
      </c>
      <c r="C185" s="278">
        <v>188</v>
      </c>
      <c r="D185" s="279">
        <v>186.5</v>
      </c>
      <c r="E185" s="279">
        <v>181.5</v>
      </c>
      <c r="F185" s="279">
        <v>175</v>
      </c>
      <c r="G185" s="279">
        <v>170</v>
      </c>
      <c r="H185" s="279">
        <v>193</v>
      </c>
      <c r="I185" s="279">
        <v>198</v>
      </c>
      <c r="J185" s="279">
        <v>204.5</v>
      </c>
      <c r="K185" s="277">
        <v>191.5</v>
      </c>
      <c r="L185" s="277">
        <v>180</v>
      </c>
      <c r="M185" s="277">
        <v>14.000069999999999</v>
      </c>
    </row>
    <row r="186" spans="1:13">
      <c r="A186" s="268">
        <v>176</v>
      </c>
      <c r="B186" s="277" t="s">
        <v>105</v>
      </c>
      <c r="C186" s="278">
        <v>667.1</v>
      </c>
      <c r="D186" s="279">
        <v>655.5333333333333</v>
      </c>
      <c r="E186" s="279">
        <v>632.56666666666661</v>
      </c>
      <c r="F186" s="279">
        <v>598.0333333333333</v>
      </c>
      <c r="G186" s="279">
        <v>575.06666666666661</v>
      </c>
      <c r="H186" s="279">
        <v>690.06666666666661</v>
      </c>
      <c r="I186" s="279">
        <v>713.0333333333333</v>
      </c>
      <c r="J186" s="279">
        <v>747.56666666666661</v>
      </c>
      <c r="K186" s="277">
        <v>678.5</v>
      </c>
      <c r="L186" s="277">
        <v>621</v>
      </c>
      <c r="M186" s="277">
        <v>154.65826000000001</v>
      </c>
    </row>
    <row r="187" spans="1:13">
      <c r="A187" s="268">
        <v>177</v>
      </c>
      <c r="B187" s="277" t="s">
        <v>383</v>
      </c>
      <c r="C187" s="278">
        <v>81.8</v>
      </c>
      <c r="D187" s="279">
        <v>82.95</v>
      </c>
      <c r="E187" s="279">
        <v>80.5</v>
      </c>
      <c r="F187" s="279">
        <v>79.2</v>
      </c>
      <c r="G187" s="279">
        <v>76.75</v>
      </c>
      <c r="H187" s="279">
        <v>84.25</v>
      </c>
      <c r="I187" s="279">
        <v>86.700000000000017</v>
      </c>
      <c r="J187" s="279">
        <v>88</v>
      </c>
      <c r="K187" s="277">
        <v>85.4</v>
      </c>
      <c r="L187" s="277">
        <v>81.650000000000006</v>
      </c>
      <c r="M187" s="277">
        <v>11.343999999999999</v>
      </c>
    </row>
    <row r="188" spans="1:13">
      <c r="A188" s="268">
        <v>178</v>
      </c>
      <c r="B188" s="277" t="s">
        <v>384</v>
      </c>
      <c r="C188" s="278">
        <v>528.04999999999995</v>
      </c>
      <c r="D188" s="279">
        <v>525.80000000000007</v>
      </c>
      <c r="E188" s="279">
        <v>520.60000000000014</v>
      </c>
      <c r="F188" s="279">
        <v>513.15000000000009</v>
      </c>
      <c r="G188" s="279">
        <v>507.95000000000016</v>
      </c>
      <c r="H188" s="279">
        <v>533.25000000000011</v>
      </c>
      <c r="I188" s="279">
        <v>538.45000000000016</v>
      </c>
      <c r="J188" s="279">
        <v>545.90000000000009</v>
      </c>
      <c r="K188" s="277">
        <v>531</v>
      </c>
      <c r="L188" s="277">
        <v>518.35</v>
      </c>
      <c r="M188" s="277">
        <v>0.16231999999999999</v>
      </c>
    </row>
    <row r="189" spans="1:13">
      <c r="A189" s="268">
        <v>179</v>
      </c>
      <c r="B189" s="277" t="s">
        <v>1440</v>
      </c>
      <c r="C189" s="278">
        <v>208.5</v>
      </c>
      <c r="D189" s="279">
        <v>210.73333333333335</v>
      </c>
      <c r="E189" s="279">
        <v>205.51666666666671</v>
      </c>
      <c r="F189" s="279">
        <v>202.53333333333336</v>
      </c>
      <c r="G189" s="279">
        <v>197.31666666666672</v>
      </c>
      <c r="H189" s="279">
        <v>213.7166666666667</v>
      </c>
      <c r="I189" s="279">
        <v>218.93333333333334</v>
      </c>
      <c r="J189" s="279">
        <v>221.91666666666669</v>
      </c>
      <c r="K189" s="277">
        <v>215.95</v>
      </c>
      <c r="L189" s="277">
        <v>207.75</v>
      </c>
      <c r="M189" s="277">
        <v>2.3208700000000002</v>
      </c>
    </row>
    <row r="190" spans="1:13">
      <c r="A190" s="268">
        <v>180</v>
      </c>
      <c r="B190" s="277" t="s">
        <v>390</v>
      </c>
      <c r="C190" s="278">
        <v>61.85</v>
      </c>
      <c r="D190" s="279">
        <v>61.816666666666663</v>
      </c>
      <c r="E190" s="279">
        <v>61.233333333333327</v>
      </c>
      <c r="F190" s="279">
        <v>60.616666666666667</v>
      </c>
      <c r="G190" s="279">
        <v>60.033333333333331</v>
      </c>
      <c r="H190" s="279">
        <v>62.433333333333323</v>
      </c>
      <c r="I190" s="279">
        <v>63.016666666666666</v>
      </c>
      <c r="J190" s="279">
        <v>63.633333333333319</v>
      </c>
      <c r="K190" s="277">
        <v>62.4</v>
      </c>
      <c r="L190" s="277">
        <v>61.2</v>
      </c>
      <c r="M190" s="277">
        <v>5.6713199999999997</v>
      </c>
    </row>
    <row r="191" spans="1:13">
      <c r="A191" s="268">
        <v>181</v>
      </c>
      <c r="B191" s="277" t="s">
        <v>250</v>
      </c>
      <c r="C191" s="278">
        <v>211.3</v>
      </c>
      <c r="D191" s="279">
        <v>208.85</v>
      </c>
      <c r="E191" s="279">
        <v>205.75</v>
      </c>
      <c r="F191" s="279">
        <v>200.20000000000002</v>
      </c>
      <c r="G191" s="279">
        <v>197.10000000000002</v>
      </c>
      <c r="H191" s="279">
        <v>214.39999999999998</v>
      </c>
      <c r="I191" s="279">
        <v>217.49999999999994</v>
      </c>
      <c r="J191" s="279">
        <v>223.04999999999995</v>
      </c>
      <c r="K191" s="277">
        <v>211.95</v>
      </c>
      <c r="L191" s="277">
        <v>203.3</v>
      </c>
      <c r="M191" s="277">
        <v>15.00521</v>
      </c>
    </row>
    <row r="192" spans="1:13">
      <c r="A192" s="268">
        <v>182</v>
      </c>
      <c r="B192" s="277" t="s">
        <v>385</v>
      </c>
      <c r="C192" s="278">
        <v>341.55</v>
      </c>
      <c r="D192" s="279">
        <v>341.65000000000003</v>
      </c>
      <c r="E192" s="279">
        <v>329.90000000000009</v>
      </c>
      <c r="F192" s="279">
        <v>318.25000000000006</v>
      </c>
      <c r="G192" s="279">
        <v>306.50000000000011</v>
      </c>
      <c r="H192" s="279">
        <v>353.30000000000007</v>
      </c>
      <c r="I192" s="279">
        <v>365.04999999999995</v>
      </c>
      <c r="J192" s="279">
        <v>376.70000000000005</v>
      </c>
      <c r="K192" s="277">
        <v>353.4</v>
      </c>
      <c r="L192" s="277">
        <v>330</v>
      </c>
      <c r="M192" s="277">
        <v>12.30457</v>
      </c>
    </row>
    <row r="193" spans="1:13">
      <c r="A193" s="268">
        <v>183</v>
      </c>
      <c r="B193" s="277" t="s">
        <v>386</v>
      </c>
      <c r="C193" s="278">
        <v>306</v>
      </c>
      <c r="D193" s="279">
        <v>306.63333333333333</v>
      </c>
      <c r="E193" s="279">
        <v>303.36666666666667</v>
      </c>
      <c r="F193" s="279">
        <v>300.73333333333335</v>
      </c>
      <c r="G193" s="279">
        <v>297.4666666666667</v>
      </c>
      <c r="H193" s="279">
        <v>309.26666666666665</v>
      </c>
      <c r="I193" s="279">
        <v>312.5333333333333</v>
      </c>
      <c r="J193" s="279">
        <v>315.16666666666663</v>
      </c>
      <c r="K193" s="277">
        <v>309.89999999999998</v>
      </c>
      <c r="L193" s="277">
        <v>304</v>
      </c>
      <c r="M193" s="277">
        <v>7.1231499999999999</v>
      </c>
    </row>
    <row r="194" spans="1:13">
      <c r="A194" s="268">
        <v>184</v>
      </c>
      <c r="B194" s="277" t="s">
        <v>391</v>
      </c>
      <c r="C194" s="278">
        <v>659.45</v>
      </c>
      <c r="D194" s="279">
        <v>659.13333333333333</v>
      </c>
      <c r="E194" s="279">
        <v>653.26666666666665</v>
      </c>
      <c r="F194" s="279">
        <v>647.08333333333337</v>
      </c>
      <c r="G194" s="279">
        <v>641.2166666666667</v>
      </c>
      <c r="H194" s="279">
        <v>665.31666666666661</v>
      </c>
      <c r="I194" s="279">
        <v>671.18333333333317</v>
      </c>
      <c r="J194" s="279">
        <v>677.36666666666656</v>
      </c>
      <c r="K194" s="277">
        <v>665</v>
      </c>
      <c r="L194" s="277">
        <v>652.95000000000005</v>
      </c>
      <c r="M194" s="277">
        <v>0.16975000000000001</v>
      </c>
    </row>
    <row r="195" spans="1:13">
      <c r="A195" s="268">
        <v>185</v>
      </c>
      <c r="B195" s="277" t="s">
        <v>399</v>
      </c>
      <c r="C195" s="278">
        <v>1276.5</v>
      </c>
      <c r="D195" s="279">
        <v>1277.8333333333333</v>
      </c>
      <c r="E195" s="279">
        <v>1243.6666666666665</v>
      </c>
      <c r="F195" s="279">
        <v>1210.8333333333333</v>
      </c>
      <c r="G195" s="279">
        <v>1176.6666666666665</v>
      </c>
      <c r="H195" s="279">
        <v>1310.6666666666665</v>
      </c>
      <c r="I195" s="279">
        <v>1344.833333333333</v>
      </c>
      <c r="J195" s="279">
        <v>1377.6666666666665</v>
      </c>
      <c r="K195" s="277">
        <v>1312</v>
      </c>
      <c r="L195" s="277">
        <v>1245</v>
      </c>
      <c r="M195" s="277">
        <v>21.59084</v>
      </c>
    </row>
    <row r="196" spans="1:13">
      <c r="A196" s="268">
        <v>186</v>
      </c>
      <c r="B196" s="277" t="s">
        <v>392</v>
      </c>
      <c r="C196" s="278">
        <v>38</v>
      </c>
      <c r="D196" s="279">
        <v>37.5</v>
      </c>
      <c r="E196" s="279">
        <v>36.5</v>
      </c>
      <c r="F196" s="279">
        <v>35</v>
      </c>
      <c r="G196" s="279">
        <v>34</v>
      </c>
      <c r="H196" s="279">
        <v>39</v>
      </c>
      <c r="I196" s="279">
        <v>40</v>
      </c>
      <c r="J196" s="279">
        <v>41.5</v>
      </c>
      <c r="K196" s="277">
        <v>38.5</v>
      </c>
      <c r="L196" s="277">
        <v>36</v>
      </c>
      <c r="M196" s="277">
        <v>6.9156899999999997</v>
      </c>
    </row>
    <row r="197" spans="1:13">
      <c r="A197" s="268">
        <v>187</v>
      </c>
      <c r="B197" s="277" t="s">
        <v>393</v>
      </c>
      <c r="C197" s="278">
        <v>778.4</v>
      </c>
      <c r="D197" s="279">
        <v>773.65</v>
      </c>
      <c r="E197" s="279">
        <v>749.75</v>
      </c>
      <c r="F197" s="279">
        <v>721.1</v>
      </c>
      <c r="G197" s="279">
        <v>697.2</v>
      </c>
      <c r="H197" s="279">
        <v>802.3</v>
      </c>
      <c r="I197" s="279">
        <v>826.19999999999982</v>
      </c>
      <c r="J197" s="279">
        <v>854.84999999999991</v>
      </c>
      <c r="K197" s="277">
        <v>797.55</v>
      </c>
      <c r="L197" s="277">
        <v>745</v>
      </c>
      <c r="M197" s="277">
        <v>1.8410500000000001</v>
      </c>
    </row>
    <row r="198" spans="1:13">
      <c r="A198" s="268">
        <v>188</v>
      </c>
      <c r="B198" s="277" t="s">
        <v>106</v>
      </c>
      <c r="C198" s="278">
        <v>626.54999999999995</v>
      </c>
      <c r="D198" s="279">
        <v>628.18333333333328</v>
      </c>
      <c r="E198" s="279">
        <v>619.36666666666656</v>
      </c>
      <c r="F198" s="279">
        <v>612.18333333333328</v>
      </c>
      <c r="G198" s="279">
        <v>603.36666666666656</v>
      </c>
      <c r="H198" s="279">
        <v>635.36666666666656</v>
      </c>
      <c r="I198" s="279">
        <v>644.18333333333339</v>
      </c>
      <c r="J198" s="279">
        <v>651.36666666666656</v>
      </c>
      <c r="K198" s="277">
        <v>637</v>
      </c>
      <c r="L198" s="277">
        <v>621</v>
      </c>
      <c r="M198" s="277">
        <v>40.805309999999999</v>
      </c>
    </row>
    <row r="199" spans="1:13">
      <c r="A199" s="268">
        <v>189</v>
      </c>
      <c r="B199" s="277" t="s">
        <v>108</v>
      </c>
      <c r="C199" s="278">
        <v>714.45</v>
      </c>
      <c r="D199" s="279">
        <v>716.18333333333339</v>
      </c>
      <c r="E199" s="279">
        <v>710.66666666666674</v>
      </c>
      <c r="F199" s="279">
        <v>706.88333333333333</v>
      </c>
      <c r="G199" s="279">
        <v>701.36666666666667</v>
      </c>
      <c r="H199" s="279">
        <v>719.96666666666681</v>
      </c>
      <c r="I199" s="279">
        <v>725.48333333333346</v>
      </c>
      <c r="J199" s="279">
        <v>729.26666666666688</v>
      </c>
      <c r="K199" s="277">
        <v>721.7</v>
      </c>
      <c r="L199" s="277">
        <v>712.4</v>
      </c>
      <c r="M199" s="277">
        <v>36.343110000000003</v>
      </c>
    </row>
    <row r="200" spans="1:13">
      <c r="A200" s="268">
        <v>190</v>
      </c>
      <c r="B200" s="277" t="s">
        <v>109</v>
      </c>
      <c r="C200" s="278">
        <v>1820.7</v>
      </c>
      <c r="D200" s="279">
        <v>1814.0166666666667</v>
      </c>
      <c r="E200" s="279">
        <v>1802.6333333333332</v>
      </c>
      <c r="F200" s="279">
        <v>1784.5666666666666</v>
      </c>
      <c r="G200" s="279">
        <v>1773.1833333333332</v>
      </c>
      <c r="H200" s="279">
        <v>1832.0833333333333</v>
      </c>
      <c r="I200" s="279">
        <v>1843.4666666666669</v>
      </c>
      <c r="J200" s="279">
        <v>1861.5333333333333</v>
      </c>
      <c r="K200" s="277">
        <v>1825.4</v>
      </c>
      <c r="L200" s="277">
        <v>1795.95</v>
      </c>
      <c r="M200" s="277">
        <v>34.135359999999999</v>
      </c>
    </row>
    <row r="201" spans="1:13">
      <c r="A201" s="268">
        <v>191</v>
      </c>
      <c r="B201" s="277" t="s">
        <v>252</v>
      </c>
      <c r="C201" s="278">
        <v>2414.25</v>
      </c>
      <c r="D201" s="279">
        <v>2403.5666666666666</v>
      </c>
      <c r="E201" s="279">
        <v>2386.7333333333331</v>
      </c>
      <c r="F201" s="279">
        <v>2359.2166666666667</v>
      </c>
      <c r="G201" s="279">
        <v>2342.3833333333332</v>
      </c>
      <c r="H201" s="279">
        <v>2431.083333333333</v>
      </c>
      <c r="I201" s="279">
        <v>2447.916666666667</v>
      </c>
      <c r="J201" s="279">
        <v>2475.4333333333329</v>
      </c>
      <c r="K201" s="277">
        <v>2420.4</v>
      </c>
      <c r="L201" s="277">
        <v>2376.0500000000002</v>
      </c>
      <c r="M201" s="277">
        <v>3.3427199999999999</v>
      </c>
    </row>
    <row r="202" spans="1:13">
      <c r="A202" s="268">
        <v>192</v>
      </c>
      <c r="B202" s="277" t="s">
        <v>110</v>
      </c>
      <c r="C202" s="278">
        <v>1056.5</v>
      </c>
      <c r="D202" s="279">
        <v>1046.7166666666667</v>
      </c>
      <c r="E202" s="279">
        <v>1031.7833333333333</v>
      </c>
      <c r="F202" s="279">
        <v>1007.0666666666666</v>
      </c>
      <c r="G202" s="279">
        <v>992.13333333333321</v>
      </c>
      <c r="H202" s="279">
        <v>1071.4333333333334</v>
      </c>
      <c r="I202" s="279">
        <v>1086.3666666666668</v>
      </c>
      <c r="J202" s="279">
        <v>1111.0833333333335</v>
      </c>
      <c r="K202" s="277">
        <v>1061.6500000000001</v>
      </c>
      <c r="L202" s="277">
        <v>1022</v>
      </c>
      <c r="M202" s="277">
        <v>120.20562</v>
      </c>
    </row>
    <row r="203" spans="1:13">
      <c r="A203" s="268">
        <v>193</v>
      </c>
      <c r="B203" s="277" t="s">
        <v>253</v>
      </c>
      <c r="C203" s="278">
        <v>597.6</v>
      </c>
      <c r="D203" s="279">
        <v>595.75</v>
      </c>
      <c r="E203" s="279">
        <v>590.85</v>
      </c>
      <c r="F203" s="279">
        <v>584.1</v>
      </c>
      <c r="G203" s="279">
        <v>579.20000000000005</v>
      </c>
      <c r="H203" s="279">
        <v>602.5</v>
      </c>
      <c r="I203" s="279">
        <v>607.40000000000009</v>
      </c>
      <c r="J203" s="279">
        <v>614.15</v>
      </c>
      <c r="K203" s="277">
        <v>600.65</v>
      </c>
      <c r="L203" s="277">
        <v>589</v>
      </c>
      <c r="M203" s="277">
        <v>22.250800000000002</v>
      </c>
    </row>
    <row r="204" spans="1:13">
      <c r="A204" s="268">
        <v>194</v>
      </c>
      <c r="B204" s="277" t="s">
        <v>251</v>
      </c>
      <c r="C204" s="278">
        <v>798.55</v>
      </c>
      <c r="D204" s="279">
        <v>797.25</v>
      </c>
      <c r="E204" s="279">
        <v>780.25</v>
      </c>
      <c r="F204" s="279">
        <v>761.95</v>
      </c>
      <c r="G204" s="279">
        <v>744.95</v>
      </c>
      <c r="H204" s="279">
        <v>815.55</v>
      </c>
      <c r="I204" s="279">
        <v>832.55</v>
      </c>
      <c r="J204" s="279">
        <v>850.84999999999991</v>
      </c>
      <c r="K204" s="277">
        <v>814.25</v>
      </c>
      <c r="L204" s="277">
        <v>778.95</v>
      </c>
      <c r="M204" s="277">
        <v>6.7485999999999997</v>
      </c>
    </row>
    <row r="205" spans="1:13">
      <c r="A205" s="268">
        <v>195</v>
      </c>
      <c r="B205" s="277" t="s">
        <v>394</v>
      </c>
      <c r="C205" s="278">
        <v>192.95</v>
      </c>
      <c r="D205" s="279">
        <v>194.11666666666667</v>
      </c>
      <c r="E205" s="279">
        <v>190.83333333333334</v>
      </c>
      <c r="F205" s="279">
        <v>188.71666666666667</v>
      </c>
      <c r="G205" s="279">
        <v>185.43333333333334</v>
      </c>
      <c r="H205" s="279">
        <v>196.23333333333335</v>
      </c>
      <c r="I205" s="279">
        <v>199.51666666666665</v>
      </c>
      <c r="J205" s="279">
        <v>201.63333333333335</v>
      </c>
      <c r="K205" s="277">
        <v>197.4</v>
      </c>
      <c r="L205" s="277">
        <v>192</v>
      </c>
      <c r="M205" s="277">
        <v>3.4005700000000001</v>
      </c>
    </row>
    <row r="206" spans="1:13">
      <c r="A206" s="268">
        <v>196</v>
      </c>
      <c r="B206" s="277" t="s">
        <v>395</v>
      </c>
      <c r="C206" s="278">
        <v>353.9</v>
      </c>
      <c r="D206" s="279">
        <v>346.26666666666665</v>
      </c>
      <c r="E206" s="279">
        <v>331.63333333333333</v>
      </c>
      <c r="F206" s="279">
        <v>309.36666666666667</v>
      </c>
      <c r="G206" s="279">
        <v>294.73333333333335</v>
      </c>
      <c r="H206" s="279">
        <v>368.5333333333333</v>
      </c>
      <c r="I206" s="279">
        <v>383.16666666666663</v>
      </c>
      <c r="J206" s="279">
        <v>405.43333333333328</v>
      </c>
      <c r="K206" s="277">
        <v>360.9</v>
      </c>
      <c r="L206" s="277">
        <v>324</v>
      </c>
      <c r="M206" s="277">
        <v>2.3062999999999998</v>
      </c>
    </row>
    <row r="207" spans="1:13">
      <c r="A207" s="268">
        <v>197</v>
      </c>
      <c r="B207" s="277" t="s">
        <v>111</v>
      </c>
      <c r="C207" s="278">
        <v>2924.15</v>
      </c>
      <c r="D207" s="279">
        <v>2931.15</v>
      </c>
      <c r="E207" s="279">
        <v>2898.3</v>
      </c>
      <c r="F207" s="279">
        <v>2872.4500000000003</v>
      </c>
      <c r="G207" s="279">
        <v>2839.6000000000004</v>
      </c>
      <c r="H207" s="279">
        <v>2957</v>
      </c>
      <c r="I207" s="279">
        <v>2989.8499999999995</v>
      </c>
      <c r="J207" s="279">
        <v>3015.7</v>
      </c>
      <c r="K207" s="277">
        <v>2964</v>
      </c>
      <c r="L207" s="277">
        <v>2905.3</v>
      </c>
      <c r="M207" s="277">
        <v>15.310309999999999</v>
      </c>
    </row>
    <row r="208" spans="1:13">
      <c r="A208" s="268">
        <v>198</v>
      </c>
      <c r="B208" s="277" t="s">
        <v>112</v>
      </c>
      <c r="C208" s="278">
        <v>402.25</v>
      </c>
      <c r="D208" s="279">
        <v>404.73333333333335</v>
      </c>
      <c r="E208" s="279">
        <v>399.01666666666671</v>
      </c>
      <c r="F208" s="279">
        <v>395.78333333333336</v>
      </c>
      <c r="G208" s="279">
        <v>390.06666666666672</v>
      </c>
      <c r="H208" s="279">
        <v>407.9666666666667</v>
      </c>
      <c r="I208" s="279">
        <v>413.68333333333339</v>
      </c>
      <c r="J208" s="279">
        <v>416.91666666666669</v>
      </c>
      <c r="K208" s="277">
        <v>410.45</v>
      </c>
      <c r="L208" s="277">
        <v>401.5</v>
      </c>
      <c r="M208" s="277">
        <v>6.7123200000000001</v>
      </c>
    </row>
    <row r="209" spans="1:13">
      <c r="A209" s="268">
        <v>199</v>
      </c>
      <c r="B209" s="277" t="s">
        <v>396</v>
      </c>
      <c r="C209" s="278">
        <v>16</v>
      </c>
      <c r="D209" s="279">
        <v>16.116666666666667</v>
      </c>
      <c r="E209" s="279">
        <v>15.533333333333335</v>
      </c>
      <c r="F209" s="279">
        <v>15.066666666666668</v>
      </c>
      <c r="G209" s="279">
        <v>14.483333333333336</v>
      </c>
      <c r="H209" s="279">
        <v>16.583333333333336</v>
      </c>
      <c r="I209" s="279">
        <v>17.166666666666664</v>
      </c>
      <c r="J209" s="279">
        <v>17.633333333333333</v>
      </c>
      <c r="K209" s="277">
        <v>16.7</v>
      </c>
      <c r="L209" s="277">
        <v>15.65</v>
      </c>
      <c r="M209" s="277">
        <v>32.562550000000002</v>
      </c>
    </row>
    <row r="210" spans="1:13">
      <c r="A210" s="268">
        <v>200</v>
      </c>
      <c r="B210" s="277" t="s">
        <v>398</v>
      </c>
      <c r="C210" s="278">
        <v>83.45</v>
      </c>
      <c r="D210" s="279">
        <v>81.95</v>
      </c>
      <c r="E210" s="279">
        <v>77.900000000000006</v>
      </c>
      <c r="F210" s="279">
        <v>72.350000000000009</v>
      </c>
      <c r="G210" s="279">
        <v>68.300000000000011</v>
      </c>
      <c r="H210" s="279">
        <v>87.5</v>
      </c>
      <c r="I210" s="279">
        <v>91.549999999999983</v>
      </c>
      <c r="J210" s="279">
        <v>97.1</v>
      </c>
      <c r="K210" s="277">
        <v>86</v>
      </c>
      <c r="L210" s="277">
        <v>76.400000000000006</v>
      </c>
      <c r="M210" s="277">
        <v>12.58483</v>
      </c>
    </row>
    <row r="211" spans="1:13">
      <c r="A211" s="268">
        <v>201</v>
      </c>
      <c r="B211" s="277" t="s">
        <v>114</v>
      </c>
      <c r="C211" s="278">
        <v>196</v>
      </c>
      <c r="D211" s="279">
        <v>195.1</v>
      </c>
      <c r="E211" s="279">
        <v>192.95</v>
      </c>
      <c r="F211" s="279">
        <v>189.9</v>
      </c>
      <c r="G211" s="279">
        <v>187.75</v>
      </c>
      <c r="H211" s="279">
        <v>198.14999999999998</v>
      </c>
      <c r="I211" s="279">
        <v>200.3</v>
      </c>
      <c r="J211" s="279">
        <v>203.34999999999997</v>
      </c>
      <c r="K211" s="277">
        <v>197.25</v>
      </c>
      <c r="L211" s="277">
        <v>192.05</v>
      </c>
      <c r="M211" s="277">
        <v>204.01536999999999</v>
      </c>
    </row>
    <row r="212" spans="1:13">
      <c r="A212" s="268">
        <v>202</v>
      </c>
      <c r="B212" s="277" t="s">
        <v>400</v>
      </c>
      <c r="C212" s="278">
        <v>39.049999999999997</v>
      </c>
      <c r="D212" s="279">
        <v>38.9</v>
      </c>
      <c r="E212" s="279">
        <v>37.599999999999994</v>
      </c>
      <c r="F212" s="279">
        <v>36.15</v>
      </c>
      <c r="G212" s="279">
        <v>34.849999999999994</v>
      </c>
      <c r="H212" s="279">
        <v>40.349999999999994</v>
      </c>
      <c r="I212" s="279">
        <v>41.649999999999991</v>
      </c>
      <c r="J212" s="279">
        <v>43.099999999999994</v>
      </c>
      <c r="K212" s="277">
        <v>40.200000000000003</v>
      </c>
      <c r="L212" s="277">
        <v>37.450000000000003</v>
      </c>
      <c r="M212" s="277">
        <v>42.181800000000003</v>
      </c>
    </row>
    <row r="213" spans="1:13">
      <c r="A213" s="268">
        <v>203</v>
      </c>
      <c r="B213" s="277" t="s">
        <v>115</v>
      </c>
      <c r="C213" s="278">
        <v>209.85</v>
      </c>
      <c r="D213" s="279">
        <v>210.66666666666666</v>
      </c>
      <c r="E213" s="279">
        <v>208.38333333333333</v>
      </c>
      <c r="F213" s="279">
        <v>206.91666666666666</v>
      </c>
      <c r="G213" s="279">
        <v>204.63333333333333</v>
      </c>
      <c r="H213" s="279">
        <v>212.13333333333333</v>
      </c>
      <c r="I213" s="279">
        <v>214.41666666666669</v>
      </c>
      <c r="J213" s="279">
        <v>215.88333333333333</v>
      </c>
      <c r="K213" s="277">
        <v>212.95</v>
      </c>
      <c r="L213" s="277">
        <v>209.2</v>
      </c>
      <c r="M213" s="277">
        <v>54.483930000000001</v>
      </c>
    </row>
    <row r="214" spans="1:13">
      <c r="A214" s="268">
        <v>204</v>
      </c>
      <c r="B214" s="277" t="s">
        <v>116</v>
      </c>
      <c r="C214" s="278">
        <v>2214.35</v>
      </c>
      <c r="D214" s="279">
        <v>2206.7166666666667</v>
      </c>
      <c r="E214" s="279">
        <v>2196.6333333333332</v>
      </c>
      <c r="F214" s="279">
        <v>2178.9166666666665</v>
      </c>
      <c r="G214" s="279">
        <v>2168.833333333333</v>
      </c>
      <c r="H214" s="279">
        <v>2224.4333333333334</v>
      </c>
      <c r="I214" s="279">
        <v>2234.5166666666664</v>
      </c>
      <c r="J214" s="279">
        <v>2252.2333333333336</v>
      </c>
      <c r="K214" s="277">
        <v>2216.8000000000002</v>
      </c>
      <c r="L214" s="277">
        <v>2189</v>
      </c>
      <c r="M214" s="277">
        <v>13.39002</v>
      </c>
    </row>
    <row r="215" spans="1:13">
      <c r="A215" s="268">
        <v>205</v>
      </c>
      <c r="B215" s="277" t="s">
        <v>254</v>
      </c>
      <c r="C215" s="278">
        <v>233.95</v>
      </c>
      <c r="D215" s="279">
        <v>233.93333333333331</v>
      </c>
      <c r="E215" s="279">
        <v>232.01666666666662</v>
      </c>
      <c r="F215" s="279">
        <v>230.08333333333331</v>
      </c>
      <c r="G215" s="279">
        <v>228.16666666666663</v>
      </c>
      <c r="H215" s="279">
        <v>235.86666666666662</v>
      </c>
      <c r="I215" s="279">
        <v>237.7833333333333</v>
      </c>
      <c r="J215" s="279">
        <v>239.71666666666661</v>
      </c>
      <c r="K215" s="277">
        <v>235.85</v>
      </c>
      <c r="L215" s="277">
        <v>232</v>
      </c>
      <c r="M215" s="277">
        <v>12.527810000000001</v>
      </c>
    </row>
    <row r="216" spans="1:13">
      <c r="A216" s="268">
        <v>206</v>
      </c>
      <c r="B216" s="277" t="s">
        <v>401</v>
      </c>
      <c r="C216" s="278">
        <v>30649.95</v>
      </c>
      <c r="D216" s="279">
        <v>30561.716666666671</v>
      </c>
      <c r="E216" s="279">
        <v>30304.03333333334</v>
      </c>
      <c r="F216" s="279">
        <v>29958.116666666669</v>
      </c>
      <c r="G216" s="279">
        <v>29700.433333333338</v>
      </c>
      <c r="H216" s="279">
        <v>30907.633333333342</v>
      </c>
      <c r="I216" s="279">
        <v>31165.316666666669</v>
      </c>
      <c r="J216" s="279">
        <v>31511.233333333344</v>
      </c>
      <c r="K216" s="277">
        <v>30819.4</v>
      </c>
      <c r="L216" s="277">
        <v>30215.8</v>
      </c>
      <c r="M216" s="277">
        <v>4.224E-2</v>
      </c>
    </row>
    <row r="217" spans="1:13">
      <c r="A217" s="268">
        <v>207</v>
      </c>
      <c r="B217" s="277" t="s">
        <v>397</v>
      </c>
      <c r="C217" s="278">
        <v>48.2</v>
      </c>
      <c r="D217" s="279">
        <v>47.4</v>
      </c>
      <c r="E217" s="279">
        <v>46</v>
      </c>
      <c r="F217" s="279">
        <v>43.800000000000004</v>
      </c>
      <c r="G217" s="279">
        <v>42.400000000000006</v>
      </c>
      <c r="H217" s="279">
        <v>49.599999999999994</v>
      </c>
      <c r="I217" s="279">
        <v>50.999999999999986</v>
      </c>
      <c r="J217" s="279">
        <v>53.199999999999989</v>
      </c>
      <c r="K217" s="277">
        <v>48.8</v>
      </c>
      <c r="L217" s="277">
        <v>45.2</v>
      </c>
      <c r="M217" s="277">
        <v>24.622029999999999</v>
      </c>
    </row>
    <row r="218" spans="1:13">
      <c r="A218" s="268">
        <v>208</v>
      </c>
      <c r="B218" s="277" t="s">
        <v>255</v>
      </c>
      <c r="C218" s="278">
        <v>36.299999999999997</v>
      </c>
      <c r="D218" s="279">
        <v>36.199999999999996</v>
      </c>
      <c r="E218" s="279">
        <v>35.749999999999993</v>
      </c>
      <c r="F218" s="279">
        <v>35.199999999999996</v>
      </c>
      <c r="G218" s="279">
        <v>34.749999999999993</v>
      </c>
      <c r="H218" s="279">
        <v>36.749999999999993</v>
      </c>
      <c r="I218" s="279">
        <v>37.199999999999996</v>
      </c>
      <c r="J218" s="279">
        <v>37.749999999999993</v>
      </c>
      <c r="K218" s="277">
        <v>36.65</v>
      </c>
      <c r="L218" s="277">
        <v>35.65</v>
      </c>
      <c r="M218" s="277">
        <v>14.179819999999999</v>
      </c>
    </row>
    <row r="219" spans="1:13">
      <c r="A219" s="268">
        <v>209</v>
      </c>
      <c r="B219" s="277" t="s">
        <v>415</v>
      </c>
      <c r="C219" s="278">
        <v>73.599999999999994</v>
      </c>
      <c r="D219" s="279">
        <v>72.61666666666666</v>
      </c>
      <c r="E219" s="279">
        <v>70.433333333333323</v>
      </c>
      <c r="F219" s="279">
        <v>67.266666666666666</v>
      </c>
      <c r="G219" s="279">
        <v>65.083333333333329</v>
      </c>
      <c r="H219" s="279">
        <v>75.783333333333317</v>
      </c>
      <c r="I219" s="279">
        <v>77.966666666666654</v>
      </c>
      <c r="J219" s="279">
        <v>81.133333333333312</v>
      </c>
      <c r="K219" s="277">
        <v>74.8</v>
      </c>
      <c r="L219" s="277">
        <v>69.45</v>
      </c>
      <c r="M219" s="277">
        <v>83.132279999999994</v>
      </c>
    </row>
    <row r="220" spans="1:13">
      <c r="A220" s="268">
        <v>210</v>
      </c>
      <c r="B220" s="277" t="s">
        <v>117</v>
      </c>
      <c r="C220" s="278">
        <v>207.75</v>
      </c>
      <c r="D220" s="279">
        <v>207.11666666666667</v>
      </c>
      <c r="E220" s="279">
        <v>202.88333333333335</v>
      </c>
      <c r="F220" s="279">
        <v>198.01666666666668</v>
      </c>
      <c r="G220" s="279">
        <v>193.78333333333336</v>
      </c>
      <c r="H220" s="279">
        <v>211.98333333333335</v>
      </c>
      <c r="I220" s="279">
        <v>216.2166666666667</v>
      </c>
      <c r="J220" s="279">
        <v>221.08333333333334</v>
      </c>
      <c r="K220" s="277">
        <v>211.35</v>
      </c>
      <c r="L220" s="277">
        <v>202.25</v>
      </c>
      <c r="M220" s="277">
        <v>190.82696000000001</v>
      </c>
    </row>
    <row r="221" spans="1:13">
      <c r="A221" s="268">
        <v>211</v>
      </c>
      <c r="B221" s="277" t="s">
        <v>258</v>
      </c>
      <c r="C221" s="278">
        <v>166.85</v>
      </c>
      <c r="D221" s="279">
        <v>166.91666666666666</v>
      </c>
      <c r="E221" s="279">
        <v>162.13333333333333</v>
      </c>
      <c r="F221" s="279">
        <v>157.41666666666666</v>
      </c>
      <c r="G221" s="279">
        <v>152.63333333333333</v>
      </c>
      <c r="H221" s="279">
        <v>171.63333333333333</v>
      </c>
      <c r="I221" s="279">
        <v>176.41666666666669</v>
      </c>
      <c r="J221" s="279">
        <v>181.13333333333333</v>
      </c>
      <c r="K221" s="277">
        <v>171.7</v>
      </c>
      <c r="L221" s="277">
        <v>162.19999999999999</v>
      </c>
      <c r="M221" s="277">
        <v>14.016579999999999</v>
      </c>
    </row>
    <row r="222" spans="1:13">
      <c r="A222" s="268">
        <v>212</v>
      </c>
      <c r="B222" s="277" t="s">
        <v>118</v>
      </c>
      <c r="C222" s="278">
        <v>369.55</v>
      </c>
      <c r="D222" s="279">
        <v>367.05</v>
      </c>
      <c r="E222" s="279">
        <v>364.1</v>
      </c>
      <c r="F222" s="279">
        <v>358.65000000000003</v>
      </c>
      <c r="G222" s="279">
        <v>355.70000000000005</v>
      </c>
      <c r="H222" s="279">
        <v>372.5</v>
      </c>
      <c r="I222" s="279">
        <v>375.44999999999993</v>
      </c>
      <c r="J222" s="279">
        <v>380.9</v>
      </c>
      <c r="K222" s="277">
        <v>370</v>
      </c>
      <c r="L222" s="277">
        <v>361.6</v>
      </c>
      <c r="M222" s="277">
        <v>265.17538999999999</v>
      </c>
    </row>
    <row r="223" spans="1:13">
      <c r="A223" s="268">
        <v>213</v>
      </c>
      <c r="B223" s="277" t="s">
        <v>256</v>
      </c>
      <c r="C223" s="278">
        <v>1336.1</v>
      </c>
      <c r="D223" s="279">
        <v>1321.0333333333333</v>
      </c>
      <c r="E223" s="279">
        <v>1296.0666666666666</v>
      </c>
      <c r="F223" s="279">
        <v>1256.0333333333333</v>
      </c>
      <c r="G223" s="279">
        <v>1231.0666666666666</v>
      </c>
      <c r="H223" s="279">
        <v>1361.0666666666666</v>
      </c>
      <c r="I223" s="279">
        <v>1386.0333333333333</v>
      </c>
      <c r="J223" s="279">
        <v>1426.0666666666666</v>
      </c>
      <c r="K223" s="277">
        <v>1346</v>
      </c>
      <c r="L223" s="277">
        <v>1281</v>
      </c>
      <c r="M223" s="277">
        <v>3.93703</v>
      </c>
    </row>
    <row r="224" spans="1:13">
      <c r="A224" s="268">
        <v>214</v>
      </c>
      <c r="B224" s="277" t="s">
        <v>119</v>
      </c>
      <c r="C224" s="278">
        <v>453.85</v>
      </c>
      <c r="D224" s="279">
        <v>453.59999999999997</v>
      </c>
      <c r="E224" s="279">
        <v>450.29999999999995</v>
      </c>
      <c r="F224" s="279">
        <v>446.75</v>
      </c>
      <c r="G224" s="279">
        <v>443.45</v>
      </c>
      <c r="H224" s="279">
        <v>457.14999999999992</v>
      </c>
      <c r="I224" s="279">
        <v>460.45</v>
      </c>
      <c r="J224" s="279">
        <v>463.99999999999989</v>
      </c>
      <c r="K224" s="277">
        <v>456.9</v>
      </c>
      <c r="L224" s="277">
        <v>450.05</v>
      </c>
      <c r="M224" s="277">
        <v>14.37852</v>
      </c>
    </row>
    <row r="225" spans="1:13">
      <c r="A225" s="268">
        <v>215</v>
      </c>
      <c r="B225" s="277" t="s">
        <v>403</v>
      </c>
      <c r="C225" s="278">
        <v>2551.1</v>
      </c>
      <c r="D225" s="279">
        <v>2574.3333333333335</v>
      </c>
      <c r="E225" s="279">
        <v>2526.7666666666669</v>
      </c>
      <c r="F225" s="279">
        <v>2502.4333333333334</v>
      </c>
      <c r="G225" s="279">
        <v>2454.8666666666668</v>
      </c>
      <c r="H225" s="279">
        <v>2598.666666666667</v>
      </c>
      <c r="I225" s="279">
        <v>2646.2333333333336</v>
      </c>
      <c r="J225" s="279">
        <v>2670.5666666666671</v>
      </c>
      <c r="K225" s="277">
        <v>2621.9</v>
      </c>
      <c r="L225" s="277">
        <v>2550</v>
      </c>
      <c r="M225" s="277">
        <v>8.0800000000000004E-3</v>
      </c>
    </row>
    <row r="226" spans="1:13">
      <c r="A226" s="268">
        <v>216</v>
      </c>
      <c r="B226" s="277" t="s">
        <v>257</v>
      </c>
      <c r="C226" s="278">
        <v>39.6</v>
      </c>
      <c r="D226" s="279">
        <v>39.433333333333337</v>
      </c>
      <c r="E226" s="279">
        <v>38.666666666666671</v>
      </c>
      <c r="F226" s="279">
        <v>37.733333333333334</v>
      </c>
      <c r="G226" s="279">
        <v>36.966666666666669</v>
      </c>
      <c r="H226" s="279">
        <v>40.366666666666674</v>
      </c>
      <c r="I226" s="279">
        <v>41.13333333333334</v>
      </c>
      <c r="J226" s="279">
        <v>42.066666666666677</v>
      </c>
      <c r="K226" s="277">
        <v>40.200000000000003</v>
      </c>
      <c r="L226" s="277">
        <v>38.5</v>
      </c>
      <c r="M226" s="277">
        <v>21.27957</v>
      </c>
    </row>
    <row r="227" spans="1:13">
      <c r="A227" s="268">
        <v>217</v>
      </c>
      <c r="B227" s="277" t="s">
        <v>120</v>
      </c>
      <c r="C227" s="278">
        <v>8.85</v>
      </c>
      <c r="D227" s="279">
        <v>8.85</v>
      </c>
      <c r="E227" s="279">
        <v>8.6999999999999993</v>
      </c>
      <c r="F227" s="279">
        <v>8.5499999999999989</v>
      </c>
      <c r="G227" s="279">
        <v>8.3999999999999986</v>
      </c>
      <c r="H227" s="279">
        <v>9</v>
      </c>
      <c r="I227" s="279">
        <v>9.1500000000000021</v>
      </c>
      <c r="J227" s="279">
        <v>9.3000000000000007</v>
      </c>
      <c r="K227" s="277">
        <v>9</v>
      </c>
      <c r="L227" s="277">
        <v>8.6999999999999993</v>
      </c>
      <c r="M227" s="277">
        <v>1795.7069899999999</v>
      </c>
    </row>
    <row r="228" spans="1:13">
      <c r="A228" s="268">
        <v>218</v>
      </c>
      <c r="B228" s="277" t="s">
        <v>404</v>
      </c>
      <c r="C228" s="278">
        <v>28.45</v>
      </c>
      <c r="D228" s="279">
        <v>27.966666666666669</v>
      </c>
      <c r="E228" s="279">
        <v>27.233333333333338</v>
      </c>
      <c r="F228" s="279">
        <v>26.016666666666669</v>
      </c>
      <c r="G228" s="279">
        <v>25.283333333333339</v>
      </c>
      <c r="H228" s="279">
        <v>29.183333333333337</v>
      </c>
      <c r="I228" s="279">
        <v>29.916666666666671</v>
      </c>
      <c r="J228" s="279">
        <v>31.133333333333336</v>
      </c>
      <c r="K228" s="277">
        <v>28.7</v>
      </c>
      <c r="L228" s="277">
        <v>26.75</v>
      </c>
      <c r="M228" s="277">
        <v>105.02063</v>
      </c>
    </row>
    <row r="229" spans="1:13">
      <c r="A229" s="268">
        <v>219</v>
      </c>
      <c r="B229" s="277" t="s">
        <v>121</v>
      </c>
      <c r="C229" s="278">
        <v>31.3</v>
      </c>
      <c r="D229" s="279">
        <v>30.733333333333334</v>
      </c>
      <c r="E229" s="279">
        <v>29.916666666666668</v>
      </c>
      <c r="F229" s="279">
        <v>28.533333333333335</v>
      </c>
      <c r="G229" s="279">
        <v>27.716666666666669</v>
      </c>
      <c r="H229" s="279">
        <v>32.116666666666667</v>
      </c>
      <c r="I229" s="279">
        <v>32.93333333333333</v>
      </c>
      <c r="J229" s="279">
        <v>34.316666666666663</v>
      </c>
      <c r="K229" s="277">
        <v>31.55</v>
      </c>
      <c r="L229" s="277">
        <v>29.35</v>
      </c>
      <c r="M229" s="277">
        <v>648.39029000000005</v>
      </c>
    </row>
    <row r="230" spans="1:13">
      <c r="A230" s="268">
        <v>220</v>
      </c>
      <c r="B230" s="277" t="s">
        <v>416</v>
      </c>
      <c r="C230" s="278">
        <v>185.2</v>
      </c>
      <c r="D230" s="279">
        <v>185.76666666666665</v>
      </c>
      <c r="E230" s="279">
        <v>183.93333333333331</v>
      </c>
      <c r="F230" s="279">
        <v>182.66666666666666</v>
      </c>
      <c r="G230" s="279">
        <v>180.83333333333331</v>
      </c>
      <c r="H230" s="279">
        <v>187.0333333333333</v>
      </c>
      <c r="I230" s="279">
        <v>188.86666666666667</v>
      </c>
      <c r="J230" s="279">
        <v>190.1333333333333</v>
      </c>
      <c r="K230" s="277">
        <v>187.6</v>
      </c>
      <c r="L230" s="277">
        <v>184.5</v>
      </c>
      <c r="M230" s="277">
        <v>4.9405099999999997</v>
      </c>
    </row>
    <row r="231" spans="1:13">
      <c r="A231" s="268">
        <v>221</v>
      </c>
      <c r="B231" s="277" t="s">
        <v>405</v>
      </c>
      <c r="C231" s="278">
        <v>418.05</v>
      </c>
      <c r="D231" s="279">
        <v>419.09999999999997</v>
      </c>
      <c r="E231" s="279">
        <v>409.94999999999993</v>
      </c>
      <c r="F231" s="279">
        <v>401.84999999999997</v>
      </c>
      <c r="G231" s="279">
        <v>392.69999999999993</v>
      </c>
      <c r="H231" s="279">
        <v>427.19999999999993</v>
      </c>
      <c r="I231" s="279">
        <v>436.34999999999991</v>
      </c>
      <c r="J231" s="279">
        <v>444.44999999999993</v>
      </c>
      <c r="K231" s="277">
        <v>428.25</v>
      </c>
      <c r="L231" s="277">
        <v>411</v>
      </c>
      <c r="M231" s="277">
        <v>0.84077999999999997</v>
      </c>
    </row>
    <row r="232" spans="1:13">
      <c r="A232" s="268">
        <v>222</v>
      </c>
      <c r="B232" s="277" t="s">
        <v>406</v>
      </c>
      <c r="C232" s="278">
        <v>7.15</v>
      </c>
      <c r="D232" s="279">
        <v>7.1333333333333337</v>
      </c>
      <c r="E232" s="279">
        <v>7.0666666666666673</v>
      </c>
      <c r="F232" s="279">
        <v>6.9833333333333334</v>
      </c>
      <c r="G232" s="279">
        <v>6.916666666666667</v>
      </c>
      <c r="H232" s="279">
        <v>7.2166666666666677</v>
      </c>
      <c r="I232" s="279">
        <v>7.2833333333333341</v>
      </c>
      <c r="J232" s="279">
        <v>7.366666666666668</v>
      </c>
      <c r="K232" s="277">
        <v>7.2</v>
      </c>
      <c r="L232" s="277">
        <v>7.05</v>
      </c>
      <c r="M232" s="277">
        <v>25.872109999999999</v>
      </c>
    </row>
    <row r="233" spans="1:13">
      <c r="A233" s="268">
        <v>223</v>
      </c>
      <c r="B233" s="277" t="s">
        <v>122</v>
      </c>
      <c r="C233" s="278">
        <v>393.3</v>
      </c>
      <c r="D233" s="279">
        <v>393.43333333333339</v>
      </c>
      <c r="E233" s="279">
        <v>391.26666666666677</v>
      </c>
      <c r="F233" s="279">
        <v>389.23333333333335</v>
      </c>
      <c r="G233" s="279">
        <v>387.06666666666672</v>
      </c>
      <c r="H233" s="279">
        <v>395.46666666666681</v>
      </c>
      <c r="I233" s="279">
        <v>397.63333333333344</v>
      </c>
      <c r="J233" s="279">
        <v>399.66666666666686</v>
      </c>
      <c r="K233" s="277">
        <v>395.6</v>
      </c>
      <c r="L233" s="277">
        <v>391.4</v>
      </c>
      <c r="M233" s="277">
        <v>17.12472</v>
      </c>
    </row>
    <row r="234" spans="1:13">
      <c r="A234" s="268">
        <v>224</v>
      </c>
      <c r="B234" s="277" t="s">
        <v>407</v>
      </c>
      <c r="C234" s="278">
        <v>79.900000000000006</v>
      </c>
      <c r="D234" s="279">
        <v>78.483333333333334</v>
      </c>
      <c r="E234" s="279">
        <v>74.416666666666671</v>
      </c>
      <c r="F234" s="279">
        <v>68.933333333333337</v>
      </c>
      <c r="G234" s="279">
        <v>64.866666666666674</v>
      </c>
      <c r="H234" s="279">
        <v>83.966666666666669</v>
      </c>
      <c r="I234" s="279">
        <v>88.033333333333331</v>
      </c>
      <c r="J234" s="279">
        <v>93.516666666666666</v>
      </c>
      <c r="K234" s="277">
        <v>82.55</v>
      </c>
      <c r="L234" s="277">
        <v>73</v>
      </c>
      <c r="M234" s="277">
        <v>43.556559999999998</v>
      </c>
    </row>
    <row r="235" spans="1:13">
      <c r="A235" s="268">
        <v>225</v>
      </c>
      <c r="B235" s="277" t="s">
        <v>1604</v>
      </c>
      <c r="C235" s="278">
        <v>1145.55</v>
      </c>
      <c r="D235" s="279">
        <v>1128.8499999999999</v>
      </c>
      <c r="E235" s="279">
        <v>1087.7999999999997</v>
      </c>
      <c r="F235" s="279">
        <v>1030.0499999999997</v>
      </c>
      <c r="G235" s="279">
        <v>988.99999999999955</v>
      </c>
      <c r="H235" s="279">
        <v>1186.5999999999999</v>
      </c>
      <c r="I235" s="279">
        <v>1227.6500000000001</v>
      </c>
      <c r="J235" s="279">
        <v>1285.4000000000001</v>
      </c>
      <c r="K235" s="277">
        <v>1169.9000000000001</v>
      </c>
      <c r="L235" s="277">
        <v>1071.0999999999999</v>
      </c>
      <c r="M235" s="277">
        <v>0.44797999999999999</v>
      </c>
    </row>
    <row r="236" spans="1:13">
      <c r="A236" s="268">
        <v>226</v>
      </c>
      <c r="B236" s="277" t="s">
        <v>260</v>
      </c>
      <c r="C236" s="278">
        <v>97.25</v>
      </c>
      <c r="D236" s="279">
        <v>96.166666666666671</v>
      </c>
      <c r="E236" s="279">
        <v>94.333333333333343</v>
      </c>
      <c r="F236" s="279">
        <v>91.416666666666671</v>
      </c>
      <c r="G236" s="279">
        <v>89.583333333333343</v>
      </c>
      <c r="H236" s="279">
        <v>99.083333333333343</v>
      </c>
      <c r="I236" s="279">
        <v>100.91666666666669</v>
      </c>
      <c r="J236" s="279">
        <v>103.83333333333334</v>
      </c>
      <c r="K236" s="277">
        <v>98</v>
      </c>
      <c r="L236" s="277">
        <v>93.25</v>
      </c>
      <c r="M236" s="277">
        <v>59.789020000000001</v>
      </c>
    </row>
    <row r="237" spans="1:13">
      <c r="A237" s="268">
        <v>227</v>
      </c>
      <c r="B237" s="277" t="s">
        <v>412</v>
      </c>
      <c r="C237" s="278">
        <v>116.6</v>
      </c>
      <c r="D237" s="279">
        <v>116.35000000000001</v>
      </c>
      <c r="E237" s="279">
        <v>114.70000000000002</v>
      </c>
      <c r="F237" s="279">
        <v>112.80000000000001</v>
      </c>
      <c r="G237" s="279">
        <v>111.15000000000002</v>
      </c>
      <c r="H237" s="279">
        <v>118.25000000000001</v>
      </c>
      <c r="I237" s="279">
        <v>119.90000000000002</v>
      </c>
      <c r="J237" s="279">
        <v>121.80000000000001</v>
      </c>
      <c r="K237" s="277">
        <v>118</v>
      </c>
      <c r="L237" s="277">
        <v>114.45</v>
      </c>
      <c r="M237" s="277">
        <v>25.371279999999999</v>
      </c>
    </row>
    <row r="238" spans="1:13">
      <c r="A238" s="268">
        <v>228</v>
      </c>
      <c r="B238" s="277" t="s">
        <v>1616</v>
      </c>
      <c r="C238" s="278">
        <v>2954.65</v>
      </c>
      <c r="D238" s="279">
        <v>2946.5499999999997</v>
      </c>
      <c r="E238" s="279">
        <v>2923.0999999999995</v>
      </c>
      <c r="F238" s="279">
        <v>2891.5499999999997</v>
      </c>
      <c r="G238" s="279">
        <v>2868.0999999999995</v>
      </c>
      <c r="H238" s="279">
        <v>2978.0999999999995</v>
      </c>
      <c r="I238" s="279">
        <v>3001.5499999999993</v>
      </c>
      <c r="J238" s="279">
        <v>3033.0999999999995</v>
      </c>
      <c r="K238" s="277">
        <v>2970</v>
      </c>
      <c r="L238" s="277">
        <v>2915</v>
      </c>
      <c r="M238" s="277">
        <v>0.21321000000000001</v>
      </c>
    </row>
    <row r="239" spans="1:13">
      <c r="A239" s="268">
        <v>229</v>
      </c>
      <c r="B239" s="277" t="s">
        <v>259</v>
      </c>
      <c r="C239" s="278">
        <v>63.15</v>
      </c>
      <c r="D239" s="279">
        <v>63.15</v>
      </c>
      <c r="E239" s="279">
        <v>62.599999999999994</v>
      </c>
      <c r="F239" s="279">
        <v>62.05</v>
      </c>
      <c r="G239" s="279">
        <v>61.499999999999993</v>
      </c>
      <c r="H239" s="279">
        <v>63.699999999999996</v>
      </c>
      <c r="I239" s="279">
        <v>64.25</v>
      </c>
      <c r="J239" s="279">
        <v>64.8</v>
      </c>
      <c r="K239" s="277">
        <v>63.7</v>
      </c>
      <c r="L239" s="277">
        <v>62.6</v>
      </c>
      <c r="M239" s="277">
        <v>10.91751</v>
      </c>
    </row>
    <row r="240" spans="1:13">
      <c r="A240" s="268">
        <v>230</v>
      </c>
      <c r="B240" s="277" t="s">
        <v>123</v>
      </c>
      <c r="C240" s="278">
        <v>1196.5999999999999</v>
      </c>
      <c r="D240" s="279">
        <v>1181.8</v>
      </c>
      <c r="E240" s="279">
        <v>1143.8</v>
      </c>
      <c r="F240" s="279">
        <v>1091</v>
      </c>
      <c r="G240" s="279">
        <v>1053</v>
      </c>
      <c r="H240" s="279">
        <v>1234.5999999999999</v>
      </c>
      <c r="I240" s="279">
        <v>1272.5999999999999</v>
      </c>
      <c r="J240" s="279">
        <v>1325.3999999999999</v>
      </c>
      <c r="K240" s="277">
        <v>1219.8</v>
      </c>
      <c r="L240" s="277">
        <v>1129</v>
      </c>
      <c r="M240" s="277">
        <v>73.287419999999997</v>
      </c>
    </row>
    <row r="241" spans="1:13">
      <c r="A241" s="268">
        <v>231</v>
      </c>
      <c r="B241" s="277" t="s">
        <v>1623</v>
      </c>
      <c r="C241" s="278">
        <v>254.8</v>
      </c>
      <c r="D241" s="279">
        <v>255.26666666666665</v>
      </c>
      <c r="E241" s="279">
        <v>252.5333333333333</v>
      </c>
      <c r="F241" s="279">
        <v>250.26666666666665</v>
      </c>
      <c r="G241" s="279">
        <v>247.5333333333333</v>
      </c>
      <c r="H241" s="279">
        <v>257.5333333333333</v>
      </c>
      <c r="I241" s="279">
        <v>260.26666666666665</v>
      </c>
      <c r="J241" s="279">
        <v>262.5333333333333</v>
      </c>
      <c r="K241" s="277">
        <v>258</v>
      </c>
      <c r="L241" s="277">
        <v>253</v>
      </c>
      <c r="M241" s="277">
        <v>1.0169600000000001</v>
      </c>
    </row>
    <row r="242" spans="1:13">
      <c r="A242" s="268">
        <v>232</v>
      </c>
      <c r="B242" s="277" t="s">
        <v>418</v>
      </c>
      <c r="C242" s="278">
        <v>254.7</v>
      </c>
      <c r="D242" s="279">
        <v>250.9</v>
      </c>
      <c r="E242" s="279">
        <v>245.8</v>
      </c>
      <c r="F242" s="279">
        <v>236.9</v>
      </c>
      <c r="G242" s="279">
        <v>231.8</v>
      </c>
      <c r="H242" s="279">
        <v>259.8</v>
      </c>
      <c r="I242" s="279">
        <v>264.89999999999998</v>
      </c>
      <c r="J242" s="279">
        <v>273.8</v>
      </c>
      <c r="K242" s="277">
        <v>256</v>
      </c>
      <c r="L242" s="277">
        <v>242</v>
      </c>
      <c r="M242" s="277">
        <v>0.22317999999999999</v>
      </c>
    </row>
    <row r="243" spans="1:13">
      <c r="A243" s="268">
        <v>233</v>
      </c>
      <c r="B243" s="277" t="s">
        <v>124</v>
      </c>
      <c r="C243" s="278">
        <v>521.6</v>
      </c>
      <c r="D243" s="279">
        <v>517.61666666666667</v>
      </c>
      <c r="E243" s="279">
        <v>510.48333333333335</v>
      </c>
      <c r="F243" s="279">
        <v>499.36666666666667</v>
      </c>
      <c r="G243" s="279">
        <v>492.23333333333335</v>
      </c>
      <c r="H243" s="279">
        <v>528.73333333333335</v>
      </c>
      <c r="I243" s="279">
        <v>535.86666666666679</v>
      </c>
      <c r="J243" s="279">
        <v>546.98333333333335</v>
      </c>
      <c r="K243" s="277">
        <v>524.75</v>
      </c>
      <c r="L243" s="277">
        <v>506.5</v>
      </c>
      <c r="M243" s="277">
        <v>109.9353</v>
      </c>
    </row>
    <row r="244" spans="1:13">
      <c r="A244" s="268">
        <v>234</v>
      </c>
      <c r="B244" s="277" t="s">
        <v>419</v>
      </c>
      <c r="C244" s="278">
        <v>71.25</v>
      </c>
      <c r="D244" s="279">
        <v>71.8</v>
      </c>
      <c r="E244" s="279">
        <v>69.649999999999991</v>
      </c>
      <c r="F244" s="279">
        <v>68.05</v>
      </c>
      <c r="G244" s="279">
        <v>65.899999999999991</v>
      </c>
      <c r="H244" s="279">
        <v>73.399999999999991</v>
      </c>
      <c r="I244" s="279">
        <v>75.55</v>
      </c>
      <c r="J244" s="279">
        <v>77.149999999999991</v>
      </c>
      <c r="K244" s="277">
        <v>73.95</v>
      </c>
      <c r="L244" s="277">
        <v>70.2</v>
      </c>
      <c r="M244" s="277">
        <v>5.6794200000000004</v>
      </c>
    </row>
    <row r="245" spans="1:13">
      <c r="A245" s="268">
        <v>235</v>
      </c>
      <c r="B245" s="277" t="s">
        <v>125</v>
      </c>
      <c r="C245" s="278">
        <v>200.55</v>
      </c>
      <c r="D245" s="279">
        <v>200.81666666666669</v>
      </c>
      <c r="E245" s="279">
        <v>197.73333333333338</v>
      </c>
      <c r="F245" s="279">
        <v>194.91666666666669</v>
      </c>
      <c r="G245" s="279">
        <v>191.83333333333337</v>
      </c>
      <c r="H245" s="279">
        <v>203.63333333333338</v>
      </c>
      <c r="I245" s="279">
        <v>206.7166666666667</v>
      </c>
      <c r="J245" s="279">
        <v>209.53333333333339</v>
      </c>
      <c r="K245" s="277">
        <v>203.9</v>
      </c>
      <c r="L245" s="277">
        <v>198</v>
      </c>
      <c r="M245" s="277">
        <v>35.135159999999999</v>
      </c>
    </row>
    <row r="246" spans="1:13">
      <c r="A246" s="268">
        <v>236</v>
      </c>
      <c r="B246" s="277" t="s">
        <v>126</v>
      </c>
      <c r="C246" s="278">
        <v>967.55</v>
      </c>
      <c r="D246" s="279">
        <v>965.15</v>
      </c>
      <c r="E246" s="279">
        <v>961.09999999999991</v>
      </c>
      <c r="F246" s="279">
        <v>954.65</v>
      </c>
      <c r="G246" s="279">
        <v>950.59999999999991</v>
      </c>
      <c r="H246" s="279">
        <v>971.59999999999991</v>
      </c>
      <c r="I246" s="279">
        <v>975.64999999999986</v>
      </c>
      <c r="J246" s="279">
        <v>982.09999999999991</v>
      </c>
      <c r="K246" s="277">
        <v>969.2</v>
      </c>
      <c r="L246" s="277">
        <v>958.7</v>
      </c>
      <c r="M246" s="277">
        <v>61.421709999999997</v>
      </c>
    </row>
    <row r="247" spans="1:13">
      <c r="A247" s="268">
        <v>237</v>
      </c>
      <c r="B247" s="277" t="s">
        <v>1646</v>
      </c>
      <c r="C247" s="278">
        <v>636.54999999999995</v>
      </c>
      <c r="D247" s="279">
        <v>634.29999999999995</v>
      </c>
      <c r="E247" s="279">
        <v>628.69999999999993</v>
      </c>
      <c r="F247" s="279">
        <v>620.85</v>
      </c>
      <c r="G247" s="279">
        <v>615.25</v>
      </c>
      <c r="H247" s="279">
        <v>642.14999999999986</v>
      </c>
      <c r="I247" s="279">
        <v>647.74999999999977</v>
      </c>
      <c r="J247" s="279">
        <v>655.5999999999998</v>
      </c>
      <c r="K247" s="277">
        <v>639.9</v>
      </c>
      <c r="L247" s="277">
        <v>626.45000000000005</v>
      </c>
      <c r="M247" s="277">
        <v>7.6609999999999998E-2</v>
      </c>
    </row>
    <row r="248" spans="1:13">
      <c r="A248" s="268">
        <v>238</v>
      </c>
      <c r="B248" s="277" t="s">
        <v>420</v>
      </c>
      <c r="C248" s="278">
        <v>262.39999999999998</v>
      </c>
      <c r="D248" s="279">
        <v>260.90000000000003</v>
      </c>
      <c r="E248" s="279">
        <v>256.80000000000007</v>
      </c>
      <c r="F248" s="279">
        <v>251.20000000000005</v>
      </c>
      <c r="G248" s="279">
        <v>247.10000000000008</v>
      </c>
      <c r="H248" s="279">
        <v>266.50000000000006</v>
      </c>
      <c r="I248" s="279">
        <v>270.60000000000008</v>
      </c>
      <c r="J248" s="279">
        <v>276.20000000000005</v>
      </c>
      <c r="K248" s="277">
        <v>265</v>
      </c>
      <c r="L248" s="277">
        <v>255.3</v>
      </c>
      <c r="M248" s="277">
        <v>6.76295</v>
      </c>
    </row>
    <row r="249" spans="1:13">
      <c r="A249" s="268">
        <v>239</v>
      </c>
      <c r="B249" s="277" t="s">
        <v>421</v>
      </c>
      <c r="C249" s="278">
        <v>191.6</v>
      </c>
      <c r="D249" s="279">
        <v>191.18333333333331</v>
      </c>
      <c r="E249" s="279">
        <v>189.06666666666661</v>
      </c>
      <c r="F249" s="279">
        <v>186.5333333333333</v>
      </c>
      <c r="G249" s="279">
        <v>184.4166666666666</v>
      </c>
      <c r="H249" s="279">
        <v>193.71666666666661</v>
      </c>
      <c r="I249" s="279">
        <v>195.83333333333334</v>
      </c>
      <c r="J249" s="279">
        <v>198.36666666666662</v>
      </c>
      <c r="K249" s="277">
        <v>193.3</v>
      </c>
      <c r="L249" s="277">
        <v>188.65</v>
      </c>
      <c r="M249" s="277">
        <v>1.38873</v>
      </c>
    </row>
    <row r="250" spans="1:13">
      <c r="A250" s="268">
        <v>240</v>
      </c>
      <c r="B250" s="277" t="s">
        <v>417</v>
      </c>
      <c r="C250" s="278">
        <v>10.6</v>
      </c>
      <c r="D250" s="279">
        <v>10.566666666666666</v>
      </c>
      <c r="E250" s="279">
        <v>10.483333333333333</v>
      </c>
      <c r="F250" s="279">
        <v>10.366666666666665</v>
      </c>
      <c r="G250" s="279">
        <v>10.283333333333331</v>
      </c>
      <c r="H250" s="279">
        <v>10.683333333333334</v>
      </c>
      <c r="I250" s="279">
        <v>10.766666666666669</v>
      </c>
      <c r="J250" s="279">
        <v>10.883333333333335</v>
      </c>
      <c r="K250" s="277">
        <v>10.65</v>
      </c>
      <c r="L250" s="277">
        <v>10.45</v>
      </c>
      <c r="M250" s="277">
        <v>21.91695</v>
      </c>
    </row>
    <row r="251" spans="1:13">
      <c r="A251" s="268">
        <v>241</v>
      </c>
      <c r="B251" s="277" t="s">
        <v>127</v>
      </c>
      <c r="C251" s="278">
        <v>87</v>
      </c>
      <c r="D251" s="279">
        <v>87.183333333333337</v>
      </c>
      <c r="E251" s="279">
        <v>86.466666666666669</v>
      </c>
      <c r="F251" s="279">
        <v>85.933333333333337</v>
      </c>
      <c r="G251" s="279">
        <v>85.216666666666669</v>
      </c>
      <c r="H251" s="279">
        <v>87.716666666666669</v>
      </c>
      <c r="I251" s="279">
        <v>88.433333333333337</v>
      </c>
      <c r="J251" s="279">
        <v>88.966666666666669</v>
      </c>
      <c r="K251" s="277">
        <v>87.9</v>
      </c>
      <c r="L251" s="277">
        <v>86.65</v>
      </c>
      <c r="M251" s="277">
        <v>135.45169999999999</v>
      </c>
    </row>
    <row r="252" spans="1:13">
      <c r="A252" s="268">
        <v>242</v>
      </c>
      <c r="B252" s="277" t="s">
        <v>262</v>
      </c>
      <c r="C252" s="278">
        <v>2004.25</v>
      </c>
      <c r="D252" s="279">
        <v>2023.0833333333333</v>
      </c>
      <c r="E252" s="279">
        <v>1976.1666666666665</v>
      </c>
      <c r="F252" s="279">
        <v>1948.0833333333333</v>
      </c>
      <c r="G252" s="279">
        <v>1901.1666666666665</v>
      </c>
      <c r="H252" s="279">
        <v>2051.1666666666665</v>
      </c>
      <c r="I252" s="279">
        <v>2098.083333333333</v>
      </c>
      <c r="J252" s="279">
        <v>2126.1666666666665</v>
      </c>
      <c r="K252" s="277">
        <v>2070</v>
      </c>
      <c r="L252" s="277">
        <v>1995</v>
      </c>
      <c r="M252" s="277">
        <v>3.11965</v>
      </c>
    </row>
    <row r="253" spans="1:13">
      <c r="A253" s="268">
        <v>243</v>
      </c>
      <c r="B253" s="277" t="s">
        <v>408</v>
      </c>
      <c r="C253" s="278">
        <v>118.75</v>
      </c>
      <c r="D253" s="279">
        <v>119.76666666666667</v>
      </c>
      <c r="E253" s="279">
        <v>117.48333333333333</v>
      </c>
      <c r="F253" s="279">
        <v>116.21666666666667</v>
      </c>
      <c r="G253" s="279">
        <v>113.93333333333334</v>
      </c>
      <c r="H253" s="279">
        <v>121.03333333333333</v>
      </c>
      <c r="I253" s="279">
        <v>123.31666666666666</v>
      </c>
      <c r="J253" s="279">
        <v>124.58333333333333</v>
      </c>
      <c r="K253" s="277">
        <v>122.05</v>
      </c>
      <c r="L253" s="277">
        <v>118.5</v>
      </c>
      <c r="M253" s="277">
        <v>17.1434</v>
      </c>
    </row>
    <row r="254" spans="1:13">
      <c r="A254" s="268">
        <v>244</v>
      </c>
      <c r="B254" s="277" t="s">
        <v>409</v>
      </c>
      <c r="C254" s="278">
        <v>95.9</v>
      </c>
      <c r="D254" s="279">
        <v>96.033333333333346</v>
      </c>
      <c r="E254" s="279">
        <v>95.266666666666694</v>
      </c>
      <c r="F254" s="279">
        <v>94.633333333333354</v>
      </c>
      <c r="G254" s="279">
        <v>93.866666666666703</v>
      </c>
      <c r="H254" s="279">
        <v>96.666666666666686</v>
      </c>
      <c r="I254" s="279">
        <v>97.433333333333337</v>
      </c>
      <c r="J254" s="279">
        <v>98.066666666666677</v>
      </c>
      <c r="K254" s="277">
        <v>96.8</v>
      </c>
      <c r="L254" s="277">
        <v>95.4</v>
      </c>
      <c r="M254" s="277">
        <v>6.9605300000000003</v>
      </c>
    </row>
    <row r="255" spans="1:13">
      <c r="A255" s="268">
        <v>245</v>
      </c>
      <c r="B255" s="277" t="s">
        <v>2932</v>
      </c>
      <c r="C255" s="278">
        <v>1377.65</v>
      </c>
      <c r="D255" s="279">
        <v>1380.8500000000001</v>
      </c>
      <c r="E255" s="279">
        <v>1371.8000000000002</v>
      </c>
      <c r="F255" s="279">
        <v>1365.95</v>
      </c>
      <c r="G255" s="279">
        <v>1356.9</v>
      </c>
      <c r="H255" s="279">
        <v>1386.7000000000003</v>
      </c>
      <c r="I255" s="279">
        <v>1395.75</v>
      </c>
      <c r="J255" s="279">
        <v>1401.6000000000004</v>
      </c>
      <c r="K255" s="277">
        <v>1389.9</v>
      </c>
      <c r="L255" s="277">
        <v>1375</v>
      </c>
      <c r="M255" s="277">
        <v>3.4201000000000001</v>
      </c>
    </row>
    <row r="256" spans="1:13">
      <c r="A256" s="268">
        <v>246</v>
      </c>
      <c r="B256" s="277" t="s">
        <v>402</v>
      </c>
      <c r="C256" s="278">
        <v>473</v>
      </c>
      <c r="D256" s="279">
        <v>473.36666666666662</v>
      </c>
      <c r="E256" s="279">
        <v>468.73333333333323</v>
      </c>
      <c r="F256" s="279">
        <v>464.46666666666664</v>
      </c>
      <c r="G256" s="279">
        <v>459.83333333333326</v>
      </c>
      <c r="H256" s="279">
        <v>477.63333333333321</v>
      </c>
      <c r="I256" s="279">
        <v>482.26666666666654</v>
      </c>
      <c r="J256" s="279">
        <v>486.53333333333319</v>
      </c>
      <c r="K256" s="277">
        <v>478</v>
      </c>
      <c r="L256" s="277">
        <v>469.1</v>
      </c>
      <c r="M256" s="277">
        <v>2.54047</v>
      </c>
    </row>
    <row r="257" spans="1:13">
      <c r="A257" s="268">
        <v>247</v>
      </c>
      <c r="B257" s="277" t="s">
        <v>128</v>
      </c>
      <c r="C257" s="278">
        <v>198.55</v>
      </c>
      <c r="D257" s="279">
        <v>198.56666666666669</v>
      </c>
      <c r="E257" s="279">
        <v>197.23333333333338</v>
      </c>
      <c r="F257" s="279">
        <v>195.91666666666669</v>
      </c>
      <c r="G257" s="279">
        <v>194.58333333333337</v>
      </c>
      <c r="H257" s="279">
        <v>199.88333333333338</v>
      </c>
      <c r="I257" s="279">
        <v>201.2166666666667</v>
      </c>
      <c r="J257" s="279">
        <v>202.53333333333339</v>
      </c>
      <c r="K257" s="277">
        <v>199.9</v>
      </c>
      <c r="L257" s="277">
        <v>197.25</v>
      </c>
      <c r="M257" s="277">
        <v>124.88479</v>
      </c>
    </row>
    <row r="258" spans="1:13">
      <c r="A258" s="268">
        <v>248</v>
      </c>
      <c r="B258" s="277" t="s">
        <v>413</v>
      </c>
      <c r="C258" s="278">
        <v>229.3</v>
      </c>
      <c r="D258" s="279">
        <v>229.23333333333335</v>
      </c>
      <c r="E258" s="279">
        <v>226.06666666666669</v>
      </c>
      <c r="F258" s="279">
        <v>222.83333333333334</v>
      </c>
      <c r="G258" s="279">
        <v>219.66666666666669</v>
      </c>
      <c r="H258" s="279">
        <v>232.4666666666667</v>
      </c>
      <c r="I258" s="279">
        <v>235.63333333333333</v>
      </c>
      <c r="J258" s="279">
        <v>238.8666666666667</v>
      </c>
      <c r="K258" s="277">
        <v>232.4</v>
      </c>
      <c r="L258" s="277">
        <v>226</v>
      </c>
      <c r="M258" s="277">
        <v>0.24368999999999999</v>
      </c>
    </row>
    <row r="259" spans="1:13">
      <c r="A259" s="268">
        <v>249</v>
      </c>
      <c r="B259" s="277" t="s">
        <v>411</v>
      </c>
      <c r="C259" s="278">
        <v>140.94999999999999</v>
      </c>
      <c r="D259" s="279">
        <v>142.54999999999998</v>
      </c>
      <c r="E259" s="279">
        <v>138.79999999999995</v>
      </c>
      <c r="F259" s="279">
        <v>136.64999999999998</v>
      </c>
      <c r="G259" s="279">
        <v>132.89999999999995</v>
      </c>
      <c r="H259" s="279">
        <v>144.69999999999996</v>
      </c>
      <c r="I259" s="279">
        <v>148.45000000000002</v>
      </c>
      <c r="J259" s="279">
        <v>150.59999999999997</v>
      </c>
      <c r="K259" s="277">
        <v>146.30000000000001</v>
      </c>
      <c r="L259" s="277">
        <v>140.4</v>
      </c>
      <c r="M259" s="277">
        <v>27.810220000000001</v>
      </c>
    </row>
    <row r="260" spans="1:13">
      <c r="A260" s="268">
        <v>250</v>
      </c>
      <c r="B260" s="277" t="s">
        <v>431</v>
      </c>
      <c r="C260" s="278">
        <v>17.2</v>
      </c>
      <c r="D260" s="279">
        <v>17.116666666666667</v>
      </c>
      <c r="E260" s="279">
        <v>16.933333333333334</v>
      </c>
      <c r="F260" s="279">
        <v>16.666666666666668</v>
      </c>
      <c r="G260" s="279">
        <v>16.483333333333334</v>
      </c>
      <c r="H260" s="279">
        <v>17.383333333333333</v>
      </c>
      <c r="I260" s="279">
        <v>17.56666666666667</v>
      </c>
      <c r="J260" s="279">
        <v>17.833333333333332</v>
      </c>
      <c r="K260" s="277">
        <v>17.3</v>
      </c>
      <c r="L260" s="277">
        <v>16.850000000000001</v>
      </c>
      <c r="M260" s="277">
        <v>11.55138</v>
      </c>
    </row>
    <row r="261" spans="1:13">
      <c r="A261" s="268">
        <v>251</v>
      </c>
      <c r="B261" s="277" t="s">
        <v>428</v>
      </c>
      <c r="C261" s="278">
        <v>41.85</v>
      </c>
      <c r="D261" s="279">
        <v>41.483333333333327</v>
      </c>
      <c r="E261" s="279">
        <v>40.466666666666654</v>
      </c>
      <c r="F261" s="279">
        <v>39.083333333333329</v>
      </c>
      <c r="G261" s="279">
        <v>38.066666666666656</v>
      </c>
      <c r="H261" s="279">
        <v>42.866666666666653</v>
      </c>
      <c r="I261" s="279">
        <v>43.883333333333319</v>
      </c>
      <c r="J261" s="279">
        <v>45.266666666666652</v>
      </c>
      <c r="K261" s="277">
        <v>42.5</v>
      </c>
      <c r="L261" s="277">
        <v>40.1</v>
      </c>
      <c r="M261" s="277">
        <v>10.791119999999999</v>
      </c>
    </row>
    <row r="262" spans="1:13">
      <c r="A262" s="268">
        <v>252</v>
      </c>
      <c r="B262" s="277" t="s">
        <v>429</v>
      </c>
      <c r="C262" s="278">
        <v>92.55</v>
      </c>
      <c r="D262" s="279">
        <v>93.283333333333317</v>
      </c>
      <c r="E262" s="279">
        <v>90.96666666666664</v>
      </c>
      <c r="F262" s="279">
        <v>89.383333333333326</v>
      </c>
      <c r="G262" s="279">
        <v>87.066666666666649</v>
      </c>
      <c r="H262" s="279">
        <v>94.866666666666632</v>
      </c>
      <c r="I262" s="279">
        <v>97.183333333333323</v>
      </c>
      <c r="J262" s="279">
        <v>98.766666666666623</v>
      </c>
      <c r="K262" s="277">
        <v>95.6</v>
      </c>
      <c r="L262" s="277">
        <v>91.7</v>
      </c>
      <c r="M262" s="277">
        <v>29.74164</v>
      </c>
    </row>
    <row r="263" spans="1:13">
      <c r="A263" s="268">
        <v>253</v>
      </c>
      <c r="B263" s="277" t="s">
        <v>432</v>
      </c>
      <c r="C263" s="278">
        <v>45</v>
      </c>
      <c r="D263" s="279">
        <v>44.983333333333327</v>
      </c>
      <c r="E263" s="279">
        <v>44.116666666666653</v>
      </c>
      <c r="F263" s="279">
        <v>43.233333333333327</v>
      </c>
      <c r="G263" s="279">
        <v>42.366666666666653</v>
      </c>
      <c r="H263" s="279">
        <v>45.866666666666653</v>
      </c>
      <c r="I263" s="279">
        <v>46.733333333333327</v>
      </c>
      <c r="J263" s="279">
        <v>47.616666666666653</v>
      </c>
      <c r="K263" s="277">
        <v>45.85</v>
      </c>
      <c r="L263" s="277">
        <v>44.1</v>
      </c>
      <c r="M263" s="277">
        <v>64.643839999999997</v>
      </c>
    </row>
    <row r="264" spans="1:13">
      <c r="A264" s="268">
        <v>254</v>
      </c>
      <c r="B264" s="277" t="s">
        <v>422</v>
      </c>
      <c r="C264" s="278">
        <v>779</v>
      </c>
      <c r="D264" s="279">
        <v>785.81666666666661</v>
      </c>
      <c r="E264" s="279">
        <v>767.23333333333323</v>
      </c>
      <c r="F264" s="279">
        <v>755.46666666666658</v>
      </c>
      <c r="G264" s="279">
        <v>736.88333333333321</v>
      </c>
      <c r="H264" s="279">
        <v>797.58333333333326</v>
      </c>
      <c r="I264" s="279">
        <v>816.16666666666674</v>
      </c>
      <c r="J264" s="279">
        <v>827.93333333333328</v>
      </c>
      <c r="K264" s="277">
        <v>804.4</v>
      </c>
      <c r="L264" s="277">
        <v>774.05</v>
      </c>
      <c r="M264" s="277">
        <v>5.6474099999999998</v>
      </c>
    </row>
    <row r="265" spans="1:13">
      <c r="A265" s="268">
        <v>255</v>
      </c>
      <c r="B265" s="277" t="s">
        <v>436</v>
      </c>
      <c r="C265" s="278">
        <v>2070.85</v>
      </c>
      <c r="D265" s="279">
        <v>2082.35</v>
      </c>
      <c r="E265" s="279">
        <v>2040.75</v>
      </c>
      <c r="F265" s="279">
        <v>2010.65</v>
      </c>
      <c r="G265" s="279">
        <v>1969.0500000000002</v>
      </c>
      <c r="H265" s="279">
        <v>2112.4499999999998</v>
      </c>
      <c r="I265" s="279">
        <v>2154.0499999999993</v>
      </c>
      <c r="J265" s="279">
        <v>2184.1499999999996</v>
      </c>
      <c r="K265" s="277">
        <v>2123.9499999999998</v>
      </c>
      <c r="L265" s="277">
        <v>2052.25</v>
      </c>
      <c r="M265" s="277">
        <v>0.22869999999999999</v>
      </c>
    </row>
    <row r="266" spans="1:13">
      <c r="A266" s="268">
        <v>256</v>
      </c>
      <c r="B266" s="277" t="s">
        <v>433</v>
      </c>
      <c r="C266" s="278">
        <v>64.8</v>
      </c>
      <c r="D266" s="279">
        <v>64.7</v>
      </c>
      <c r="E266" s="279">
        <v>63.600000000000009</v>
      </c>
      <c r="F266" s="279">
        <v>62.400000000000006</v>
      </c>
      <c r="G266" s="279">
        <v>61.300000000000011</v>
      </c>
      <c r="H266" s="279">
        <v>65.900000000000006</v>
      </c>
      <c r="I266" s="279">
        <v>67</v>
      </c>
      <c r="J266" s="279">
        <v>68.2</v>
      </c>
      <c r="K266" s="277">
        <v>65.8</v>
      </c>
      <c r="L266" s="277">
        <v>63.5</v>
      </c>
      <c r="M266" s="277">
        <v>30.880549999999999</v>
      </c>
    </row>
    <row r="267" spans="1:13">
      <c r="A267" s="268">
        <v>257</v>
      </c>
      <c r="B267" s="277" t="s">
        <v>129</v>
      </c>
      <c r="C267" s="278">
        <v>224.9</v>
      </c>
      <c r="D267" s="279">
        <v>224.13333333333335</v>
      </c>
      <c r="E267" s="279">
        <v>222.31666666666672</v>
      </c>
      <c r="F267" s="279">
        <v>219.73333333333338</v>
      </c>
      <c r="G267" s="279">
        <v>217.91666666666674</v>
      </c>
      <c r="H267" s="279">
        <v>226.7166666666667</v>
      </c>
      <c r="I267" s="279">
        <v>228.53333333333336</v>
      </c>
      <c r="J267" s="279">
        <v>231.11666666666667</v>
      </c>
      <c r="K267" s="277">
        <v>225.95</v>
      </c>
      <c r="L267" s="277">
        <v>221.55</v>
      </c>
      <c r="M267" s="277">
        <v>73.692599999999999</v>
      </c>
    </row>
    <row r="268" spans="1:13">
      <c r="A268" s="268">
        <v>258</v>
      </c>
      <c r="B268" s="277" t="s">
        <v>423</v>
      </c>
      <c r="C268" s="278">
        <v>1507.3</v>
      </c>
      <c r="D268" s="279">
        <v>1503.75</v>
      </c>
      <c r="E268" s="279">
        <v>1488.55</v>
      </c>
      <c r="F268" s="279">
        <v>1469.8</v>
      </c>
      <c r="G268" s="279">
        <v>1454.6</v>
      </c>
      <c r="H268" s="279">
        <v>1522.5</v>
      </c>
      <c r="I268" s="279">
        <v>1537.6999999999998</v>
      </c>
      <c r="J268" s="279">
        <v>1556.45</v>
      </c>
      <c r="K268" s="277">
        <v>1518.95</v>
      </c>
      <c r="L268" s="277">
        <v>1485</v>
      </c>
      <c r="M268" s="277">
        <v>0.61263999999999996</v>
      </c>
    </row>
    <row r="269" spans="1:13">
      <c r="A269" s="268">
        <v>259</v>
      </c>
      <c r="B269" s="277" t="s">
        <v>424</v>
      </c>
      <c r="C269" s="278">
        <v>268.75</v>
      </c>
      <c r="D269" s="279">
        <v>270.25</v>
      </c>
      <c r="E269" s="279">
        <v>265.5</v>
      </c>
      <c r="F269" s="279">
        <v>262.25</v>
      </c>
      <c r="G269" s="279">
        <v>257.5</v>
      </c>
      <c r="H269" s="279">
        <v>273.5</v>
      </c>
      <c r="I269" s="279">
        <v>278.25</v>
      </c>
      <c r="J269" s="279">
        <v>281.5</v>
      </c>
      <c r="K269" s="277">
        <v>275</v>
      </c>
      <c r="L269" s="277">
        <v>267</v>
      </c>
      <c r="M269" s="277">
        <v>2.4882499999999999</v>
      </c>
    </row>
    <row r="270" spans="1:13">
      <c r="A270" s="268">
        <v>260</v>
      </c>
      <c r="B270" s="277" t="s">
        <v>425</v>
      </c>
      <c r="C270" s="278">
        <v>98.95</v>
      </c>
      <c r="D270" s="279">
        <v>98.2</v>
      </c>
      <c r="E270" s="279">
        <v>95.95</v>
      </c>
      <c r="F270" s="279">
        <v>92.95</v>
      </c>
      <c r="G270" s="279">
        <v>90.7</v>
      </c>
      <c r="H270" s="279">
        <v>101.2</v>
      </c>
      <c r="I270" s="279">
        <v>103.45</v>
      </c>
      <c r="J270" s="279">
        <v>106.45</v>
      </c>
      <c r="K270" s="277">
        <v>100.45</v>
      </c>
      <c r="L270" s="277">
        <v>95.2</v>
      </c>
      <c r="M270" s="277">
        <v>19.941289999999999</v>
      </c>
    </row>
    <row r="271" spans="1:13">
      <c r="A271" s="268">
        <v>261</v>
      </c>
      <c r="B271" s="277" t="s">
        <v>426</v>
      </c>
      <c r="C271" s="278">
        <v>61.95</v>
      </c>
      <c r="D271" s="279">
        <v>61.966666666666669</v>
      </c>
      <c r="E271" s="279">
        <v>60.933333333333337</v>
      </c>
      <c r="F271" s="279">
        <v>59.916666666666671</v>
      </c>
      <c r="G271" s="279">
        <v>58.88333333333334</v>
      </c>
      <c r="H271" s="279">
        <v>62.983333333333334</v>
      </c>
      <c r="I271" s="279">
        <v>64.016666666666666</v>
      </c>
      <c r="J271" s="279">
        <v>65.033333333333331</v>
      </c>
      <c r="K271" s="277">
        <v>63</v>
      </c>
      <c r="L271" s="277">
        <v>60.95</v>
      </c>
      <c r="M271" s="277">
        <v>20.731449999999999</v>
      </c>
    </row>
    <row r="272" spans="1:13">
      <c r="A272" s="268">
        <v>262</v>
      </c>
      <c r="B272" s="277" t="s">
        <v>427</v>
      </c>
      <c r="C272" s="278">
        <v>82.7</v>
      </c>
      <c r="D272" s="279">
        <v>82.933333333333337</v>
      </c>
      <c r="E272" s="279">
        <v>80.466666666666669</v>
      </c>
      <c r="F272" s="279">
        <v>78.233333333333334</v>
      </c>
      <c r="G272" s="279">
        <v>75.766666666666666</v>
      </c>
      <c r="H272" s="279">
        <v>85.166666666666671</v>
      </c>
      <c r="I272" s="279">
        <v>87.63333333333334</v>
      </c>
      <c r="J272" s="279">
        <v>89.866666666666674</v>
      </c>
      <c r="K272" s="277">
        <v>85.4</v>
      </c>
      <c r="L272" s="277">
        <v>80.7</v>
      </c>
      <c r="M272" s="277">
        <v>28.8338</v>
      </c>
    </row>
    <row r="273" spans="1:13">
      <c r="A273" s="268">
        <v>263</v>
      </c>
      <c r="B273" s="277" t="s">
        <v>435</v>
      </c>
      <c r="C273" s="278">
        <v>51.15</v>
      </c>
      <c r="D273" s="279">
        <v>50.033333333333331</v>
      </c>
      <c r="E273" s="279">
        <v>48.216666666666661</v>
      </c>
      <c r="F273" s="279">
        <v>45.283333333333331</v>
      </c>
      <c r="G273" s="279">
        <v>43.466666666666661</v>
      </c>
      <c r="H273" s="279">
        <v>52.966666666666661</v>
      </c>
      <c r="I273" s="279">
        <v>54.783333333333324</v>
      </c>
      <c r="J273" s="279">
        <v>57.716666666666661</v>
      </c>
      <c r="K273" s="277">
        <v>51.85</v>
      </c>
      <c r="L273" s="277">
        <v>47.1</v>
      </c>
      <c r="M273" s="277">
        <v>32.891979999999997</v>
      </c>
    </row>
    <row r="274" spans="1:13">
      <c r="A274" s="268">
        <v>264</v>
      </c>
      <c r="B274" s="277" t="s">
        <v>434</v>
      </c>
      <c r="C274" s="278">
        <v>93.65</v>
      </c>
      <c r="D274" s="279">
        <v>92.583333333333329</v>
      </c>
      <c r="E274" s="279">
        <v>90.566666666666663</v>
      </c>
      <c r="F274" s="279">
        <v>87.483333333333334</v>
      </c>
      <c r="G274" s="279">
        <v>85.466666666666669</v>
      </c>
      <c r="H274" s="279">
        <v>95.666666666666657</v>
      </c>
      <c r="I274" s="279">
        <v>97.683333333333337</v>
      </c>
      <c r="J274" s="279">
        <v>100.76666666666665</v>
      </c>
      <c r="K274" s="277">
        <v>94.6</v>
      </c>
      <c r="L274" s="277">
        <v>89.5</v>
      </c>
      <c r="M274" s="277">
        <v>7.1458700000000004</v>
      </c>
    </row>
    <row r="275" spans="1:13">
      <c r="A275" s="268">
        <v>265</v>
      </c>
      <c r="B275" s="277" t="s">
        <v>263</v>
      </c>
      <c r="C275" s="278">
        <v>55.85</v>
      </c>
      <c r="D275" s="279">
        <v>56.316666666666663</v>
      </c>
      <c r="E275" s="279">
        <v>54.533333333333324</v>
      </c>
      <c r="F275" s="279">
        <v>53.216666666666661</v>
      </c>
      <c r="G275" s="279">
        <v>51.433333333333323</v>
      </c>
      <c r="H275" s="279">
        <v>57.633333333333326</v>
      </c>
      <c r="I275" s="279">
        <v>59.416666666666657</v>
      </c>
      <c r="J275" s="279">
        <v>60.733333333333327</v>
      </c>
      <c r="K275" s="277">
        <v>58.1</v>
      </c>
      <c r="L275" s="277">
        <v>55</v>
      </c>
      <c r="M275" s="277">
        <v>21.886279999999999</v>
      </c>
    </row>
    <row r="276" spans="1:13">
      <c r="A276" s="268">
        <v>266</v>
      </c>
      <c r="B276" s="277" t="s">
        <v>130</v>
      </c>
      <c r="C276" s="278">
        <v>277.14999999999998</v>
      </c>
      <c r="D276" s="279">
        <v>274.56666666666666</v>
      </c>
      <c r="E276" s="279">
        <v>269.93333333333334</v>
      </c>
      <c r="F276" s="279">
        <v>262.7166666666667</v>
      </c>
      <c r="G276" s="279">
        <v>258.08333333333337</v>
      </c>
      <c r="H276" s="279">
        <v>281.7833333333333</v>
      </c>
      <c r="I276" s="279">
        <v>286.41666666666663</v>
      </c>
      <c r="J276" s="279">
        <v>293.63333333333327</v>
      </c>
      <c r="K276" s="277">
        <v>279.2</v>
      </c>
      <c r="L276" s="277">
        <v>267.35000000000002</v>
      </c>
      <c r="M276" s="277">
        <v>106.83705999999999</v>
      </c>
    </row>
    <row r="277" spans="1:13">
      <c r="A277" s="268">
        <v>267</v>
      </c>
      <c r="B277" s="277" t="s">
        <v>264</v>
      </c>
      <c r="C277" s="278">
        <v>819</v>
      </c>
      <c r="D277" s="279">
        <v>826.26666666666677</v>
      </c>
      <c r="E277" s="279">
        <v>808.53333333333353</v>
      </c>
      <c r="F277" s="279">
        <v>798.06666666666672</v>
      </c>
      <c r="G277" s="279">
        <v>780.33333333333348</v>
      </c>
      <c r="H277" s="279">
        <v>836.73333333333358</v>
      </c>
      <c r="I277" s="279">
        <v>854.46666666666692</v>
      </c>
      <c r="J277" s="279">
        <v>864.93333333333362</v>
      </c>
      <c r="K277" s="277">
        <v>844</v>
      </c>
      <c r="L277" s="277">
        <v>815.8</v>
      </c>
      <c r="M277" s="277">
        <v>4.7789000000000001</v>
      </c>
    </row>
    <row r="278" spans="1:13">
      <c r="A278" s="268">
        <v>268</v>
      </c>
      <c r="B278" s="277" t="s">
        <v>131</v>
      </c>
      <c r="C278" s="278">
        <v>1915.75</v>
      </c>
      <c r="D278" s="279">
        <v>1912.0833333333333</v>
      </c>
      <c r="E278" s="279">
        <v>1875.1666666666665</v>
      </c>
      <c r="F278" s="279">
        <v>1834.5833333333333</v>
      </c>
      <c r="G278" s="279">
        <v>1797.6666666666665</v>
      </c>
      <c r="H278" s="279">
        <v>1952.6666666666665</v>
      </c>
      <c r="I278" s="279">
        <v>1989.583333333333</v>
      </c>
      <c r="J278" s="279">
        <v>2030.1666666666665</v>
      </c>
      <c r="K278" s="277">
        <v>1949</v>
      </c>
      <c r="L278" s="277">
        <v>1871.5</v>
      </c>
      <c r="M278" s="277">
        <v>14.167870000000001</v>
      </c>
    </row>
    <row r="279" spans="1:13">
      <c r="A279" s="268">
        <v>269</v>
      </c>
      <c r="B279" s="277" t="s">
        <v>132</v>
      </c>
      <c r="C279" s="278">
        <v>403.05</v>
      </c>
      <c r="D279" s="279">
        <v>405.95</v>
      </c>
      <c r="E279" s="279">
        <v>397.09999999999997</v>
      </c>
      <c r="F279" s="279">
        <v>391.15</v>
      </c>
      <c r="G279" s="279">
        <v>382.29999999999995</v>
      </c>
      <c r="H279" s="279">
        <v>411.9</v>
      </c>
      <c r="I279" s="279">
        <v>420.75</v>
      </c>
      <c r="J279" s="279">
        <v>426.7</v>
      </c>
      <c r="K279" s="277">
        <v>414.8</v>
      </c>
      <c r="L279" s="277">
        <v>400</v>
      </c>
      <c r="M279" s="277">
        <v>14.14466</v>
      </c>
    </row>
    <row r="280" spans="1:13">
      <c r="A280" s="268">
        <v>270</v>
      </c>
      <c r="B280" s="277" t="s">
        <v>437</v>
      </c>
      <c r="C280" s="278">
        <v>146.55000000000001</v>
      </c>
      <c r="D280" s="279">
        <v>145.71666666666667</v>
      </c>
      <c r="E280" s="279">
        <v>143.48333333333335</v>
      </c>
      <c r="F280" s="279">
        <v>140.41666666666669</v>
      </c>
      <c r="G280" s="279">
        <v>138.18333333333337</v>
      </c>
      <c r="H280" s="279">
        <v>148.78333333333333</v>
      </c>
      <c r="I280" s="279">
        <v>151.01666666666662</v>
      </c>
      <c r="J280" s="279">
        <v>154.08333333333331</v>
      </c>
      <c r="K280" s="277">
        <v>147.94999999999999</v>
      </c>
      <c r="L280" s="277">
        <v>142.65</v>
      </c>
      <c r="M280" s="277">
        <v>13.450760000000001</v>
      </c>
    </row>
    <row r="281" spans="1:13">
      <c r="A281" s="268">
        <v>271</v>
      </c>
      <c r="B281" s="277" t="s">
        <v>443</v>
      </c>
      <c r="C281" s="278">
        <v>421.8</v>
      </c>
      <c r="D281" s="279">
        <v>418.31666666666661</v>
      </c>
      <c r="E281" s="279">
        <v>409.63333333333321</v>
      </c>
      <c r="F281" s="279">
        <v>397.46666666666658</v>
      </c>
      <c r="G281" s="279">
        <v>388.78333333333319</v>
      </c>
      <c r="H281" s="279">
        <v>430.48333333333323</v>
      </c>
      <c r="I281" s="279">
        <v>439.16666666666663</v>
      </c>
      <c r="J281" s="279">
        <v>451.33333333333326</v>
      </c>
      <c r="K281" s="277">
        <v>427</v>
      </c>
      <c r="L281" s="277">
        <v>406.15</v>
      </c>
      <c r="M281" s="277">
        <v>3.5333100000000002</v>
      </c>
    </row>
    <row r="282" spans="1:13">
      <c r="A282" s="268">
        <v>272</v>
      </c>
      <c r="B282" s="277" t="s">
        <v>444</v>
      </c>
      <c r="C282" s="278">
        <v>251.45</v>
      </c>
      <c r="D282" s="279">
        <v>250.25</v>
      </c>
      <c r="E282" s="279">
        <v>247.8</v>
      </c>
      <c r="F282" s="279">
        <v>244.15</v>
      </c>
      <c r="G282" s="279">
        <v>241.70000000000002</v>
      </c>
      <c r="H282" s="279">
        <v>253.9</v>
      </c>
      <c r="I282" s="279">
        <v>256.35000000000002</v>
      </c>
      <c r="J282" s="279">
        <v>260</v>
      </c>
      <c r="K282" s="277">
        <v>252.7</v>
      </c>
      <c r="L282" s="277">
        <v>246.6</v>
      </c>
      <c r="M282" s="277">
        <v>4.9098100000000002</v>
      </c>
    </row>
    <row r="283" spans="1:13">
      <c r="A283" s="268">
        <v>273</v>
      </c>
      <c r="B283" s="277" t="s">
        <v>445</v>
      </c>
      <c r="C283" s="278">
        <v>498.15</v>
      </c>
      <c r="D283" s="279">
        <v>490.15000000000003</v>
      </c>
      <c r="E283" s="279">
        <v>479.80000000000007</v>
      </c>
      <c r="F283" s="279">
        <v>461.45000000000005</v>
      </c>
      <c r="G283" s="279">
        <v>451.10000000000008</v>
      </c>
      <c r="H283" s="279">
        <v>508.50000000000006</v>
      </c>
      <c r="I283" s="279">
        <v>518.85000000000014</v>
      </c>
      <c r="J283" s="279">
        <v>537.20000000000005</v>
      </c>
      <c r="K283" s="277">
        <v>500.5</v>
      </c>
      <c r="L283" s="277">
        <v>471.8</v>
      </c>
      <c r="M283" s="277">
        <v>4.3045299999999997</v>
      </c>
    </row>
    <row r="284" spans="1:13">
      <c r="A284" s="268">
        <v>274</v>
      </c>
      <c r="B284" s="277" t="s">
        <v>447</v>
      </c>
      <c r="C284" s="278">
        <v>35.799999999999997</v>
      </c>
      <c r="D284" s="279">
        <v>35.85</v>
      </c>
      <c r="E284" s="279">
        <v>35.450000000000003</v>
      </c>
      <c r="F284" s="279">
        <v>35.1</v>
      </c>
      <c r="G284" s="279">
        <v>34.700000000000003</v>
      </c>
      <c r="H284" s="279">
        <v>36.200000000000003</v>
      </c>
      <c r="I284" s="279">
        <v>36.599999999999994</v>
      </c>
      <c r="J284" s="279">
        <v>36.950000000000003</v>
      </c>
      <c r="K284" s="277">
        <v>36.25</v>
      </c>
      <c r="L284" s="277">
        <v>35.5</v>
      </c>
      <c r="M284" s="277">
        <v>12.131919999999999</v>
      </c>
    </row>
    <row r="285" spans="1:13">
      <c r="A285" s="268">
        <v>275</v>
      </c>
      <c r="B285" s="277" t="s">
        <v>449</v>
      </c>
      <c r="C285" s="278">
        <v>312.64999999999998</v>
      </c>
      <c r="D285" s="279">
        <v>314.5333333333333</v>
      </c>
      <c r="E285" s="279">
        <v>309.11666666666662</v>
      </c>
      <c r="F285" s="279">
        <v>305.58333333333331</v>
      </c>
      <c r="G285" s="279">
        <v>300.16666666666663</v>
      </c>
      <c r="H285" s="279">
        <v>318.06666666666661</v>
      </c>
      <c r="I285" s="279">
        <v>323.48333333333335</v>
      </c>
      <c r="J285" s="279">
        <v>327.01666666666659</v>
      </c>
      <c r="K285" s="277">
        <v>319.95</v>
      </c>
      <c r="L285" s="277">
        <v>311</v>
      </c>
      <c r="M285" s="277">
        <v>3.32029</v>
      </c>
    </row>
    <row r="286" spans="1:13">
      <c r="A286" s="268">
        <v>276</v>
      </c>
      <c r="B286" s="277" t="s">
        <v>439</v>
      </c>
      <c r="C286" s="278">
        <v>400.4</v>
      </c>
      <c r="D286" s="279">
        <v>398.39999999999992</v>
      </c>
      <c r="E286" s="279">
        <v>394.09999999999985</v>
      </c>
      <c r="F286" s="279">
        <v>387.79999999999995</v>
      </c>
      <c r="G286" s="279">
        <v>383.49999999999989</v>
      </c>
      <c r="H286" s="279">
        <v>404.69999999999982</v>
      </c>
      <c r="I286" s="279">
        <v>408.99999999999989</v>
      </c>
      <c r="J286" s="279">
        <v>415.29999999999978</v>
      </c>
      <c r="K286" s="277">
        <v>402.7</v>
      </c>
      <c r="L286" s="277">
        <v>392.1</v>
      </c>
      <c r="M286" s="277">
        <v>10.598140000000001</v>
      </c>
    </row>
    <row r="287" spans="1:13">
      <c r="A287" s="268">
        <v>277</v>
      </c>
      <c r="B287" s="277" t="s">
        <v>440</v>
      </c>
      <c r="C287" s="278">
        <v>240.05</v>
      </c>
      <c r="D287" s="279">
        <v>235.51666666666665</v>
      </c>
      <c r="E287" s="279">
        <v>227.58333333333331</v>
      </c>
      <c r="F287" s="279">
        <v>215.11666666666667</v>
      </c>
      <c r="G287" s="279">
        <v>207.18333333333334</v>
      </c>
      <c r="H287" s="279">
        <v>247.98333333333329</v>
      </c>
      <c r="I287" s="279">
        <v>255.91666666666663</v>
      </c>
      <c r="J287" s="279">
        <v>268.38333333333327</v>
      </c>
      <c r="K287" s="277">
        <v>243.45</v>
      </c>
      <c r="L287" s="277">
        <v>223.05</v>
      </c>
      <c r="M287" s="277">
        <v>17.876629999999999</v>
      </c>
    </row>
    <row r="288" spans="1:13">
      <c r="A288" s="268">
        <v>278</v>
      </c>
      <c r="B288" s="277" t="s">
        <v>451</v>
      </c>
      <c r="C288" s="278">
        <v>171.1</v>
      </c>
      <c r="D288" s="279">
        <v>171.18333333333331</v>
      </c>
      <c r="E288" s="279">
        <v>167.56666666666661</v>
      </c>
      <c r="F288" s="279">
        <v>164.0333333333333</v>
      </c>
      <c r="G288" s="279">
        <v>160.4166666666666</v>
      </c>
      <c r="H288" s="279">
        <v>174.71666666666661</v>
      </c>
      <c r="I288" s="279">
        <v>178.33333333333334</v>
      </c>
      <c r="J288" s="279">
        <v>181.86666666666662</v>
      </c>
      <c r="K288" s="277">
        <v>174.8</v>
      </c>
      <c r="L288" s="277">
        <v>167.65</v>
      </c>
      <c r="M288" s="277">
        <v>1.9856</v>
      </c>
    </row>
    <row r="289" spans="1:13">
      <c r="A289" s="268">
        <v>279</v>
      </c>
      <c r="B289" s="277" t="s">
        <v>133</v>
      </c>
      <c r="C289" s="278">
        <v>1369.35</v>
      </c>
      <c r="D289" s="279">
        <v>1354.1000000000001</v>
      </c>
      <c r="E289" s="279">
        <v>1333.2500000000002</v>
      </c>
      <c r="F289" s="279">
        <v>1297.1500000000001</v>
      </c>
      <c r="G289" s="279">
        <v>1276.3000000000002</v>
      </c>
      <c r="H289" s="279">
        <v>1390.2000000000003</v>
      </c>
      <c r="I289" s="279">
        <v>1411.0500000000002</v>
      </c>
      <c r="J289" s="279">
        <v>1447.1500000000003</v>
      </c>
      <c r="K289" s="277">
        <v>1374.95</v>
      </c>
      <c r="L289" s="277">
        <v>1318</v>
      </c>
      <c r="M289" s="277">
        <v>42.619489999999999</v>
      </c>
    </row>
    <row r="290" spans="1:13">
      <c r="A290" s="268">
        <v>280</v>
      </c>
      <c r="B290" s="277" t="s">
        <v>441</v>
      </c>
      <c r="C290" s="278">
        <v>78.95</v>
      </c>
      <c r="D290" s="279">
        <v>79.000000000000014</v>
      </c>
      <c r="E290" s="279">
        <v>78.100000000000023</v>
      </c>
      <c r="F290" s="279">
        <v>77.250000000000014</v>
      </c>
      <c r="G290" s="279">
        <v>76.350000000000023</v>
      </c>
      <c r="H290" s="279">
        <v>79.850000000000023</v>
      </c>
      <c r="I290" s="279">
        <v>80.750000000000028</v>
      </c>
      <c r="J290" s="279">
        <v>81.600000000000023</v>
      </c>
      <c r="K290" s="277">
        <v>79.900000000000006</v>
      </c>
      <c r="L290" s="277">
        <v>78.150000000000006</v>
      </c>
      <c r="M290" s="277">
        <v>2.1885599999999998</v>
      </c>
    </row>
    <row r="291" spans="1:13">
      <c r="A291" s="268">
        <v>281</v>
      </c>
      <c r="B291" s="277" t="s">
        <v>438</v>
      </c>
      <c r="C291" s="278">
        <v>529.85</v>
      </c>
      <c r="D291" s="279">
        <v>529.96666666666658</v>
      </c>
      <c r="E291" s="279">
        <v>520.93333333333317</v>
      </c>
      <c r="F291" s="279">
        <v>512.01666666666654</v>
      </c>
      <c r="G291" s="279">
        <v>502.98333333333312</v>
      </c>
      <c r="H291" s="279">
        <v>538.88333333333321</v>
      </c>
      <c r="I291" s="279">
        <v>547.91666666666674</v>
      </c>
      <c r="J291" s="279">
        <v>556.83333333333326</v>
      </c>
      <c r="K291" s="277">
        <v>539</v>
      </c>
      <c r="L291" s="277">
        <v>521.04999999999995</v>
      </c>
      <c r="M291" s="277">
        <v>0.36848999999999998</v>
      </c>
    </row>
    <row r="292" spans="1:13">
      <c r="A292" s="268">
        <v>282</v>
      </c>
      <c r="B292" s="277" t="s">
        <v>442</v>
      </c>
      <c r="C292" s="278">
        <v>291.7</v>
      </c>
      <c r="D292" s="279">
        <v>292.63333333333327</v>
      </c>
      <c r="E292" s="279">
        <v>289.61666666666656</v>
      </c>
      <c r="F292" s="279">
        <v>287.5333333333333</v>
      </c>
      <c r="G292" s="279">
        <v>284.51666666666659</v>
      </c>
      <c r="H292" s="279">
        <v>294.71666666666653</v>
      </c>
      <c r="I292" s="279">
        <v>297.73333333333329</v>
      </c>
      <c r="J292" s="279">
        <v>299.81666666666649</v>
      </c>
      <c r="K292" s="277">
        <v>295.64999999999998</v>
      </c>
      <c r="L292" s="277">
        <v>290.55</v>
      </c>
      <c r="M292" s="277">
        <v>1.53111</v>
      </c>
    </row>
    <row r="293" spans="1:13">
      <c r="A293" s="268">
        <v>283</v>
      </c>
      <c r="B293" s="277" t="s">
        <v>1831</v>
      </c>
      <c r="C293" s="278">
        <v>520.15</v>
      </c>
      <c r="D293" s="279">
        <v>524.13333333333333</v>
      </c>
      <c r="E293" s="279">
        <v>514.01666666666665</v>
      </c>
      <c r="F293" s="279">
        <v>507.88333333333333</v>
      </c>
      <c r="G293" s="279">
        <v>497.76666666666665</v>
      </c>
      <c r="H293" s="279">
        <v>530.26666666666665</v>
      </c>
      <c r="I293" s="279">
        <v>540.38333333333321</v>
      </c>
      <c r="J293" s="279">
        <v>546.51666666666665</v>
      </c>
      <c r="K293" s="277">
        <v>534.25</v>
      </c>
      <c r="L293" s="277">
        <v>518</v>
      </c>
      <c r="M293" s="277">
        <v>0.38858999999999999</v>
      </c>
    </row>
    <row r="294" spans="1:13">
      <c r="A294" s="268">
        <v>284</v>
      </c>
      <c r="B294" s="277" t="s">
        <v>448</v>
      </c>
      <c r="C294" s="278">
        <v>601.04999999999995</v>
      </c>
      <c r="D294" s="279">
        <v>603.75</v>
      </c>
      <c r="E294" s="279">
        <v>595.54999999999995</v>
      </c>
      <c r="F294" s="279">
        <v>590.04999999999995</v>
      </c>
      <c r="G294" s="279">
        <v>581.84999999999991</v>
      </c>
      <c r="H294" s="279">
        <v>609.25</v>
      </c>
      <c r="I294" s="279">
        <v>617.45000000000005</v>
      </c>
      <c r="J294" s="279">
        <v>622.95000000000005</v>
      </c>
      <c r="K294" s="277">
        <v>611.95000000000005</v>
      </c>
      <c r="L294" s="277">
        <v>598.25</v>
      </c>
      <c r="M294" s="277">
        <v>2.7946</v>
      </c>
    </row>
    <row r="295" spans="1:13">
      <c r="A295" s="268">
        <v>285</v>
      </c>
      <c r="B295" s="277" t="s">
        <v>446</v>
      </c>
      <c r="C295" s="278">
        <v>43.1</v>
      </c>
      <c r="D295" s="279">
        <v>43.133333333333333</v>
      </c>
      <c r="E295" s="279">
        <v>42.666666666666664</v>
      </c>
      <c r="F295" s="279">
        <v>42.233333333333334</v>
      </c>
      <c r="G295" s="279">
        <v>41.766666666666666</v>
      </c>
      <c r="H295" s="279">
        <v>43.566666666666663</v>
      </c>
      <c r="I295" s="279">
        <v>44.033333333333331</v>
      </c>
      <c r="J295" s="279">
        <v>44.466666666666661</v>
      </c>
      <c r="K295" s="277">
        <v>43.6</v>
      </c>
      <c r="L295" s="277">
        <v>42.7</v>
      </c>
      <c r="M295" s="277">
        <v>10.82662</v>
      </c>
    </row>
    <row r="296" spans="1:13">
      <c r="A296" s="268">
        <v>286</v>
      </c>
      <c r="B296" s="277" t="s">
        <v>134</v>
      </c>
      <c r="C296" s="278">
        <v>67.25</v>
      </c>
      <c r="D296" s="279">
        <v>66.516666666666666</v>
      </c>
      <c r="E296" s="279">
        <v>65.533333333333331</v>
      </c>
      <c r="F296" s="279">
        <v>63.816666666666663</v>
      </c>
      <c r="G296" s="279">
        <v>62.833333333333329</v>
      </c>
      <c r="H296" s="279">
        <v>68.233333333333334</v>
      </c>
      <c r="I296" s="279">
        <v>69.216666666666654</v>
      </c>
      <c r="J296" s="279">
        <v>70.933333333333337</v>
      </c>
      <c r="K296" s="277">
        <v>67.5</v>
      </c>
      <c r="L296" s="277">
        <v>64.8</v>
      </c>
      <c r="M296" s="277">
        <v>156.17671000000001</v>
      </c>
    </row>
    <row r="297" spans="1:13">
      <c r="A297" s="268">
        <v>287</v>
      </c>
      <c r="B297" s="277" t="s">
        <v>358</v>
      </c>
      <c r="C297" s="278">
        <v>1880.95</v>
      </c>
      <c r="D297" s="279">
        <v>1897.5166666666667</v>
      </c>
      <c r="E297" s="279">
        <v>1858.4333333333334</v>
      </c>
      <c r="F297" s="279">
        <v>1835.9166666666667</v>
      </c>
      <c r="G297" s="279">
        <v>1796.8333333333335</v>
      </c>
      <c r="H297" s="279">
        <v>1920.0333333333333</v>
      </c>
      <c r="I297" s="279">
        <v>1959.1166666666668</v>
      </c>
      <c r="J297" s="279">
        <v>1981.6333333333332</v>
      </c>
      <c r="K297" s="277">
        <v>1936.6</v>
      </c>
      <c r="L297" s="277">
        <v>1875</v>
      </c>
      <c r="M297" s="277">
        <v>2.4443199999999998</v>
      </c>
    </row>
    <row r="298" spans="1:13">
      <c r="A298" s="268">
        <v>288</v>
      </c>
      <c r="B298" s="277" t="s">
        <v>1842</v>
      </c>
      <c r="C298" s="278">
        <v>199.15</v>
      </c>
      <c r="D298" s="279">
        <v>197.80000000000004</v>
      </c>
      <c r="E298" s="279">
        <v>193.65000000000009</v>
      </c>
      <c r="F298" s="279">
        <v>188.15000000000006</v>
      </c>
      <c r="G298" s="279">
        <v>184.00000000000011</v>
      </c>
      <c r="H298" s="279">
        <v>203.30000000000007</v>
      </c>
      <c r="I298" s="279">
        <v>207.45</v>
      </c>
      <c r="J298" s="279">
        <v>212.95000000000005</v>
      </c>
      <c r="K298" s="277">
        <v>201.95</v>
      </c>
      <c r="L298" s="277">
        <v>192.3</v>
      </c>
      <c r="M298" s="277">
        <v>0.77622000000000002</v>
      </c>
    </row>
    <row r="299" spans="1:13">
      <c r="A299" s="268">
        <v>289</v>
      </c>
      <c r="B299" s="277" t="s">
        <v>454</v>
      </c>
      <c r="C299" s="278">
        <v>1055.1500000000001</v>
      </c>
      <c r="D299" s="279">
        <v>1054.7166666666667</v>
      </c>
      <c r="E299" s="279">
        <v>1039.4333333333334</v>
      </c>
      <c r="F299" s="279">
        <v>1023.7166666666667</v>
      </c>
      <c r="G299" s="279">
        <v>1008.4333333333334</v>
      </c>
      <c r="H299" s="279">
        <v>1070.4333333333334</v>
      </c>
      <c r="I299" s="279">
        <v>1085.7166666666667</v>
      </c>
      <c r="J299" s="279">
        <v>1101.4333333333334</v>
      </c>
      <c r="K299" s="277">
        <v>1070</v>
      </c>
      <c r="L299" s="277">
        <v>1039</v>
      </c>
      <c r="M299" s="277">
        <v>6.9441800000000002</v>
      </c>
    </row>
    <row r="300" spans="1:13">
      <c r="A300" s="268">
        <v>290</v>
      </c>
      <c r="B300" s="277" t="s">
        <v>452</v>
      </c>
      <c r="C300" s="278">
        <v>3150.35</v>
      </c>
      <c r="D300" s="279">
        <v>3121.1</v>
      </c>
      <c r="E300" s="279">
        <v>3049.2</v>
      </c>
      <c r="F300" s="279">
        <v>2948.0499999999997</v>
      </c>
      <c r="G300" s="279">
        <v>2876.1499999999996</v>
      </c>
      <c r="H300" s="279">
        <v>3222.25</v>
      </c>
      <c r="I300" s="279">
        <v>3294.1500000000005</v>
      </c>
      <c r="J300" s="279">
        <v>3395.3</v>
      </c>
      <c r="K300" s="277">
        <v>3193</v>
      </c>
      <c r="L300" s="277">
        <v>3019.95</v>
      </c>
      <c r="M300" s="277">
        <v>0.16117999999999999</v>
      </c>
    </row>
    <row r="301" spans="1:13">
      <c r="A301" s="268">
        <v>291</v>
      </c>
      <c r="B301" s="277" t="s">
        <v>455</v>
      </c>
      <c r="C301" s="278">
        <v>29.65</v>
      </c>
      <c r="D301" s="279">
        <v>29.150000000000002</v>
      </c>
      <c r="E301" s="279">
        <v>28.300000000000004</v>
      </c>
      <c r="F301" s="279">
        <v>26.950000000000003</v>
      </c>
      <c r="G301" s="279">
        <v>26.100000000000005</v>
      </c>
      <c r="H301" s="279">
        <v>30.500000000000004</v>
      </c>
      <c r="I301" s="279">
        <v>31.350000000000005</v>
      </c>
      <c r="J301" s="279">
        <v>32.700000000000003</v>
      </c>
      <c r="K301" s="277">
        <v>30</v>
      </c>
      <c r="L301" s="277">
        <v>27.8</v>
      </c>
      <c r="M301" s="277">
        <v>43.071890000000003</v>
      </c>
    </row>
    <row r="302" spans="1:13">
      <c r="A302" s="268">
        <v>292</v>
      </c>
      <c r="B302" s="277" t="s">
        <v>135</v>
      </c>
      <c r="C302" s="278">
        <v>268.25</v>
      </c>
      <c r="D302" s="279">
        <v>267.38333333333333</v>
      </c>
      <c r="E302" s="279">
        <v>265.51666666666665</v>
      </c>
      <c r="F302" s="279">
        <v>262.7833333333333</v>
      </c>
      <c r="G302" s="279">
        <v>260.91666666666663</v>
      </c>
      <c r="H302" s="279">
        <v>270.11666666666667</v>
      </c>
      <c r="I302" s="279">
        <v>271.98333333333335</v>
      </c>
      <c r="J302" s="279">
        <v>274.7166666666667</v>
      </c>
      <c r="K302" s="277">
        <v>269.25</v>
      </c>
      <c r="L302" s="277">
        <v>264.64999999999998</v>
      </c>
      <c r="M302" s="277">
        <v>25.625920000000001</v>
      </c>
    </row>
    <row r="303" spans="1:13">
      <c r="A303" s="268">
        <v>293</v>
      </c>
      <c r="B303" s="277" t="s">
        <v>456</v>
      </c>
      <c r="C303" s="278">
        <v>742.65</v>
      </c>
      <c r="D303" s="279">
        <v>744.15</v>
      </c>
      <c r="E303" s="279">
        <v>733.5</v>
      </c>
      <c r="F303" s="279">
        <v>724.35</v>
      </c>
      <c r="G303" s="279">
        <v>713.7</v>
      </c>
      <c r="H303" s="279">
        <v>753.3</v>
      </c>
      <c r="I303" s="279">
        <v>763.94999999999982</v>
      </c>
      <c r="J303" s="279">
        <v>773.09999999999991</v>
      </c>
      <c r="K303" s="277">
        <v>754.8</v>
      </c>
      <c r="L303" s="277">
        <v>735</v>
      </c>
      <c r="M303" s="277">
        <v>0.69964000000000004</v>
      </c>
    </row>
    <row r="304" spans="1:13">
      <c r="A304" s="268">
        <v>294</v>
      </c>
      <c r="B304" s="277" t="s">
        <v>136</v>
      </c>
      <c r="C304" s="278">
        <v>1004.55</v>
      </c>
      <c r="D304" s="279">
        <v>1002.65</v>
      </c>
      <c r="E304" s="279">
        <v>997.3</v>
      </c>
      <c r="F304" s="279">
        <v>990.05</v>
      </c>
      <c r="G304" s="279">
        <v>984.69999999999993</v>
      </c>
      <c r="H304" s="279">
        <v>1009.9</v>
      </c>
      <c r="I304" s="279">
        <v>1015.2500000000001</v>
      </c>
      <c r="J304" s="279">
        <v>1022.5</v>
      </c>
      <c r="K304" s="277">
        <v>1008</v>
      </c>
      <c r="L304" s="277">
        <v>995.4</v>
      </c>
      <c r="M304" s="277">
        <v>43.620519999999999</v>
      </c>
    </row>
    <row r="305" spans="1:13">
      <c r="A305" s="268">
        <v>295</v>
      </c>
      <c r="B305" s="277" t="s">
        <v>266</v>
      </c>
      <c r="C305" s="278">
        <v>2422.15</v>
      </c>
      <c r="D305" s="279">
        <v>2431.1</v>
      </c>
      <c r="E305" s="279">
        <v>2402.25</v>
      </c>
      <c r="F305" s="279">
        <v>2382.35</v>
      </c>
      <c r="G305" s="279">
        <v>2353.5</v>
      </c>
      <c r="H305" s="279">
        <v>2451</v>
      </c>
      <c r="I305" s="279">
        <v>2479.8499999999995</v>
      </c>
      <c r="J305" s="279">
        <v>2499.75</v>
      </c>
      <c r="K305" s="277">
        <v>2459.9499999999998</v>
      </c>
      <c r="L305" s="277">
        <v>2411.1999999999998</v>
      </c>
      <c r="M305" s="277">
        <v>1.10602</v>
      </c>
    </row>
    <row r="306" spans="1:13">
      <c r="A306" s="268">
        <v>296</v>
      </c>
      <c r="B306" s="277" t="s">
        <v>265</v>
      </c>
      <c r="C306" s="278">
        <v>1588.2</v>
      </c>
      <c r="D306" s="279">
        <v>1575.75</v>
      </c>
      <c r="E306" s="279">
        <v>1557.5</v>
      </c>
      <c r="F306" s="279">
        <v>1526.8</v>
      </c>
      <c r="G306" s="279">
        <v>1508.55</v>
      </c>
      <c r="H306" s="279">
        <v>1606.45</v>
      </c>
      <c r="I306" s="279">
        <v>1624.7</v>
      </c>
      <c r="J306" s="279">
        <v>1655.4</v>
      </c>
      <c r="K306" s="277">
        <v>1594</v>
      </c>
      <c r="L306" s="277">
        <v>1545.05</v>
      </c>
      <c r="M306" s="277">
        <v>0.69345000000000001</v>
      </c>
    </row>
    <row r="307" spans="1:13">
      <c r="A307" s="268">
        <v>297</v>
      </c>
      <c r="B307" s="277" t="s">
        <v>137</v>
      </c>
      <c r="C307" s="278">
        <v>981.7</v>
      </c>
      <c r="D307" s="279">
        <v>994.29999999999984</v>
      </c>
      <c r="E307" s="279">
        <v>965.6999999999997</v>
      </c>
      <c r="F307" s="279">
        <v>949.69999999999982</v>
      </c>
      <c r="G307" s="279">
        <v>921.09999999999968</v>
      </c>
      <c r="H307" s="279">
        <v>1010.2999999999997</v>
      </c>
      <c r="I307" s="279">
        <v>1038.8999999999999</v>
      </c>
      <c r="J307" s="279">
        <v>1054.8999999999996</v>
      </c>
      <c r="K307" s="277">
        <v>1022.9</v>
      </c>
      <c r="L307" s="277">
        <v>978.3</v>
      </c>
      <c r="M307" s="277">
        <v>62.445819999999998</v>
      </c>
    </row>
    <row r="308" spans="1:13">
      <c r="A308" s="268">
        <v>298</v>
      </c>
      <c r="B308" s="277" t="s">
        <v>457</v>
      </c>
      <c r="C308" s="278">
        <v>1381.65</v>
      </c>
      <c r="D308" s="279">
        <v>1396.55</v>
      </c>
      <c r="E308" s="279">
        <v>1363.1</v>
      </c>
      <c r="F308" s="279">
        <v>1344.55</v>
      </c>
      <c r="G308" s="279">
        <v>1311.1</v>
      </c>
      <c r="H308" s="279">
        <v>1415.1</v>
      </c>
      <c r="I308" s="279">
        <v>1448.5500000000002</v>
      </c>
      <c r="J308" s="279">
        <v>1467.1</v>
      </c>
      <c r="K308" s="277">
        <v>1430</v>
      </c>
      <c r="L308" s="277">
        <v>1378</v>
      </c>
      <c r="M308" s="277">
        <v>1.3079400000000001</v>
      </c>
    </row>
    <row r="309" spans="1:13">
      <c r="A309" s="268">
        <v>299</v>
      </c>
      <c r="B309" s="277" t="s">
        <v>138</v>
      </c>
      <c r="C309" s="278">
        <v>622.65</v>
      </c>
      <c r="D309" s="279">
        <v>624.66666666666663</v>
      </c>
      <c r="E309" s="279">
        <v>616.58333333333326</v>
      </c>
      <c r="F309" s="279">
        <v>610.51666666666665</v>
      </c>
      <c r="G309" s="279">
        <v>602.43333333333328</v>
      </c>
      <c r="H309" s="279">
        <v>630.73333333333323</v>
      </c>
      <c r="I309" s="279">
        <v>638.81666666666649</v>
      </c>
      <c r="J309" s="279">
        <v>644.88333333333321</v>
      </c>
      <c r="K309" s="277">
        <v>632.75</v>
      </c>
      <c r="L309" s="277">
        <v>618.6</v>
      </c>
      <c r="M309" s="277">
        <v>39.895130000000002</v>
      </c>
    </row>
    <row r="310" spans="1:13">
      <c r="A310" s="268">
        <v>300</v>
      </c>
      <c r="B310" s="277" t="s">
        <v>139</v>
      </c>
      <c r="C310" s="278">
        <v>136.1</v>
      </c>
      <c r="D310" s="279">
        <v>135.31666666666669</v>
      </c>
      <c r="E310" s="279">
        <v>133.63333333333338</v>
      </c>
      <c r="F310" s="279">
        <v>131.16666666666669</v>
      </c>
      <c r="G310" s="279">
        <v>129.48333333333338</v>
      </c>
      <c r="H310" s="279">
        <v>137.78333333333339</v>
      </c>
      <c r="I310" s="279">
        <v>139.46666666666673</v>
      </c>
      <c r="J310" s="279">
        <v>141.93333333333339</v>
      </c>
      <c r="K310" s="277">
        <v>137</v>
      </c>
      <c r="L310" s="277">
        <v>132.85</v>
      </c>
      <c r="M310" s="277">
        <v>79.939490000000006</v>
      </c>
    </row>
    <row r="311" spans="1:13">
      <c r="A311" s="268">
        <v>301</v>
      </c>
      <c r="B311" s="277" t="s">
        <v>319</v>
      </c>
      <c r="C311" s="278">
        <v>12.05</v>
      </c>
      <c r="D311" s="279">
        <v>12.083333333333334</v>
      </c>
      <c r="E311" s="279">
        <v>11.866666666666667</v>
      </c>
      <c r="F311" s="279">
        <v>11.683333333333334</v>
      </c>
      <c r="G311" s="279">
        <v>11.466666666666667</v>
      </c>
      <c r="H311" s="279">
        <v>12.266666666666667</v>
      </c>
      <c r="I311" s="279">
        <v>12.483333333333333</v>
      </c>
      <c r="J311" s="279">
        <v>12.666666666666668</v>
      </c>
      <c r="K311" s="277">
        <v>12.3</v>
      </c>
      <c r="L311" s="277">
        <v>11.9</v>
      </c>
      <c r="M311" s="277">
        <v>22.573540000000001</v>
      </c>
    </row>
    <row r="312" spans="1:13">
      <c r="A312" s="268">
        <v>302</v>
      </c>
      <c r="B312" s="277" t="s">
        <v>464</v>
      </c>
      <c r="C312" s="278">
        <v>123.8</v>
      </c>
      <c r="D312" s="279">
        <v>124.56666666666666</v>
      </c>
      <c r="E312" s="279">
        <v>121.43333333333332</v>
      </c>
      <c r="F312" s="279">
        <v>119.06666666666666</v>
      </c>
      <c r="G312" s="279">
        <v>115.93333333333332</v>
      </c>
      <c r="H312" s="279">
        <v>126.93333333333332</v>
      </c>
      <c r="I312" s="279">
        <v>130.06666666666666</v>
      </c>
      <c r="J312" s="279">
        <v>132.43333333333334</v>
      </c>
      <c r="K312" s="277">
        <v>127.7</v>
      </c>
      <c r="L312" s="277">
        <v>122.2</v>
      </c>
      <c r="M312" s="277">
        <v>1.27624</v>
      </c>
    </row>
    <row r="313" spans="1:13">
      <c r="A313" s="268">
        <v>303</v>
      </c>
      <c r="B313" s="277" t="s">
        <v>466</v>
      </c>
      <c r="C313" s="278">
        <v>299.75</v>
      </c>
      <c r="D313" s="279">
        <v>300.51666666666665</v>
      </c>
      <c r="E313" s="279">
        <v>291.23333333333329</v>
      </c>
      <c r="F313" s="279">
        <v>282.71666666666664</v>
      </c>
      <c r="G313" s="279">
        <v>273.43333333333328</v>
      </c>
      <c r="H313" s="279">
        <v>309.0333333333333</v>
      </c>
      <c r="I313" s="279">
        <v>318.31666666666661</v>
      </c>
      <c r="J313" s="279">
        <v>326.83333333333331</v>
      </c>
      <c r="K313" s="277">
        <v>309.8</v>
      </c>
      <c r="L313" s="277">
        <v>292</v>
      </c>
      <c r="M313" s="277">
        <v>1.2778099999999999</v>
      </c>
    </row>
    <row r="314" spans="1:13">
      <c r="A314" s="268">
        <v>304</v>
      </c>
      <c r="B314" s="277" t="s">
        <v>462</v>
      </c>
      <c r="C314" s="278">
        <v>2999.95</v>
      </c>
      <c r="D314" s="279">
        <v>3010.8333333333335</v>
      </c>
      <c r="E314" s="279">
        <v>2980.1166666666668</v>
      </c>
      <c r="F314" s="279">
        <v>2960.2833333333333</v>
      </c>
      <c r="G314" s="279">
        <v>2929.5666666666666</v>
      </c>
      <c r="H314" s="279">
        <v>3030.666666666667</v>
      </c>
      <c r="I314" s="279">
        <v>3061.3833333333332</v>
      </c>
      <c r="J314" s="279">
        <v>3081.2166666666672</v>
      </c>
      <c r="K314" s="277">
        <v>3041.55</v>
      </c>
      <c r="L314" s="277">
        <v>2991</v>
      </c>
      <c r="M314" s="277">
        <v>4.446E-2</v>
      </c>
    </row>
    <row r="315" spans="1:13">
      <c r="A315" s="268">
        <v>305</v>
      </c>
      <c r="B315" s="277" t="s">
        <v>463</v>
      </c>
      <c r="C315" s="278">
        <v>221.15</v>
      </c>
      <c r="D315" s="279">
        <v>218.95000000000002</v>
      </c>
      <c r="E315" s="279">
        <v>214.45000000000005</v>
      </c>
      <c r="F315" s="279">
        <v>207.75000000000003</v>
      </c>
      <c r="G315" s="279">
        <v>203.25000000000006</v>
      </c>
      <c r="H315" s="279">
        <v>225.65000000000003</v>
      </c>
      <c r="I315" s="279">
        <v>230.14999999999998</v>
      </c>
      <c r="J315" s="279">
        <v>236.85000000000002</v>
      </c>
      <c r="K315" s="277">
        <v>223.45</v>
      </c>
      <c r="L315" s="277">
        <v>212.25</v>
      </c>
      <c r="M315" s="277">
        <v>1.09372</v>
      </c>
    </row>
    <row r="316" spans="1:13">
      <c r="A316" s="268">
        <v>306</v>
      </c>
      <c r="B316" s="277" t="s">
        <v>140</v>
      </c>
      <c r="C316" s="278">
        <v>155.94999999999999</v>
      </c>
      <c r="D316" s="279">
        <v>155.06666666666663</v>
      </c>
      <c r="E316" s="279">
        <v>153.53333333333327</v>
      </c>
      <c r="F316" s="279">
        <v>151.11666666666665</v>
      </c>
      <c r="G316" s="279">
        <v>149.58333333333329</v>
      </c>
      <c r="H316" s="279">
        <v>157.48333333333326</v>
      </c>
      <c r="I316" s="279">
        <v>159.01666666666662</v>
      </c>
      <c r="J316" s="279">
        <v>161.43333333333325</v>
      </c>
      <c r="K316" s="277">
        <v>156.6</v>
      </c>
      <c r="L316" s="277">
        <v>152.65</v>
      </c>
      <c r="M316" s="277">
        <v>40.279440000000001</v>
      </c>
    </row>
    <row r="317" spans="1:13">
      <c r="A317" s="268">
        <v>307</v>
      </c>
      <c r="B317" s="277" t="s">
        <v>141</v>
      </c>
      <c r="C317" s="278">
        <v>373.25</v>
      </c>
      <c r="D317" s="279">
        <v>372.13333333333338</v>
      </c>
      <c r="E317" s="279">
        <v>369.11666666666679</v>
      </c>
      <c r="F317" s="279">
        <v>364.98333333333341</v>
      </c>
      <c r="G317" s="279">
        <v>361.96666666666681</v>
      </c>
      <c r="H317" s="279">
        <v>376.26666666666677</v>
      </c>
      <c r="I317" s="279">
        <v>379.2833333333333</v>
      </c>
      <c r="J317" s="279">
        <v>383.41666666666674</v>
      </c>
      <c r="K317" s="277">
        <v>375.15</v>
      </c>
      <c r="L317" s="277">
        <v>368</v>
      </c>
      <c r="M317" s="277">
        <v>23.523520000000001</v>
      </c>
    </row>
    <row r="318" spans="1:13">
      <c r="A318" s="268">
        <v>308</v>
      </c>
      <c r="B318" s="277" t="s">
        <v>142</v>
      </c>
      <c r="C318" s="278">
        <v>6893.1</v>
      </c>
      <c r="D318" s="279">
        <v>6859.6333333333341</v>
      </c>
      <c r="E318" s="279">
        <v>6794.3666666666686</v>
      </c>
      <c r="F318" s="279">
        <v>6695.6333333333341</v>
      </c>
      <c r="G318" s="279">
        <v>6630.3666666666686</v>
      </c>
      <c r="H318" s="279">
        <v>6958.3666666666686</v>
      </c>
      <c r="I318" s="279">
        <v>7023.6333333333332</v>
      </c>
      <c r="J318" s="279">
        <v>7122.3666666666686</v>
      </c>
      <c r="K318" s="277">
        <v>6924.9</v>
      </c>
      <c r="L318" s="277">
        <v>6760.9</v>
      </c>
      <c r="M318" s="277">
        <v>13.22542</v>
      </c>
    </row>
    <row r="319" spans="1:13">
      <c r="A319" s="268">
        <v>309</v>
      </c>
      <c r="B319" s="277" t="s">
        <v>458</v>
      </c>
      <c r="C319" s="278">
        <v>652.6</v>
      </c>
      <c r="D319" s="279">
        <v>659.7166666666667</v>
      </c>
      <c r="E319" s="279">
        <v>641.88333333333344</v>
      </c>
      <c r="F319" s="279">
        <v>631.16666666666674</v>
      </c>
      <c r="G319" s="279">
        <v>613.33333333333348</v>
      </c>
      <c r="H319" s="279">
        <v>670.43333333333339</v>
      </c>
      <c r="I319" s="279">
        <v>688.26666666666665</v>
      </c>
      <c r="J319" s="279">
        <v>698.98333333333335</v>
      </c>
      <c r="K319" s="277">
        <v>677.55</v>
      </c>
      <c r="L319" s="277">
        <v>649</v>
      </c>
      <c r="M319" s="277">
        <v>0.66959000000000002</v>
      </c>
    </row>
    <row r="320" spans="1:13">
      <c r="A320" s="268">
        <v>310</v>
      </c>
      <c r="B320" s="277" t="s">
        <v>143</v>
      </c>
      <c r="C320" s="278">
        <v>588.9</v>
      </c>
      <c r="D320" s="279">
        <v>589.38333333333333</v>
      </c>
      <c r="E320" s="279">
        <v>583.61666666666667</v>
      </c>
      <c r="F320" s="279">
        <v>578.33333333333337</v>
      </c>
      <c r="G320" s="279">
        <v>572.56666666666672</v>
      </c>
      <c r="H320" s="279">
        <v>594.66666666666663</v>
      </c>
      <c r="I320" s="279">
        <v>600.43333333333328</v>
      </c>
      <c r="J320" s="279">
        <v>605.71666666666658</v>
      </c>
      <c r="K320" s="277">
        <v>595.15</v>
      </c>
      <c r="L320" s="277">
        <v>584.1</v>
      </c>
      <c r="M320" s="277">
        <v>14.0793</v>
      </c>
    </row>
    <row r="321" spans="1:13">
      <c r="A321" s="268">
        <v>311</v>
      </c>
      <c r="B321" s="277" t="s">
        <v>472</v>
      </c>
      <c r="C321" s="278">
        <v>1640.85</v>
      </c>
      <c r="D321" s="279">
        <v>1625.5166666666667</v>
      </c>
      <c r="E321" s="279">
        <v>1603.3333333333333</v>
      </c>
      <c r="F321" s="279">
        <v>1565.8166666666666</v>
      </c>
      <c r="G321" s="279">
        <v>1543.6333333333332</v>
      </c>
      <c r="H321" s="279">
        <v>1663.0333333333333</v>
      </c>
      <c r="I321" s="279">
        <v>1685.2166666666667</v>
      </c>
      <c r="J321" s="279">
        <v>1722.7333333333333</v>
      </c>
      <c r="K321" s="277">
        <v>1647.7</v>
      </c>
      <c r="L321" s="277">
        <v>1588</v>
      </c>
      <c r="M321" s="277">
        <v>3.0971500000000001</v>
      </c>
    </row>
    <row r="322" spans="1:13">
      <c r="A322" s="268">
        <v>312</v>
      </c>
      <c r="B322" s="277" t="s">
        <v>468</v>
      </c>
      <c r="C322" s="278">
        <v>1702.15</v>
      </c>
      <c r="D322" s="279">
        <v>1698.4166666666667</v>
      </c>
      <c r="E322" s="279">
        <v>1678.7833333333335</v>
      </c>
      <c r="F322" s="279">
        <v>1655.4166666666667</v>
      </c>
      <c r="G322" s="279">
        <v>1635.7833333333335</v>
      </c>
      <c r="H322" s="279">
        <v>1721.7833333333335</v>
      </c>
      <c r="I322" s="279">
        <v>1741.4166666666667</v>
      </c>
      <c r="J322" s="279">
        <v>1764.7833333333335</v>
      </c>
      <c r="K322" s="277">
        <v>1718.05</v>
      </c>
      <c r="L322" s="277">
        <v>1675.05</v>
      </c>
      <c r="M322" s="277">
        <v>0.62787000000000004</v>
      </c>
    </row>
    <row r="323" spans="1:13">
      <c r="A323" s="268">
        <v>313</v>
      </c>
      <c r="B323" s="277" t="s">
        <v>144</v>
      </c>
      <c r="C323" s="278">
        <v>543.15</v>
      </c>
      <c r="D323" s="279">
        <v>536.43333333333339</v>
      </c>
      <c r="E323" s="279">
        <v>524.11666666666679</v>
      </c>
      <c r="F323" s="279">
        <v>505.08333333333337</v>
      </c>
      <c r="G323" s="279">
        <v>492.76666666666677</v>
      </c>
      <c r="H323" s="279">
        <v>555.46666666666681</v>
      </c>
      <c r="I323" s="279">
        <v>567.78333333333342</v>
      </c>
      <c r="J323" s="279">
        <v>586.81666666666683</v>
      </c>
      <c r="K323" s="277">
        <v>548.75</v>
      </c>
      <c r="L323" s="277">
        <v>517.4</v>
      </c>
      <c r="M323" s="277">
        <v>11.75395</v>
      </c>
    </row>
    <row r="324" spans="1:13">
      <c r="A324" s="268">
        <v>314</v>
      </c>
      <c r="B324" s="277" t="s">
        <v>145</v>
      </c>
      <c r="C324" s="278">
        <v>970.6</v>
      </c>
      <c r="D324" s="279">
        <v>968</v>
      </c>
      <c r="E324" s="279">
        <v>962.1</v>
      </c>
      <c r="F324" s="279">
        <v>953.6</v>
      </c>
      <c r="G324" s="279">
        <v>947.7</v>
      </c>
      <c r="H324" s="279">
        <v>976.5</v>
      </c>
      <c r="I324" s="279">
        <v>982.40000000000009</v>
      </c>
      <c r="J324" s="279">
        <v>990.9</v>
      </c>
      <c r="K324" s="277">
        <v>973.9</v>
      </c>
      <c r="L324" s="277">
        <v>959.5</v>
      </c>
      <c r="M324" s="277">
        <v>5.3841200000000002</v>
      </c>
    </row>
    <row r="325" spans="1:13">
      <c r="A325" s="268">
        <v>315</v>
      </c>
      <c r="B325" s="277" t="s">
        <v>465</v>
      </c>
      <c r="C325" s="278">
        <v>170.6</v>
      </c>
      <c r="D325" s="279">
        <v>170.78333333333333</v>
      </c>
      <c r="E325" s="279">
        <v>166.66666666666666</v>
      </c>
      <c r="F325" s="279">
        <v>162.73333333333332</v>
      </c>
      <c r="G325" s="279">
        <v>158.61666666666665</v>
      </c>
      <c r="H325" s="279">
        <v>174.71666666666667</v>
      </c>
      <c r="I325" s="279">
        <v>178.83333333333334</v>
      </c>
      <c r="J325" s="279">
        <v>182.76666666666668</v>
      </c>
      <c r="K325" s="277">
        <v>174.9</v>
      </c>
      <c r="L325" s="277">
        <v>166.85</v>
      </c>
      <c r="M325" s="277">
        <v>1.3563499999999999</v>
      </c>
    </row>
    <row r="326" spans="1:13">
      <c r="A326" s="268">
        <v>316</v>
      </c>
      <c r="B326" s="277" t="s">
        <v>1976</v>
      </c>
      <c r="C326" s="278">
        <v>210.4</v>
      </c>
      <c r="D326" s="279">
        <v>211</v>
      </c>
      <c r="E326" s="279">
        <v>208.4</v>
      </c>
      <c r="F326" s="279">
        <v>206.4</v>
      </c>
      <c r="G326" s="279">
        <v>203.8</v>
      </c>
      <c r="H326" s="279">
        <v>213</v>
      </c>
      <c r="I326" s="279">
        <v>215.60000000000002</v>
      </c>
      <c r="J326" s="279">
        <v>217.6</v>
      </c>
      <c r="K326" s="277">
        <v>213.6</v>
      </c>
      <c r="L326" s="277">
        <v>209</v>
      </c>
      <c r="M326" s="277">
        <v>5.3585099999999999</v>
      </c>
    </row>
    <row r="327" spans="1:13">
      <c r="A327" s="268">
        <v>317</v>
      </c>
      <c r="B327" s="277" t="s">
        <v>469</v>
      </c>
      <c r="C327" s="278">
        <v>78.650000000000006</v>
      </c>
      <c r="D327" s="279">
        <v>78.483333333333334</v>
      </c>
      <c r="E327" s="279">
        <v>75.166666666666671</v>
      </c>
      <c r="F327" s="279">
        <v>71.683333333333337</v>
      </c>
      <c r="G327" s="279">
        <v>68.366666666666674</v>
      </c>
      <c r="H327" s="279">
        <v>81.966666666666669</v>
      </c>
      <c r="I327" s="279">
        <v>85.283333333333331</v>
      </c>
      <c r="J327" s="279">
        <v>88.766666666666666</v>
      </c>
      <c r="K327" s="277">
        <v>81.8</v>
      </c>
      <c r="L327" s="277">
        <v>75</v>
      </c>
      <c r="M327" s="277">
        <v>70.649150000000006</v>
      </c>
    </row>
    <row r="328" spans="1:13">
      <c r="A328" s="268">
        <v>318</v>
      </c>
      <c r="B328" s="277" t="s">
        <v>470</v>
      </c>
      <c r="C328" s="278">
        <v>286.75</v>
      </c>
      <c r="D328" s="279">
        <v>287.98333333333335</v>
      </c>
      <c r="E328" s="279">
        <v>282.81666666666672</v>
      </c>
      <c r="F328" s="279">
        <v>278.88333333333338</v>
      </c>
      <c r="G328" s="279">
        <v>273.71666666666675</v>
      </c>
      <c r="H328" s="279">
        <v>291.91666666666669</v>
      </c>
      <c r="I328" s="279">
        <v>297.08333333333331</v>
      </c>
      <c r="J328" s="279">
        <v>301.01666666666665</v>
      </c>
      <c r="K328" s="277">
        <v>293.14999999999998</v>
      </c>
      <c r="L328" s="277">
        <v>284.05</v>
      </c>
      <c r="M328" s="277">
        <v>9.3924299999999992</v>
      </c>
    </row>
    <row r="329" spans="1:13">
      <c r="A329" s="268">
        <v>319</v>
      </c>
      <c r="B329" s="277" t="s">
        <v>146</v>
      </c>
      <c r="C329" s="278">
        <v>1166.75</v>
      </c>
      <c r="D329" s="279">
        <v>1167.8499999999999</v>
      </c>
      <c r="E329" s="279">
        <v>1158.9999999999998</v>
      </c>
      <c r="F329" s="279">
        <v>1151.2499999999998</v>
      </c>
      <c r="G329" s="279">
        <v>1142.3999999999996</v>
      </c>
      <c r="H329" s="279">
        <v>1175.5999999999999</v>
      </c>
      <c r="I329" s="279">
        <v>1184.4500000000003</v>
      </c>
      <c r="J329" s="279">
        <v>1192.2</v>
      </c>
      <c r="K329" s="277">
        <v>1176.7</v>
      </c>
      <c r="L329" s="277">
        <v>1160.0999999999999</v>
      </c>
      <c r="M329" s="277">
        <v>6.3382500000000004</v>
      </c>
    </row>
    <row r="330" spans="1:13">
      <c r="A330" s="268">
        <v>320</v>
      </c>
      <c r="B330" s="277" t="s">
        <v>459</v>
      </c>
      <c r="C330" s="278">
        <v>20.5</v>
      </c>
      <c r="D330" s="279">
        <v>20.100000000000001</v>
      </c>
      <c r="E330" s="279">
        <v>19.500000000000004</v>
      </c>
      <c r="F330" s="279">
        <v>18.500000000000004</v>
      </c>
      <c r="G330" s="279">
        <v>17.900000000000006</v>
      </c>
      <c r="H330" s="279">
        <v>21.1</v>
      </c>
      <c r="I330" s="279">
        <v>21.699999999999996</v>
      </c>
      <c r="J330" s="279">
        <v>22.7</v>
      </c>
      <c r="K330" s="277">
        <v>20.7</v>
      </c>
      <c r="L330" s="277">
        <v>19.100000000000001</v>
      </c>
      <c r="M330" s="277">
        <v>47.102350000000001</v>
      </c>
    </row>
    <row r="331" spans="1:13">
      <c r="A331" s="268">
        <v>321</v>
      </c>
      <c r="B331" s="277" t="s">
        <v>460</v>
      </c>
      <c r="C331" s="278">
        <v>157</v>
      </c>
      <c r="D331" s="279">
        <v>154.93333333333331</v>
      </c>
      <c r="E331" s="279">
        <v>150.16666666666663</v>
      </c>
      <c r="F331" s="279">
        <v>143.33333333333331</v>
      </c>
      <c r="G331" s="279">
        <v>138.56666666666663</v>
      </c>
      <c r="H331" s="279">
        <v>161.76666666666662</v>
      </c>
      <c r="I331" s="279">
        <v>166.53333333333333</v>
      </c>
      <c r="J331" s="279">
        <v>173.36666666666662</v>
      </c>
      <c r="K331" s="277">
        <v>159.69999999999999</v>
      </c>
      <c r="L331" s="277">
        <v>148.1</v>
      </c>
      <c r="M331" s="277">
        <v>15.689640000000001</v>
      </c>
    </row>
    <row r="332" spans="1:13">
      <c r="A332" s="268">
        <v>322</v>
      </c>
      <c r="B332" s="277" t="s">
        <v>147</v>
      </c>
      <c r="C332" s="278">
        <v>126.35</v>
      </c>
      <c r="D332" s="279">
        <v>126.5</v>
      </c>
      <c r="E332" s="279">
        <v>124.85</v>
      </c>
      <c r="F332" s="279">
        <v>123.35</v>
      </c>
      <c r="G332" s="279">
        <v>121.69999999999999</v>
      </c>
      <c r="H332" s="279">
        <v>128</v>
      </c>
      <c r="I332" s="279">
        <v>129.65</v>
      </c>
      <c r="J332" s="279">
        <v>131.15</v>
      </c>
      <c r="K332" s="277">
        <v>128.15</v>
      </c>
      <c r="L332" s="277">
        <v>125</v>
      </c>
      <c r="M332" s="277">
        <v>138.41802000000001</v>
      </c>
    </row>
    <row r="333" spans="1:13">
      <c r="A333" s="268">
        <v>323</v>
      </c>
      <c r="B333" s="277" t="s">
        <v>471</v>
      </c>
      <c r="C333" s="278">
        <v>713.05</v>
      </c>
      <c r="D333" s="279">
        <v>701.08333333333337</v>
      </c>
      <c r="E333" s="279">
        <v>685.4666666666667</v>
      </c>
      <c r="F333" s="279">
        <v>657.88333333333333</v>
      </c>
      <c r="G333" s="279">
        <v>642.26666666666665</v>
      </c>
      <c r="H333" s="279">
        <v>728.66666666666674</v>
      </c>
      <c r="I333" s="279">
        <v>744.2833333333333</v>
      </c>
      <c r="J333" s="279">
        <v>771.86666666666679</v>
      </c>
      <c r="K333" s="277">
        <v>716.7</v>
      </c>
      <c r="L333" s="277">
        <v>673.5</v>
      </c>
      <c r="M333" s="277">
        <v>5.00129</v>
      </c>
    </row>
    <row r="334" spans="1:13">
      <c r="A334" s="268">
        <v>324</v>
      </c>
      <c r="B334" s="277" t="s">
        <v>268</v>
      </c>
      <c r="C334" s="278">
        <v>1197.5</v>
      </c>
      <c r="D334" s="279">
        <v>1200.2166666666667</v>
      </c>
      <c r="E334" s="279">
        <v>1186.9333333333334</v>
      </c>
      <c r="F334" s="279">
        <v>1176.3666666666668</v>
      </c>
      <c r="G334" s="279">
        <v>1163.0833333333335</v>
      </c>
      <c r="H334" s="279">
        <v>1210.7833333333333</v>
      </c>
      <c r="I334" s="279">
        <v>1224.0666666666666</v>
      </c>
      <c r="J334" s="279">
        <v>1234.6333333333332</v>
      </c>
      <c r="K334" s="277">
        <v>1213.5</v>
      </c>
      <c r="L334" s="277">
        <v>1189.6500000000001</v>
      </c>
      <c r="M334" s="277">
        <v>1.8867100000000001</v>
      </c>
    </row>
    <row r="335" spans="1:13">
      <c r="A335" s="268">
        <v>325</v>
      </c>
      <c r="B335" s="277" t="s">
        <v>148</v>
      </c>
      <c r="C335" s="278">
        <v>60205.5</v>
      </c>
      <c r="D335" s="279">
        <v>60361.816666666673</v>
      </c>
      <c r="E335" s="279">
        <v>59843.683333333349</v>
      </c>
      <c r="F335" s="279">
        <v>59481.866666666676</v>
      </c>
      <c r="G335" s="279">
        <v>58963.733333333352</v>
      </c>
      <c r="H335" s="279">
        <v>60723.633333333346</v>
      </c>
      <c r="I335" s="279">
        <v>61241.766666666663</v>
      </c>
      <c r="J335" s="279">
        <v>61603.583333333343</v>
      </c>
      <c r="K335" s="277">
        <v>60879.95</v>
      </c>
      <c r="L335" s="277">
        <v>60000</v>
      </c>
      <c r="M335" s="277">
        <v>0.21461</v>
      </c>
    </row>
    <row r="336" spans="1:13">
      <c r="A336" s="268">
        <v>326</v>
      </c>
      <c r="B336" s="277" t="s">
        <v>267</v>
      </c>
      <c r="C336" s="278">
        <v>32.9</v>
      </c>
      <c r="D336" s="279">
        <v>33.099999999999994</v>
      </c>
      <c r="E336" s="279">
        <v>32.649999999999991</v>
      </c>
      <c r="F336" s="279">
        <v>32.4</v>
      </c>
      <c r="G336" s="279">
        <v>31.949999999999996</v>
      </c>
      <c r="H336" s="279">
        <v>33.349999999999987</v>
      </c>
      <c r="I336" s="279">
        <v>33.79999999999999</v>
      </c>
      <c r="J336" s="279">
        <v>34.049999999999983</v>
      </c>
      <c r="K336" s="277">
        <v>33.549999999999997</v>
      </c>
      <c r="L336" s="277">
        <v>32.85</v>
      </c>
      <c r="M336" s="277">
        <v>17.26718</v>
      </c>
    </row>
    <row r="337" spans="1:13">
      <c r="A337" s="268">
        <v>327</v>
      </c>
      <c r="B337" s="277" t="s">
        <v>149</v>
      </c>
      <c r="C337" s="278">
        <v>1238.3</v>
      </c>
      <c r="D337" s="279">
        <v>1240.6333333333334</v>
      </c>
      <c r="E337" s="279">
        <v>1227.2666666666669</v>
      </c>
      <c r="F337" s="279">
        <v>1216.2333333333333</v>
      </c>
      <c r="G337" s="279">
        <v>1202.8666666666668</v>
      </c>
      <c r="H337" s="279">
        <v>1251.666666666667</v>
      </c>
      <c r="I337" s="279">
        <v>1265.0333333333333</v>
      </c>
      <c r="J337" s="279">
        <v>1276.0666666666671</v>
      </c>
      <c r="K337" s="277">
        <v>1254</v>
      </c>
      <c r="L337" s="277">
        <v>1229.5999999999999</v>
      </c>
      <c r="M337" s="277">
        <v>22.367819999999998</v>
      </c>
    </row>
    <row r="338" spans="1:13">
      <c r="A338" s="268">
        <v>328</v>
      </c>
      <c r="B338" s="277" t="s">
        <v>3162</v>
      </c>
      <c r="C338" s="278">
        <v>271.10000000000002</v>
      </c>
      <c r="D338" s="279">
        <v>268.9666666666667</v>
      </c>
      <c r="E338" s="279">
        <v>265.38333333333338</v>
      </c>
      <c r="F338" s="279">
        <v>259.66666666666669</v>
      </c>
      <c r="G338" s="279">
        <v>256.08333333333337</v>
      </c>
      <c r="H338" s="279">
        <v>274.68333333333339</v>
      </c>
      <c r="I338" s="279">
        <v>278.26666666666665</v>
      </c>
      <c r="J338" s="279">
        <v>283.98333333333341</v>
      </c>
      <c r="K338" s="277">
        <v>272.55</v>
      </c>
      <c r="L338" s="277">
        <v>263.25</v>
      </c>
      <c r="M338" s="277">
        <v>10.907389999999999</v>
      </c>
    </row>
    <row r="339" spans="1:13">
      <c r="A339" s="268">
        <v>329</v>
      </c>
      <c r="B339" s="277" t="s">
        <v>269</v>
      </c>
      <c r="C339" s="278">
        <v>813.35</v>
      </c>
      <c r="D339" s="279">
        <v>815.41666666666663</v>
      </c>
      <c r="E339" s="279">
        <v>808.93333333333328</v>
      </c>
      <c r="F339" s="279">
        <v>804.51666666666665</v>
      </c>
      <c r="G339" s="279">
        <v>798.0333333333333</v>
      </c>
      <c r="H339" s="279">
        <v>819.83333333333326</v>
      </c>
      <c r="I339" s="279">
        <v>826.31666666666661</v>
      </c>
      <c r="J339" s="279">
        <v>830.73333333333323</v>
      </c>
      <c r="K339" s="277">
        <v>821.9</v>
      </c>
      <c r="L339" s="277">
        <v>811</v>
      </c>
      <c r="M339" s="277">
        <v>2.0730499999999998</v>
      </c>
    </row>
    <row r="340" spans="1:13">
      <c r="A340" s="268">
        <v>330</v>
      </c>
      <c r="B340" s="277" t="s">
        <v>150</v>
      </c>
      <c r="C340" s="278">
        <v>36.200000000000003</v>
      </c>
      <c r="D340" s="279">
        <v>36.199999999999996</v>
      </c>
      <c r="E340" s="279">
        <v>35.599999999999994</v>
      </c>
      <c r="F340" s="279">
        <v>35</v>
      </c>
      <c r="G340" s="279">
        <v>34.4</v>
      </c>
      <c r="H340" s="279">
        <v>36.79999999999999</v>
      </c>
      <c r="I340" s="279">
        <v>37.4</v>
      </c>
      <c r="J340" s="279">
        <v>37.999999999999986</v>
      </c>
      <c r="K340" s="277">
        <v>36.799999999999997</v>
      </c>
      <c r="L340" s="277">
        <v>35.6</v>
      </c>
      <c r="M340" s="277">
        <v>193.33676</v>
      </c>
    </row>
    <row r="341" spans="1:13">
      <c r="A341" s="268">
        <v>331</v>
      </c>
      <c r="B341" s="277" t="s">
        <v>261</v>
      </c>
      <c r="C341" s="278">
        <v>3276.65</v>
      </c>
      <c r="D341" s="279">
        <v>3290.5499999999997</v>
      </c>
      <c r="E341" s="279">
        <v>3236.0999999999995</v>
      </c>
      <c r="F341" s="279">
        <v>3195.5499999999997</v>
      </c>
      <c r="G341" s="279">
        <v>3141.0999999999995</v>
      </c>
      <c r="H341" s="279">
        <v>3331.0999999999995</v>
      </c>
      <c r="I341" s="279">
        <v>3385.5499999999993</v>
      </c>
      <c r="J341" s="279">
        <v>3426.0999999999995</v>
      </c>
      <c r="K341" s="277">
        <v>3345</v>
      </c>
      <c r="L341" s="277">
        <v>3250</v>
      </c>
      <c r="M341" s="277">
        <v>2.9638599999999999</v>
      </c>
    </row>
    <row r="342" spans="1:13">
      <c r="A342" s="268">
        <v>332</v>
      </c>
      <c r="B342" s="277" t="s">
        <v>478</v>
      </c>
      <c r="C342" s="278">
        <v>2034.85</v>
      </c>
      <c r="D342" s="279">
        <v>2063.0833333333335</v>
      </c>
      <c r="E342" s="279">
        <v>1976.166666666667</v>
      </c>
      <c r="F342" s="279">
        <v>1917.4833333333336</v>
      </c>
      <c r="G342" s="279">
        <v>1830.5666666666671</v>
      </c>
      <c r="H342" s="279">
        <v>2121.7666666666669</v>
      </c>
      <c r="I342" s="279">
        <v>2208.6833333333338</v>
      </c>
      <c r="J342" s="279">
        <v>2267.3666666666668</v>
      </c>
      <c r="K342" s="277">
        <v>2150</v>
      </c>
      <c r="L342" s="277">
        <v>2004.4</v>
      </c>
      <c r="M342" s="277">
        <v>1.96231</v>
      </c>
    </row>
    <row r="343" spans="1:13">
      <c r="A343" s="268">
        <v>333</v>
      </c>
      <c r="B343" s="277" t="s">
        <v>151</v>
      </c>
      <c r="C343" s="278">
        <v>27.45</v>
      </c>
      <c r="D343" s="279">
        <v>27.416666666666668</v>
      </c>
      <c r="E343" s="279">
        <v>27.033333333333335</v>
      </c>
      <c r="F343" s="279">
        <v>26.616666666666667</v>
      </c>
      <c r="G343" s="279">
        <v>26.233333333333334</v>
      </c>
      <c r="H343" s="279">
        <v>27.833333333333336</v>
      </c>
      <c r="I343" s="279">
        <v>28.216666666666669</v>
      </c>
      <c r="J343" s="279">
        <v>28.633333333333336</v>
      </c>
      <c r="K343" s="277">
        <v>27.8</v>
      </c>
      <c r="L343" s="277">
        <v>27</v>
      </c>
      <c r="M343" s="277">
        <v>152.39659</v>
      </c>
    </row>
    <row r="344" spans="1:13">
      <c r="A344" s="268">
        <v>334</v>
      </c>
      <c r="B344" s="277" t="s">
        <v>477</v>
      </c>
      <c r="C344" s="278">
        <v>53.9</v>
      </c>
      <c r="D344" s="279">
        <v>54.116666666666667</v>
      </c>
      <c r="E344" s="279">
        <v>53.283333333333331</v>
      </c>
      <c r="F344" s="279">
        <v>52.666666666666664</v>
      </c>
      <c r="G344" s="279">
        <v>51.833333333333329</v>
      </c>
      <c r="H344" s="279">
        <v>54.733333333333334</v>
      </c>
      <c r="I344" s="279">
        <v>55.566666666666663</v>
      </c>
      <c r="J344" s="279">
        <v>56.183333333333337</v>
      </c>
      <c r="K344" s="277">
        <v>54.95</v>
      </c>
      <c r="L344" s="277">
        <v>53.5</v>
      </c>
      <c r="M344" s="277">
        <v>4.9270100000000001</v>
      </c>
    </row>
    <row r="345" spans="1:13">
      <c r="A345" s="268">
        <v>335</v>
      </c>
      <c r="B345" s="277" t="s">
        <v>152</v>
      </c>
      <c r="C345" s="278">
        <v>33.299999999999997</v>
      </c>
      <c r="D345" s="279">
        <v>33.133333333333333</v>
      </c>
      <c r="E345" s="279">
        <v>32.666666666666664</v>
      </c>
      <c r="F345" s="279">
        <v>32.033333333333331</v>
      </c>
      <c r="G345" s="279">
        <v>31.566666666666663</v>
      </c>
      <c r="H345" s="279">
        <v>33.766666666666666</v>
      </c>
      <c r="I345" s="279">
        <v>34.233333333333334</v>
      </c>
      <c r="J345" s="279">
        <v>34.866666666666667</v>
      </c>
      <c r="K345" s="277">
        <v>33.6</v>
      </c>
      <c r="L345" s="277">
        <v>32.5</v>
      </c>
      <c r="M345" s="277">
        <v>88.818269999999998</v>
      </c>
    </row>
    <row r="346" spans="1:13">
      <c r="A346" s="268">
        <v>336</v>
      </c>
      <c r="B346" s="277" t="s">
        <v>473</v>
      </c>
      <c r="C346" s="278">
        <v>524.20000000000005</v>
      </c>
      <c r="D346" s="279">
        <v>527.75</v>
      </c>
      <c r="E346" s="279">
        <v>518.5</v>
      </c>
      <c r="F346" s="279">
        <v>512.79999999999995</v>
      </c>
      <c r="G346" s="279">
        <v>503.54999999999995</v>
      </c>
      <c r="H346" s="279">
        <v>533.45000000000005</v>
      </c>
      <c r="I346" s="279">
        <v>542.70000000000005</v>
      </c>
      <c r="J346" s="279">
        <v>548.40000000000009</v>
      </c>
      <c r="K346" s="277">
        <v>537</v>
      </c>
      <c r="L346" s="277">
        <v>522.04999999999995</v>
      </c>
      <c r="M346" s="277">
        <v>1.1314599999999999</v>
      </c>
    </row>
    <row r="347" spans="1:13">
      <c r="A347" s="268">
        <v>337</v>
      </c>
      <c r="B347" s="277" t="s">
        <v>153</v>
      </c>
      <c r="C347" s="278">
        <v>16554.599999999999</v>
      </c>
      <c r="D347" s="279">
        <v>16496.733333333334</v>
      </c>
      <c r="E347" s="279">
        <v>16368.866666666669</v>
      </c>
      <c r="F347" s="279">
        <v>16183.133333333335</v>
      </c>
      <c r="G347" s="279">
        <v>16055.26666666667</v>
      </c>
      <c r="H347" s="279">
        <v>16682.466666666667</v>
      </c>
      <c r="I347" s="279">
        <v>16810.333333333328</v>
      </c>
      <c r="J347" s="279">
        <v>16996.066666666666</v>
      </c>
      <c r="K347" s="277">
        <v>16624.599999999999</v>
      </c>
      <c r="L347" s="277">
        <v>16311</v>
      </c>
      <c r="M347" s="277">
        <v>1.0441</v>
      </c>
    </row>
    <row r="348" spans="1:13">
      <c r="A348" s="268">
        <v>338</v>
      </c>
      <c r="B348" s="277" t="s">
        <v>476</v>
      </c>
      <c r="C348" s="278">
        <v>36.549999999999997</v>
      </c>
      <c r="D348" s="279">
        <v>36.550000000000004</v>
      </c>
      <c r="E348" s="279">
        <v>36.100000000000009</v>
      </c>
      <c r="F348" s="279">
        <v>35.650000000000006</v>
      </c>
      <c r="G348" s="279">
        <v>35.20000000000001</v>
      </c>
      <c r="H348" s="279">
        <v>37.000000000000007</v>
      </c>
      <c r="I348" s="279">
        <v>37.45000000000001</v>
      </c>
      <c r="J348" s="279">
        <v>37.900000000000006</v>
      </c>
      <c r="K348" s="277">
        <v>37</v>
      </c>
      <c r="L348" s="277">
        <v>36.1</v>
      </c>
      <c r="M348" s="277">
        <v>6.58256</v>
      </c>
    </row>
    <row r="349" spans="1:13">
      <c r="A349" s="268">
        <v>339</v>
      </c>
      <c r="B349" s="277" t="s">
        <v>475</v>
      </c>
      <c r="C349" s="278">
        <v>344.05</v>
      </c>
      <c r="D349" s="279">
        <v>343.76666666666665</v>
      </c>
      <c r="E349" s="279">
        <v>337.73333333333329</v>
      </c>
      <c r="F349" s="279">
        <v>331.41666666666663</v>
      </c>
      <c r="G349" s="279">
        <v>325.38333333333327</v>
      </c>
      <c r="H349" s="279">
        <v>350.08333333333331</v>
      </c>
      <c r="I349" s="279">
        <v>356.11666666666662</v>
      </c>
      <c r="J349" s="279">
        <v>362.43333333333334</v>
      </c>
      <c r="K349" s="277">
        <v>349.8</v>
      </c>
      <c r="L349" s="277">
        <v>337.45</v>
      </c>
      <c r="M349" s="277">
        <v>2.3688899999999999</v>
      </c>
    </row>
    <row r="350" spans="1:13">
      <c r="A350" s="268">
        <v>340</v>
      </c>
      <c r="B350" s="277" t="s">
        <v>270</v>
      </c>
      <c r="C350" s="278">
        <v>20.8</v>
      </c>
      <c r="D350" s="279">
        <v>20.833333333333332</v>
      </c>
      <c r="E350" s="279">
        <v>20.716666666666665</v>
      </c>
      <c r="F350" s="279">
        <v>20.633333333333333</v>
      </c>
      <c r="G350" s="279">
        <v>20.516666666666666</v>
      </c>
      <c r="H350" s="279">
        <v>20.916666666666664</v>
      </c>
      <c r="I350" s="279">
        <v>21.033333333333331</v>
      </c>
      <c r="J350" s="279">
        <v>21.116666666666664</v>
      </c>
      <c r="K350" s="277">
        <v>20.95</v>
      </c>
      <c r="L350" s="277">
        <v>20.75</v>
      </c>
      <c r="M350" s="277">
        <v>19.158629999999999</v>
      </c>
    </row>
    <row r="351" spans="1:13">
      <c r="A351" s="268">
        <v>341</v>
      </c>
      <c r="B351" s="277" t="s">
        <v>283</v>
      </c>
      <c r="C351" s="278">
        <v>117.8</v>
      </c>
      <c r="D351" s="279">
        <v>118.39999999999999</v>
      </c>
      <c r="E351" s="279">
        <v>116.99999999999999</v>
      </c>
      <c r="F351" s="279">
        <v>116.19999999999999</v>
      </c>
      <c r="G351" s="279">
        <v>114.79999999999998</v>
      </c>
      <c r="H351" s="279">
        <v>119.19999999999999</v>
      </c>
      <c r="I351" s="279">
        <v>120.6</v>
      </c>
      <c r="J351" s="279">
        <v>121.39999999999999</v>
      </c>
      <c r="K351" s="277">
        <v>119.8</v>
      </c>
      <c r="L351" s="277">
        <v>117.6</v>
      </c>
      <c r="M351" s="277">
        <v>2.2125599999999999</v>
      </c>
    </row>
    <row r="352" spans="1:13">
      <c r="A352" s="268">
        <v>342</v>
      </c>
      <c r="B352" s="277" t="s">
        <v>154</v>
      </c>
      <c r="C352" s="278">
        <v>2011.5</v>
      </c>
      <c r="D352" s="279">
        <v>2009.5</v>
      </c>
      <c r="E352" s="279">
        <v>1991</v>
      </c>
      <c r="F352" s="279">
        <v>1970.5</v>
      </c>
      <c r="G352" s="279">
        <v>1952</v>
      </c>
      <c r="H352" s="279">
        <v>2030</v>
      </c>
      <c r="I352" s="279">
        <v>2048.5</v>
      </c>
      <c r="J352" s="279">
        <v>2069</v>
      </c>
      <c r="K352" s="277">
        <v>2028</v>
      </c>
      <c r="L352" s="277">
        <v>1989</v>
      </c>
      <c r="M352" s="277">
        <v>3.2474400000000001</v>
      </c>
    </row>
    <row r="353" spans="1:13">
      <c r="A353" s="268">
        <v>343</v>
      </c>
      <c r="B353" s="277" t="s">
        <v>479</v>
      </c>
      <c r="C353" s="278">
        <v>1254.8</v>
      </c>
      <c r="D353" s="279">
        <v>1256.1000000000001</v>
      </c>
      <c r="E353" s="279">
        <v>1244.2000000000003</v>
      </c>
      <c r="F353" s="279">
        <v>1233.6000000000001</v>
      </c>
      <c r="G353" s="279">
        <v>1221.7000000000003</v>
      </c>
      <c r="H353" s="279">
        <v>1266.7000000000003</v>
      </c>
      <c r="I353" s="279">
        <v>1278.6000000000004</v>
      </c>
      <c r="J353" s="279">
        <v>1289.2000000000003</v>
      </c>
      <c r="K353" s="277">
        <v>1268</v>
      </c>
      <c r="L353" s="277">
        <v>1245.5</v>
      </c>
      <c r="M353" s="277">
        <v>7.6600000000000001E-2</v>
      </c>
    </row>
    <row r="354" spans="1:13">
      <c r="A354" s="268">
        <v>344</v>
      </c>
      <c r="B354" s="277" t="s">
        <v>474</v>
      </c>
      <c r="C354" s="278">
        <v>53.35</v>
      </c>
      <c r="D354" s="279">
        <v>52.766666666666673</v>
      </c>
      <c r="E354" s="279">
        <v>51.833333333333343</v>
      </c>
      <c r="F354" s="279">
        <v>50.31666666666667</v>
      </c>
      <c r="G354" s="279">
        <v>49.38333333333334</v>
      </c>
      <c r="H354" s="279">
        <v>54.283333333333346</v>
      </c>
      <c r="I354" s="279">
        <v>55.216666666666669</v>
      </c>
      <c r="J354" s="279">
        <v>56.733333333333348</v>
      </c>
      <c r="K354" s="277">
        <v>53.7</v>
      </c>
      <c r="L354" s="277">
        <v>51.25</v>
      </c>
      <c r="M354" s="277">
        <v>11.98659</v>
      </c>
    </row>
    <row r="355" spans="1:13">
      <c r="A355" s="268">
        <v>345</v>
      </c>
      <c r="B355" s="277" t="s">
        <v>155</v>
      </c>
      <c r="C355" s="278">
        <v>94.95</v>
      </c>
      <c r="D355" s="279">
        <v>94.933333333333337</v>
      </c>
      <c r="E355" s="279">
        <v>94.166666666666671</v>
      </c>
      <c r="F355" s="279">
        <v>93.38333333333334</v>
      </c>
      <c r="G355" s="279">
        <v>92.616666666666674</v>
      </c>
      <c r="H355" s="279">
        <v>95.716666666666669</v>
      </c>
      <c r="I355" s="279">
        <v>96.48333333333332</v>
      </c>
      <c r="J355" s="279">
        <v>97.266666666666666</v>
      </c>
      <c r="K355" s="277">
        <v>95.7</v>
      </c>
      <c r="L355" s="277">
        <v>94.15</v>
      </c>
      <c r="M355" s="277">
        <v>38.613289999999999</v>
      </c>
    </row>
    <row r="356" spans="1:13">
      <c r="A356" s="268">
        <v>346</v>
      </c>
      <c r="B356" s="277" t="s">
        <v>156</v>
      </c>
      <c r="C356" s="278">
        <v>95.05</v>
      </c>
      <c r="D356" s="279">
        <v>95.633333333333326</v>
      </c>
      <c r="E356" s="279">
        <v>93.466666666666654</v>
      </c>
      <c r="F356" s="279">
        <v>91.883333333333326</v>
      </c>
      <c r="G356" s="279">
        <v>89.716666666666654</v>
      </c>
      <c r="H356" s="279">
        <v>97.216666666666654</v>
      </c>
      <c r="I356" s="279">
        <v>99.38333333333334</v>
      </c>
      <c r="J356" s="279">
        <v>100.96666666666665</v>
      </c>
      <c r="K356" s="277">
        <v>97.8</v>
      </c>
      <c r="L356" s="277">
        <v>94.05</v>
      </c>
      <c r="M356" s="277">
        <v>520.30586000000005</v>
      </c>
    </row>
    <row r="357" spans="1:13">
      <c r="A357" s="268">
        <v>347</v>
      </c>
      <c r="B357" s="277" t="s">
        <v>271</v>
      </c>
      <c r="C357" s="278">
        <v>364.5</v>
      </c>
      <c r="D357" s="279">
        <v>362.01666666666665</v>
      </c>
      <c r="E357" s="279">
        <v>354.0333333333333</v>
      </c>
      <c r="F357" s="279">
        <v>343.56666666666666</v>
      </c>
      <c r="G357" s="279">
        <v>335.58333333333331</v>
      </c>
      <c r="H357" s="279">
        <v>372.48333333333329</v>
      </c>
      <c r="I357" s="279">
        <v>380.46666666666664</v>
      </c>
      <c r="J357" s="279">
        <v>390.93333333333328</v>
      </c>
      <c r="K357" s="277">
        <v>370</v>
      </c>
      <c r="L357" s="277">
        <v>351.55</v>
      </c>
      <c r="M357" s="277">
        <v>20.536149999999999</v>
      </c>
    </row>
    <row r="358" spans="1:13">
      <c r="A358" s="268">
        <v>348</v>
      </c>
      <c r="B358" s="277" t="s">
        <v>272</v>
      </c>
      <c r="C358" s="278">
        <v>3064.4</v>
      </c>
      <c r="D358" s="279">
        <v>3074.9333333333329</v>
      </c>
      <c r="E358" s="279">
        <v>3043.516666666666</v>
      </c>
      <c r="F358" s="279">
        <v>3022.6333333333332</v>
      </c>
      <c r="G358" s="279">
        <v>2991.2166666666662</v>
      </c>
      <c r="H358" s="279">
        <v>3095.8166666666657</v>
      </c>
      <c r="I358" s="279">
        <v>3127.2333333333327</v>
      </c>
      <c r="J358" s="279">
        <v>3148.1166666666654</v>
      </c>
      <c r="K358" s="277">
        <v>3106.35</v>
      </c>
      <c r="L358" s="277">
        <v>3054.05</v>
      </c>
      <c r="M358" s="277">
        <v>0.51454</v>
      </c>
    </row>
    <row r="359" spans="1:13">
      <c r="A359" s="268">
        <v>349</v>
      </c>
      <c r="B359" s="277" t="s">
        <v>157</v>
      </c>
      <c r="C359" s="278">
        <v>96.25</v>
      </c>
      <c r="D359" s="279">
        <v>96.916666666666671</v>
      </c>
      <c r="E359" s="279">
        <v>95.333333333333343</v>
      </c>
      <c r="F359" s="279">
        <v>94.416666666666671</v>
      </c>
      <c r="G359" s="279">
        <v>92.833333333333343</v>
      </c>
      <c r="H359" s="279">
        <v>97.833333333333343</v>
      </c>
      <c r="I359" s="279">
        <v>99.416666666666686</v>
      </c>
      <c r="J359" s="279">
        <v>100.33333333333334</v>
      </c>
      <c r="K359" s="277">
        <v>98.5</v>
      </c>
      <c r="L359" s="277">
        <v>96</v>
      </c>
      <c r="M359" s="277">
        <v>22.392669999999999</v>
      </c>
    </row>
    <row r="360" spans="1:13">
      <c r="A360" s="268">
        <v>350</v>
      </c>
      <c r="B360" s="277" t="s">
        <v>480</v>
      </c>
      <c r="C360" s="278">
        <v>77.150000000000006</v>
      </c>
      <c r="D360" s="279">
        <v>76.683333333333337</v>
      </c>
      <c r="E360" s="279">
        <v>75.366666666666674</v>
      </c>
      <c r="F360" s="279">
        <v>73.583333333333343</v>
      </c>
      <c r="G360" s="279">
        <v>72.26666666666668</v>
      </c>
      <c r="H360" s="279">
        <v>78.466666666666669</v>
      </c>
      <c r="I360" s="279">
        <v>79.783333333333331</v>
      </c>
      <c r="J360" s="279">
        <v>81.566666666666663</v>
      </c>
      <c r="K360" s="277">
        <v>78</v>
      </c>
      <c r="L360" s="277">
        <v>74.900000000000006</v>
      </c>
      <c r="M360" s="277">
        <v>1.2061999999999999</v>
      </c>
    </row>
    <row r="361" spans="1:13">
      <c r="A361" s="268">
        <v>351</v>
      </c>
      <c r="B361" s="277" t="s">
        <v>158</v>
      </c>
      <c r="C361" s="278">
        <v>80.650000000000006</v>
      </c>
      <c r="D361" s="279">
        <v>80.566666666666677</v>
      </c>
      <c r="E361" s="279">
        <v>79.233333333333348</v>
      </c>
      <c r="F361" s="279">
        <v>77.816666666666677</v>
      </c>
      <c r="G361" s="279">
        <v>76.483333333333348</v>
      </c>
      <c r="H361" s="279">
        <v>81.983333333333348</v>
      </c>
      <c r="I361" s="279">
        <v>83.316666666666691</v>
      </c>
      <c r="J361" s="279">
        <v>84.733333333333348</v>
      </c>
      <c r="K361" s="277">
        <v>81.900000000000006</v>
      </c>
      <c r="L361" s="277">
        <v>79.150000000000006</v>
      </c>
      <c r="M361" s="277">
        <v>283.30266</v>
      </c>
    </row>
    <row r="362" spans="1:13">
      <c r="A362" s="268">
        <v>352</v>
      </c>
      <c r="B362" s="277" t="s">
        <v>481</v>
      </c>
      <c r="C362" s="278">
        <v>69.55</v>
      </c>
      <c r="D362" s="279">
        <v>68.933333333333337</v>
      </c>
      <c r="E362" s="279">
        <v>67.866666666666674</v>
      </c>
      <c r="F362" s="279">
        <v>66.183333333333337</v>
      </c>
      <c r="G362" s="279">
        <v>65.116666666666674</v>
      </c>
      <c r="H362" s="279">
        <v>70.616666666666674</v>
      </c>
      <c r="I362" s="279">
        <v>71.683333333333337</v>
      </c>
      <c r="J362" s="279">
        <v>73.366666666666674</v>
      </c>
      <c r="K362" s="277">
        <v>70</v>
      </c>
      <c r="L362" s="277">
        <v>67.25</v>
      </c>
      <c r="M362" s="277">
        <v>2.80626</v>
      </c>
    </row>
    <row r="363" spans="1:13">
      <c r="A363" s="268">
        <v>353</v>
      </c>
      <c r="B363" s="277" t="s">
        <v>482</v>
      </c>
      <c r="C363" s="278">
        <v>176.4</v>
      </c>
      <c r="D363" s="279">
        <v>177.94999999999996</v>
      </c>
      <c r="E363" s="279">
        <v>173.89999999999992</v>
      </c>
      <c r="F363" s="279">
        <v>171.39999999999995</v>
      </c>
      <c r="G363" s="279">
        <v>167.34999999999991</v>
      </c>
      <c r="H363" s="279">
        <v>180.44999999999993</v>
      </c>
      <c r="I363" s="279">
        <v>184.49999999999994</v>
      </c>
      <c r="J363" s="279">
        <v>186.99999999999994</v>
      </c>
      <c r="K363" s="277">
        <v>182</v>
      </c>
      <c r="L363" s="277">
        <v>175.45</v>
      </c>
      <c r="M363" s="277">
        <v>5.4728000000000003</v>
      </c>
    </row>
    <row r="364" spans="1:13">
      <c r="A364" s="268">
        <v>354</v>
      </c>
      <c r="B364" s="277" t="s">
        <v>483</v>
      </c>
      <c r="C364" s="278">
        <v>185.75</v>
      </c>
      <c r="D364" s="279">
        <v>185.18333333333331</v>
      </c>
      <c r="E364" s="279">
        <v>180.56666666666661</v>
      </c>
      <c r="F364" s="279">
        <v>175.3833333333333</v>
      </c>
      <c r="G364" s="279">
        <v>170.76666666666659</v>
      </c>
      <c r="H364" s="279">
        <v>190.36666666666662</v>
      </c>
      <c r="I364" s="279">
        <v>194.98333333333335</v>
      </c>
      <c r="J364" s="279">
        <v>200.16666666666663</v>
      </c>
      <c r="K364" s="277">
        <v>189.8</v>
      </c>
      <c r="L364" s="277">
        <v>180</v>
      </c>
      <c r="M364" s="277">
        <v>1.36764</v>
      </c>
    </row>
    <row r="365" spans="1:13">
      <c r="A365" s="268">
        <v>355</v>
      </c>
      <c r="B365" s="277" t="s">
        <v>159</v>
      </c>
      <c r="C365" s="278">
        <v>19101.400000000001</v>
      </c>
      <c r="D365" s="279">
        <v>19240.466666666667</v>
      </c>
      <c r="E365" s="279">
        <v>18820.933333333334</v>
      </c>
      <c r="F365" s="279">
        <v>18540.466666666667</v>
      </c>
      <c r="G365" s="279">
        <v>18120.933333333334</v>
      </c>
      <c r="H365" s="279">
        <v>19520.933333333334</v>
      </c>
      <c r="I365" s="279">
        <v>19940.466666666667</v>
      </c>
      <c r="J365" s="279">
        <v>20220.933333333334</v>
      </c>
      <c r="K365" s="277">
        <v>19660</v>
      </c>
      <c r="L365" s="277">
        <v>18960</v>
      </c>
      <c r="M365" s="277">
        <v>0.82906999999999997</v>
      </c>
    </row>
    <row r="366" spans="1:13">
      <c r="A366" s="268">
        <v>356</v>
      </c>
      <c r="B366" s="277" t="s">
        <v>160</v>
      </c>
      <c r="C366" s="278">
        <v>1434.5</v>
      </c>
      <c r="D366" s="279">
        <v>1432.8</v>
      </c>
      <c r="E366" s="279">
        <v>1413.6999999999998</v>
      </c>
      <c r="F366" s="279">
        <v>1392.8999999999999</v>
      </c>
      <c r="G366" s="279">
        <v>1373.7999999999997</v>
      </c>
      <c r="H366" s="279">
        <v>1453.6</v>
      </c>
      <c r="I366" s="279">
        <v>1472.6999999999998</v>
      </c>
      <c r="J366" s="279">
        <v>1493.5</v>
      </c>
      <c r="K366" s="277">
        <v>1451.9</v>
      </c>
      <c r="L366" s="277">
        <v>1412</v>
      </c>
      <c r="M366" s="277">
        <v>10.144399999999999</v>
      </c>
    </row>
    <row r="367" spans="1:13">
      <c r="A367" s="268">
        <v>357</v>
      </c>
      <c r="B367" s="277" t="s">
        <v>488</v>
      </c>
      <c r="C367" s="278">
        <v>1000.2</v>
      </c>
      <c r="D367" s="279">
        <v>996.5</v>
      </c>
      <c r="E367" s="279">
        <v>988.05</v>
      </c>
      <c r="F367" s="279">
        <v>975.9</v>
      </c>
      <c r="G367" s="279">
        <v>967.44999999999993</v>
      </c>
      <c r="H367" s="279">
        <v>1008.65</v>
      </c>
      <c r="I367" s="279">
        <v>1017.1</v>
      </c>
      <c r="J367" s="279">
        <v>1029.25</v>
      </c>
      <c r="K367" s="277">
        <v>1004.95</v>
      </c>
      <c r="L367" s="277">
        <v>984.35</v>
      </c>
      <c r="M367" s="277">
        <v>0.98870000000000002</v>
      </c>
    </row>
    <row r="368" spans="1:13">
      <c r="A368" s="268">
        <v>358</v>
      </c>
      <c r="B368" s="277" t="s">
        <v>161</v>
      </c>
      <c r="C368" s="278">
        <v>258.10000000000002</v>
      </c>
      <c r="D368" s="279">
        <v>260.88333333333338</v>
      </c>
      <c r="E368" s="279">
        <v>253.96666666666675</v>
      </c>
      <c r="F368" s="279">
        <v>249.83333333333337</v>
      </c>
      <c r="G368" s="279">
        <v>242.91666666666674</v>
      </c>
      <c r="H368" s="279">
        <v>265.01666666666677</v>
      </c>
      <c r="I368" s="279">
        <v>271.93333333333339</v>
      </c>
      <c r="J368" s="279">
        <v>276.06666666666678</v>
      </c>
      <c r="K368" s="277">
        <v>267.8</v>
      </c>
      <c r="L368" s="277">
        <v>256.75</v>
      </c>
      <c r="M368" s="277">
        <v>102.67871</v>
      </c>
    </row>
    <row r="369" spans="1:13">
      <c r="A369" s="268">
        <v>359</v>
      </c>
      <c r="B369" s="277" t="s">
        <v>162</v>
      </c>
      <c r="C369" s="278">
        <v>93.6</v>
      </c>
      <c r="D369" s="279">
        <v>93.533333333333346</v>
      </c>
      <c r="E369" s="279">
        <v>92.816666666666691</v>
      </c>
      <c r="F369" s="279">
        <v>92.033333333333346</v>
      </c>
      <c r="G369" s="279">
        <v>91.316666666666691</v>
      </c>
      <c r="H369" s="279">
        <v>94.316666666666691</v>
      </c>
      <c r="I369" s="279">
        <v>95.03333333333336</v>
      </c>
      <c r="J369" s="279">
        <v>95.816666666666691</v>
      </c>
      <c r="K369" s="277">
        <v>94.25</v>
      </c>
      <c r="L369" s="277">
        <v>92.75</v>
      </c>
      <c r="M369" s="277">
        <v>43.3003</v>
      </c>
    </row>
    <row r="370" spans="1:13">
      <c r="A370" s="268">
        <v>360</v>
      </c>
      <c r="B370" s="277" t="s">
        <v>275</v>
      </c>
      <c r="C370" s="278">
        <v>4571.7</v>
      </c>
      <c r="D370" s="279">
        <v>4567.2333333333336</v>
      </c>
      <c r="E370" s="279">
        <v>4554.4666666666672</v>
      </c>
      <c r="F370" s="279">
        <v>4537.2333333333336</v>
      </c>
      <c r="G370" s="279">
        <v>4524.4666666666672</v>
      </c>
      <c r="H370" s="279">
        <v>4584.4666666666672</v>
      </c>
      <c r="I370" s="279">
        <v>4597.2333333333336</v>
      </c>
      <c r="J370" s="279">
        <v>4614.4666666666672</v>
      </c>
      <c r="K370" s="277">
        <v>4580</v>
      </c>
      <c r="L370" s="277">
        <v>4550</v>
      </c>
      <c r="M370" s="277">
        <v>0.25306000000000001</v>
      </c>
    </row>
    <row r="371" spans="1:13">
      <c r="A371" s="268">
        <v>361</v>
      </c>
      <c r="B371" s="277" t="s">
        <v>277</v>
      </c>
      <c r="C371" s="278">
        <v>10039.35</v>
      </c>
      <c r="D371" s="279">
        <v>10049.450000000001</v>
      </c>
      <c r="E371" s="279">
        <v>9999.9500000000007</v>
      </c>
      <c r="F371" s="279">
        <v>9960.5499999999993</v>
      </c>
      <c r="G371" s="279">
        <v>9911.0499999999993</v>
      </c>
      <c r="H371" s="279">
        <v>10088.850000000002</v>
      </c>
      <c r="I371" s="279">
        <v>10138.350000000002</v>
      </c>
      <c r="J371" s="279">
        <v>10177.750000000004</v>
      </c>
      <c r="K371" s="277">
        <v>10098.950000000001</v>
      </c>
      <c r="L371" s="277">
        <v>10010.049999999999</v>
      </c>
      <c r="M371" s="277">
        <v>3.8539999999999998E-2</v>
      </c>
    </row>
    <row r="372" spans="1:13">
      <c r="A372" s="268">
        <v>362</v>
      </c>
      <c r="B372" s="277" t="s">
        <v>494</v>
      </c>
      <c r="C372" s="278">
        <v>4702.3999999999996</v>
      </c>
      <c r="D372" s="279">
        <v>4708.8</v>
      </c>
      <c r="E372" s="279">
        <v>4663.6000000000004</v>
      </c>
      <c r="F372" s="279">
        <v>4624.8</v>
      </c>
      <c r="G372" s="279">
        <v>4579.6000000000004</v>
      </c>
      <c r="H372" s="279">
        <v>4747.6000000000004</v>
      </c>
      <c r="I372" s="279">
        <v>4792.7999999999993</v>
      </c>
      <c r="J372" s="279">
        <v>4831.6000000000004</v>
      </c>
      <c r="K372" s="277">
        <v>4754</v>
      </c>
      <c r="L372" s="277">
        <v>4670</v>
      </c>
      <c r="M372" s="277">
        <v>8.0570000000000003E-2</v>
      </c>
    </row>
    <row r="373" spans="1:13">
      <c r="A373" s="268">
        <v>363</v>
      </c>
      <c r="B373" s="277" t="s">
        <v>489</v>
      </c>
      <c r="C373" s="278">
        <v>125.85</v>
      </c>
      <c r="D373" s="279">
        <v>125.5</v>
      </c>
      <c r="E373" s="279">
        <v>122.65</v>
      </c>
      <c r="F373" s="279">
        <v>119.45</v>
      </c>
      <c r="G373" s="279">
        <v>116.60000000000001</v>
      </c>
      <c r="H373" s="279">
        <v>128.69999999999999</v>
      </c>
      <c r="I373" s="279">
        <v>131.55000000000001</v>
      </c>
      <c r="J373" s="279">
        <v>134.75</v>
      </c>
      <c r="K373" s="277">
        <v>128.35</v>
      </c>
      <c r="L373" s="277">
        <v>122.3</v>
      </c>
      <c r="M373" s="277">
        <v>35.10575</v>
      </c>
    </row>
    <row r="374" spans="1:13">
      <c r="A374" s="268">
        <v>364</v>
      </c>
      <c r="B374" s="277" t="s">
        <v>490</v>
      </c>
      <c r="C374" s="278">
        <v>646.20000000000005</v>
      </c>
      <c r="D374" s="279">
        <v>646.13333333333333</v>
      </c>
      <c r="E374" s="279">
        <v>635.26666666666665</v>
      </c>
      <c r="F374" s="279">
        <v>624.33333333333337</v>
      </c>
      <c r="G374" s="279">
        <v>613.4666666666667</v>
      </c>
      <c r="H374" s="279">
        <v>657.06666666666661</v>
      </c>
      <c r="I374" s="279">
        <v>667.93333333333317</v>
      </c>
      <c r="J374" s="279">
        <v>678.86666666666656</v>
      </c>
      <c r="K374" s="277">
        <v>657</v>
      </c>
      <c r="L374" s="277">
        <v>635.20000000000005</v>
      </c>
      <c r="M374" s="277">
        <v>1.24946</v>
      </c>
    </row>
    <row r="375" spans="1:13">
      <c r="A375" s="268">
        <v>365</v>
      </c>
      <c r="B375" s="277" t="s">
        <v>163</v>
      </c>
      <c r="C375" s="278">
        <v>1411.3</v>
      </c>
      <c r="D375" s="279">
        <v>1409.4333333333334</v>
      </c>
      <c r="E375" s="279">
        <v>1385.8666666666668</v>
      </c>
      <c r="F375" s="279">
        <v>1360.4333333333334</v>
      </c>
      <c r="G375" s="279">
        <v>1336.8666666666668</v>
      </c>
      <c r="H375" s="279">
        <v>1434.8666666666668</v>
      </c>
      <c r="I375" s="279">
        <v>1458.4333333333334</v>
      </c>
      <c r="J375" s="279">
        <v>1483.8666666666668</v>
      </c>
      <c r="K375" s="277">
        <v>1433</v>
      </c>
      <c r="L375" s="277">
        <v>1384</v>
      </c>
      <c r="M375" s="277">
        <v>23.586320000000001</v>
      </c>
    </row>
    <row r="376" spans="1:13">
      <c r="A376" s="268">
        <v>366</v>
      </c>
      <c r="B376" s="277" t="s">
        <v>273</v>
      </c>
      <c r="C376" s="278">
        <v>1961.8</v>
      </c>
      <c r="D376" s="279">
        <v>1958.4333333333334</v>
      </c>
      <c r="E376" s="279">
        <v>1931.3666666666668</v>
      </c>
      <c r="F376" s="279">
        <v>1900.9333333333334</v>
      </c>
      <c r="G376" s="279">
        <v>1873.8666666666668</v>
      </c>
      <c r="H376" s="279">
        <v>1988.8666666666668</v>
      </c>
      <c r="I376" s="279">
        <v>2015.9333333333334</v>
      </c>
      <c r="J376" s="279">
        <v>2046.3666666666668</v>
      </c>
      <c r="K376" s="277">
        <v>1985.5</v>
      </c>
      <c r="L376" s="277">
        <v>1928</v>
      </c>
      <c r="M376" s="277">
        <v>2.19835</v>
      </c>
    </row>
    <row r="377" spans="1:13">
      <c r="A377" s="268">
        <v>367</v>
      </c>
      <c r="B377" s="277" t="s">
        <v>164</v>
      </c>
      <c r="C377" s="278">
        <v>32.85</v>
      </c>
      <c r="D377" s="279">
        <v>32.68333333333333</v>
      </c>
      <c r="E377" s="279">
        <v>32.36666666666666</v>
      </c>
      <c r="F377" s="279">
        <v>31.883333333333333</v>
      </c>
      <c r="G377" s="279">
        <v>31.566666666666663</v>
      </c>
      <c r="H377" s="279">
        <v>33.166666666666657</v>
      </c>
      <c r="I377" s="279">
        <v>33.483333333333334</v>
      </c>
      <c r="J377" s="279">
        <v>33.966666666666654</v>
      </c>
      <c r="K377" s="277">
        <v>33</v>
      </c>
      <c r="L377" s="277">
        <v>32.200000000000003</v>
      </c>
      <c r="M377" s="277">
        <v>252.01494</v>
      </c>
    </row>
    <row r="378" spans="1:13">
      <c r="A378" s="268">
        <v>368</v>
      </c>
      <c r="B378" s="277" t="s">
        <v>274</v>
      </c>
      <c r="C378" s="278">
        <v>261.14999999999998</v>
      </c>
      <c r="D378" s="279">
        <v>257.34999999999997</v>
      </c>
      <c r="E378" s="279">
        <v>244.19999999999993</v>
      </c>
      <c r="F378" s="279">
        <v>227.24999999999997</v>
      </c>
      <c r="G378" s="279">
        <v>214.09999999999994</v>
      </c>
      <c r="H378" s="279">
        <v>274.29999999999995</v>
      </c>
      <c r="I378" s="279">
        <v>287.44999999999993</v>
      </c>
      <c r="J378" s="279">
        <v>304.39999999999992</v>
      </c>
      <c r="K378" s="277">
        <v>270.5</v>
      </c>
      <c r="L378" s="277">
        <v>240.4</v>
      </c>
      <c r="M378" s="277">
        <v>36.894840000000002</v>
      </c>
    </row>
    <row r="379" spans="1:13">
      <c r="A379" s="268">
        <v>369</v>
      </c>
      <c r="B379" s="277" t="s">
        <v>485</v>
      </c>
      <c r="C379" s="278">
        <v>146.94999999999999</v>
      </c>
      <c r="D379" s="279">
        <v>146.46666666666667</v>
      </c>
      <c r="E379" s="279">
        <v>142.53333333333333</v>
      </c>
      <c r="F379" s="279">
        <v>138.11666666666667</v>
      </c>
      <c r="G379" s="279">
        <v>134.18333333333334</v>
      </c>
      <c r="H379" s="279">
        <v>150.88333333333333</v>
      </c>
      <c r="I379" s="279">
        <v>154.81666666666666</v>
      </c>
      <c r="J379" s="279">
        <v>159.23333333333332</v>
      </c>
      <c r="K379" s="277">
        <v>150.4</v>
      </c>
      <c r="L379" s="277">
        <v>142.05000000000001</v>
      </c>
      <c r="M379" s="277">
        <v>2.7177899999999999</v>
      </c>
    </row>
    <row r="380" spans="1:13">
      <c r="A380" s="268">
        <v>370</v>
      </c>
      <c r="B380" s="277" t="s">
        <v>491</v>
      </c>
      <c r="C380" s="278">
        <v>894.9</v>
      </c>
      <c r="D380" s="279">
        <v>900.36666666666679</v>
      </c>
      <c r="E380" s="279">
        <v>884.73333333333358</v>
      </c>
      <c r="F380" s="279">
        <v>874.56666666666683</v>
      </c>
      <c r="G380" s="279">
        <v>858.93333333333362</v>
      </c>
      <c r="H380" s="279">
        <v>910.53333333333353</v>
      </c>
      <c r="I380" s="279">
        <v>926.16666666666674</v>
      </c>
      <c r="J380" s="279">
        <v>936.33333333333348</v>
      </c>
      <c r="K380" s="277">
        <v>916</v>
      </c>
      <c r="L380" s="277">
        <v>890.2</v>
      </c>
      <c r="M380" s="277">
        <v>3.86978</v>
      </c>
    </row>
    <row r="381" spans="1:13">
      <c r="A381" s="268">
        <v>371</v>
      </c>
      <c r="B381" s="277" t="s">
        <v>2224</v>
      </c>
      <c r="C381" s="278">
        <v>402.15</v>
      </c>
      <c r="D381" s="279">
        <v>401.38333333333338</v>
      </c>
      <c r="E381" s="279">
        <v>394.76666666666677</v>
      </c>
      <c r="F381" s="279">
        <v>387.38333333333338</v>
      </c>
      <c r="G381" s="279">
        <v>380.76666666666677</v>
      </c>
      <c r="H381" s="279">
        <v>408.76666666666677</v>
      </c>
      <c r="I381" s="279">
        <v>415.38333333333344</v>
      </c>
      <c r="J381" s="279">
        <v>422.76666666666677</v>
      </c>
      <c r="K381" s="277">
        <v>408</v>
      </c>
      <c r="L381" s="277">
        <v>394</v>
      </c>
      <c r="M381" s="277">
        <v>1.0494699999999999</v>
      </c>
    </row>
    <row r="382" spans="1:13">
      <c r="A382" s="268">
        <v>372</v>
      </c>
      <c r="B382" s="277" t="s">
        <v>165</v>
      </c>
      <c r="C382" s="278">
        <v>177.75</v>
      </c>
      <c r="D382" s="279">
        <v>178.06666666666669</v>
      </c>
      <c r="E382" s="279">
        <v>176.23333333333338</v>
      </c>
      <c r="F382" s="279">
        <v>174.7166666666667</v>
      </c>
      <c r="G382" s="279">
        <v>172.88333333333338</v>
      </c>
      <c r="H382" s="279">
        <v>179.58333333333337</v>
      </c>
      <c r="I382" s="279">
        <v>181.41666666666669</v>
      </c>
      <c r="J382" s="279">
        <v>182.93333333333337</v>
      </c>
      <c r="K382" s="277">
        <v>179.9</v>
      </c>
      <c r="L382" s="277">
        <v>176.55</v>
      </c>
      <c r="M382" s="277">
        <v>78.133260000000007</v>
      </c>
    </row>
    <row r="383" spans="1:13">
      <c r="A383" s="268">
        <v>373</v>
      </c>
      <c r="B383" s="277" t="s">
        <v>492</v>
      </c>
      <c r="C383" s="278">
        <v>68.95</v>
      </c>
      <c r="D383" s="279">
        <v>69.166666666666671</v>
      </c>
      <c r="E383" s="279">
        <v>68.033333333333346</v>
      </c>
      <c r="F383" s="279">
        <v>67.116666666666674</v>
      </c>
      <c r="G383" s="279">
        <v>65.983333333333348</v>
      </c>
      <c r="H383" s="279">
        <v>70.083333333333343</v>
      </c>
      <c r="I383" s="279">
        <v>71.216666666666669</v>
      </c>
      <c r="J383" s="279">
        <v>72.13333333333334</v>
      </c>
      <c r="K383" s="277">
        <v>70.3</v>
      </c>
      <c r="L383" s="277">
        <v>68.25</v>
      </c>
      <c r="M383" s="277">
        <v>15.363569999999999</v>
      </c>
    </row>
    <row r="384" spans="1:13">
      <c r="A384" s="268">
        <v>374</v>
      </c>
      <c r="B384" s="277" t="s">
        <v>276</v>
      </c>
      <c r="C384" s="278">
        <v>237.55</v>
      </c>
      <c r="D384" s="279">
        <v>237.93333333333331</v>
      </c>
      <c r="E384" s="279">
        <v>233.06666666666661</v>
      </c>
      <c r="F384" s="279">
        <v>228.58333333333329</v>
      </c>
      <c r="G384" s="279">
        <v>223.71666666666658</v>
      </c>
      <c r="H384" s="279">
        <v>242.41666666666663</v>
      </c>
      <c r="I384" s="279">
        <v>247.28333333333336</v>
      </c>
      <c r="J384" s="279">
        <v>251.76666666666665</v>
      </c>
      <c r="K384" s="277">
        <v>242.8</v>
      </c>
      <c r="L384" s="277">
        <v>233.45</v>
      </c>
      <c r="M384" s="277">
        <v>5.5303199999999997</v>
      </c>
    </row>
    <row r="385" spans="1:13">
      <c r="A385" s="268">
        <v>375</v>
      </c>
      <c r="B385" s="277" t="s">
        <v>493</v>
      </c>
      <c r="C385" s="278">
        <v>49.85</v>
      </c>
      <c r="D385" s="279">
        <v>49.633333333333333</v>
      </c>
      <c r="E385" s="279">
        <v>48.416666666666664</v>
      </c>
      <c r="F385" s="279">
        <v>46.983333333333334</v>
      </c>
      <c r="G385" s="279">
        <v>45.766666666666666</v>
      </c>
      <c r="H385" s="279">
        <v>51.066666666666663</v>
      </c>
      <c r="I385" s="279">
        <v>52.283333333333331</v>
      </c>
      <c r="J385" s="279">
        <v>53.716666666666661</v>
      </c>
      <c r="K385" s="277">
        <v>50.85</v>
      </c>
      <c r="L385" s="277">
        <v>48.2</v>
      </c>
      <c r="M385" s="277">
        <v>4.8695300000000001</v>
      </c>
    </row>
    <row r="386" spans="1:13">
      <c r="A386" s="268">
        <v>376</v>
      </c>
      <c r="B386" s="277" t="s">
        <v>486</v>
      </c>
      <c r="C386" s="278">
        <v>56.5</v>
      </c>
      <c r="D386" s="279">
        <v>56.449999999999996</v>
      </c>
      <c r="E386" s="279">
        <v>56.04999999999999</v>
      </c>
      <c r="F386" s="279">
        <v>55.599999999999994</v>
      </c>
      <c r="G386" s="279">
        <v>55.199999999999989</v>
      </c>
      <c r="H386" s="279">
        <v>56.899999999999991</v>
      </c>
      <c r="I386" s="279">
        <v>57.3</v>
      </c>
      <c r="J386" s="279">
        <v>57.749999999999993</v>
      </c>
      <c r="K386" s="277">
        <v>56.85</v>
      </c>
      <c r="L386" s="277">
        <v>56</v>
      </c>
      <c r="M386" s="277">
        <v>22.853639999999999</v>
      </c>
    </row>
    <row r="387" spans="1:13">
      <c r="A387" s="268">
        <v>377</v>
      </c>
      <c r="B387" s="277" t="s">
        <v>166</v>
      </c>
      <c r="C387" s="278">
        <v>1259.8499999999999</v>
      </c>
      <c r="D387" s="279">
        <v>1249.7833333333333</v>
      </c>
      <c r="E387" s="279">
        <v>1227.5666666666666</v>
      </c>
      <c r="F387" s="279">
        <v>1195.2833333333333</v>
      </c>
      <c r="G387" s="279">
        <v>1173.0666666666666</v>
      </c>
      <c r="H387" s="279">
        <v>1282.0666666666666</v>
      </c>
      <c r="I387" s="279">
        <v>1304.2833333333333</v>
      </c>
      <c r="J387" s="279">
        <v>1336.5666666666666</v>
      </c>
      <c r="K387" s="277">
        <v>1272</v>
      </c>
      <c r="L387" s="277">
        <v>1217.5</v>
      </c>
      <c r="M387" s="277">
        <v>21.278420000000001</v>
      </c>
    </row>
    <row r="388" spans="1:13">
      <c r="A388" s="268">
        <v>378</v>
      </c>
      <c r="B388" s="277" t="s">
        <v>278</v>
      </c>
      <c r="C388" s="278">
        <v>375.2</v>
      </c>
      <c r="D388" s="279">
        <v>377.36666666666662</v>
      </c>
      <c r="E388" s="279">
        <v>370.83333333333326</v>
      </c>
      <c r="F388" s="279">
        <v>366.46666666666664</v>
      </c>
      <c r="G388" s="279">
        <v>359.93333333333328</v>
      </c>
      <c r="H388" s="279">
        <v>381.73333333333323</v>
      </c>
      <c r="I388" s="279">
        <v>388.26666666666665</v>
      </c>
      <c r="J388" s="279">
        <v>392.63333333333321</v>
      </c>
      <c r="K388" s="277">
        <v>383.9</v>
      </c>
      <c r="L388" s="277">
        <v>373</v>
      </c>
      <c r="M388" s="277">
        <v>1.79924</v>
      </c>
    </row>
    <row r="389" spans="1:13">
      <c r="A389" s="268">
        <v>379</v>
      </c>
      <c r="B389" s="277" t="s">
        <v>496</v>
      </c>
      <c r="C389" s="278">
        <v>391.95</v>
      </c>
      <c r="D389" s="279">
        <v>392.11666666666662</v>
      </c>
      <c r="E389" s="279">
        <v>387.48333333333323</v>
      </c>
      <c r="F389" s="279">
        <v>383.01666666666659</v>
      </c>
      <c r="G389" s="279">
        <v>378.38333333333321</v>
      </c>
      <c r="H389" s="279">
        <v>396.58333333333326</v>
      </c>
      <c r="I389" s="279">
        <v>401.21666666666658</v>
      </c>
      <c r="J389" s="279">
        <v>405.68333333333328</v>
      </c>
      <c r="K389" s="277">
        <v>396.75</v>
      </c>
      <c r="L389" s="277">
        <v>387.65</v>
      </c>
      <c r="M389" s="277">
        <v>1.83324</v>
      </c>
    </row>
    <row r="390" spans="1:13">
      <c r="A390" s="268">
        <v>380</v>
      </c>
      <c r="B390" s="277" t="s">
        <v>498</v>
      </c>
      <c r="C390" s="278">
        <v>115.15</v>
      </c>
      <c r="D390" s="279">
        <v>114.35000000000001</v>
      </c>
      <c r="E390" s="279">
        <v>111.80000000000001</v>
      </c>
      <c r="F390" s="279">
        <v>108.45</v>
      </c>
      <c r="G390" s="279">
        <v>105.9</v>
      </c>
      <c r="H390" s="279">
        <v>117.70000000000002</v>
      </c>
      <c r="I390" s="279">
        <v>120.25</v>
      </c>
      <c r="J390" s="279">
        <v>123.60000000000002</v>
      </c>
      <c r="K390" s="277">
        <v>116.9</v>
      </c>
      <c r="L390" s="277">
        <v>111</v>
      </c>
      <c r="M390" s="277">
        <v>20.20251</v>
      </c>
    </row>
    <row r="391" spans="1:13">
      <c r="A391" s="268">
        <v>381</v>
      </c>
      <c r="B391" s="277" t="s">
        <v>279</v>
      </c>
      <c r="C391" s="278">
        <v>464.55</v>
      </c>
      <c r="D391" s="279">
        <v>464.89999999999992</v>
      </c>
      <c r="E391" s="279">
        <v>462.79999999999984</v>
      </c>
      <c r="F391" s="279">
        <v>461.0499999999999</v>
      </c>
      <c r="G391" s="279">
        <v>458.94999999999982</v>
      </c>
      <c r="H391" s="279">
        <v>466.64999999999986</v>
      </c>
      <c r="I391" s="279">
        <v>468.74999999999989</v>
      </c>
      <c r="J391" s="279">
        <v>470.49999999999989</v>
      </c>
      <c r="K391" s="277">
        <v>467</v>
      </c>
      <c r="L391" s="277">
        <v>463.15</v>
      </c>
      <c r="M391" s="277">
        <v>0.61187999999999998</v>
      </c>
    </row>
    <row r="392" spans="1:13">
      <c r="A392" s="268">
        <v>382</v>
      </c>
      <c r="B392" s="277" t="s">
        <v>499</v>
      </c>
      <c r="C392" s="278">
        <v>295.75</v>
      </c>
      <c r="D392" s="279">
        <v>295.65000000000003</v>
      </c>
      <c r="E392" s="279">
        <v>292.60000000000008</v>
      </c>
      <c r="F392" s="279">
        <v>289.45000000000005</v>
      </c>
      <c r="G392" s="279">
        <v>286.40000000000009</v>
      </c>
      <c r="H392" s="279">
        <v>298.80000000000007</v>
      </c>
      <c r="I392" s="279">
        <v>301.85000000000002</v>
      </c>
      <c r="J392" s="279">
        <v>305.00000000000006</v>
      </c>
      <c r="K392" s="277">
        <v>298.7</v>
      </c>
      <c r="L392" s="277">
        <v>292.5</v>
      </c>
      <c r="M392" s="277">
        <v>3.2935599999999998</v>
      </c>
    </row>
    <row r="393" spans="1:13">
      <c r="A393" s="268">
        <v>383</v>
      </c>
      <c r="B393" s="277" t="s">
        <v>167</v>
      </c>
      <c r="C393" s="278">
        <v>695.75</v>
      </c>
      <c r="D393" s="279">
        <v>687.06666666666661</v>
      </c>
      <c r="E393" s="279">
        <v>674.68333333333317</v>
      </c>
      <c r="F393" s="279">
        <v>653.61666666666656</v>
      </c>
      <c r="G393" s="279">
        <v>641.23333333333312</v>
      </c>
      <c r="H393" s="279">
        <v>708.13333333333321</v>
      </c>
      <c r="I393" s="279">
        <v>720.51666666666665</v>
      </c>
      <c r="J393" s="279">
        <v>741.58333333333326</v>
      </c>
      <c r="K393" s="277">
        <v>699.45</v>
      </c>
      <c r="L393" s="277">
        <v>666</v>
      </c>
      <c r="M393" s="277">
        <v>13.369960000000001</v>
      </c>
    </row>
    <row r="394" spans="1:13">
      <c r="A394" s="268">
        <v>384</v>
      </c>
      <c r="B394" s="277" t="s">
        <v>501</v>
      </c>
      <c r="C394" s="278">
        <v>1128.25</v>
      </c>
      <c r="D394" s="279">
        <v>1128.25</v>
      </c>
      <c r="E394" s="279">
        <v>1120</v>
      </c>
      <c r="F394" s="279">
        <v>1111.75</v>
      </c>
      <c r="G394" s="279">
        <v>1103.5</v>
      </c>
      <c r="H394" s="279">
        <v>1136.5</v>
      </c>
      <c r="I394" s="279">
        <v>1144.75</v>
      </c>
      <c r="J394" s="279">
        <v>1153</v>
      </c>
      <c r="K394" s="277">
        <v>1136.5</v>
      </c>
      <c r="L394" s="277">
        <v>1120</v>
      </c>
      <c r="M394" s="277">
        <v>3.0849999999999999E-2</v>
      </c>
    </row>
    <row r="395" spans="1:13">
      <c r="A395" s="268">
        <v>385</v>
      </c>
      <c r="B395" s="277" t="s">
        <v>502</v>
      </c>
      <c r="C395" s="278">
        <v>271.60000000000002</v>
      </c>
      <c r="D395" s="279">
        <v>271.53333333333336</v>
      </c>
      <c r="E395" s="279">
        <v>268.16666666666674</v>
      </c>
      <c r="F395" s="279">
        <v>264.73333333333341</v>
      </c>
      <c r="G395" s="279">
        <v>261.36666666666679</v>
      </c>
      <c r="H395" s="279">
        <v>274.9666666666667</v>
      </c>
      <c r="I395" s="279">
        <v>278.33333333333337</v>
      </c>
      <c r="J395" s="279">
        <v>281.76666666666665</v>
      </c>
      <c r="K395" s="277">
        <v>274.89999999999998</v>
      </c>
      <c r="L395" s="277">
        <v>268.10000000000002</v>
      </c>
      <c r="M395" s="277">
        <v>7.4343599999999999</v>
      </c>
    </row>
    <row r="396" spans="1:13">
      <c r="A396" s="268">
        <v>386</v>
      </c>
      <c r="B396" s="277" t="s">
        <v>168</v>
      </c>
      <c r="C396" s="278">
        <v>182.4</v>
      </c>
      <c r="D396" s="279">
        <v>182.46666666666667</v>
      </c>
      <c r="E396" s="279">
        <v>178.18333333333334</v>
      </c>
      <c r="F396" s="279">
        <v>173.96666666666667</v>
      </c>
      <c r="G396" s="279">
        <v>169.68333333333334</v>
      </c>
      <c r="H396" s="279">
        <v>186.68333333333334</v>
      </c>
      <c r="I396" s="279">
        <v>190.9666666666667</v>
      </c>
      <c r="J396" s="279">
        <v>195.18333333333334</v>
      </c>
      <c r="K396" s="277">
        <v>186.75</v>
      </c>
      <c r="L396" s="277">
        <v>178.25</v>
      </c>
      <c r="M396" s="277">
        <v>205.19954000000001</v>
      </c>
    </row>
    <row r="397" spans="1:13">
      <c r="A397" s="268">
        <v>387</v>
      </c>
      <c r="B397" s="277" t="s">
        <v>500</v>
      </c>
      <c r="C397" s="278">
        <v>49</v>
      </c>
      <c r="D397" s="279">
        <v>49.133333333333333</v>
      </c>
      <c r="E397" s="279">
        <v>48.566666666666663</v>
      </c>
      <c r="F397" s="279">
        <v>48.133333333333333</v>
      </c>
      <c r="G397" s="279">
        <v>47.566666666666663</v>
      </c>
      <c r="H397" s="279">
        <v>49.566666666666663</v>
      </c>
      <c r="I397" s="279">
        <v>50.13333333333334</v>
      </c>
      <c r="J397" s="279">
        <v>50.566666666666663</v>
      </c>
      <c r="K397" s="277">
        <v>49.7</v>
      </c>
      <c r="L397" s="277">
        <v>48.7</v>
      </c>
      <c r="M397" s="277">
        <v>13.37711</v>
      </c>
    </row>
    <row r="398" spans="1:13">
      <c r="A398" s="268">
        <v>388</v>
      </c>
      <c r="B398" s="277" t="s">
        <v>169</v>
      </c>
      <c r="C398" s="278">
        <v>110.7</v>
      </c>
      <c r="D398" s="279">
        <v>110.46666666666665</v>
      </c>
      <c r="E398" s="279">
        <v>109.63333333333331</v>
      </c>
      <c r="F398" s="279">
        <v>108.56666666666666</v>
      </c>
      <c r="G398" s="279">
        <v>107.73333333333332</v>
      </c>
      <c r="H398" s="279">
        <v>111.5333333333333</v>
      </c>
      <c r="I398" s="279">
        <v>112.36666666666665</v>
      </c>
      <c r="J398" s="279">
        <v>113.43333333333329</v>
      </c>
      <c r="K398" s="277">
        <v>111.3</v>
      </c>
      <c r="L398" s="277">
        <v>109.4</v>
      </c>
      <c r="M398" s="277">
        <v>58.730809999999998</v>
      </c>
    </row>
    <row r="399" spans="1:13">
      <c r="A399" s="268">
        <v>389</v>
      </c>
      <c r="B399" s="277" t="s">
        <v>503</v>
      </c>
      <c r="C399" s="278">
        <v>123.1</v>
      </c>
      <c r="D399" s="279">
        <v>125.36666666666667</v>
      </c>
      <c r="E399" s="279">
        <v>119.73333333333335</v>
      </c>
      <c r="F399" s="279">
        <v>116.36666666666667</v>
      </c>
      <c r="G399" s="279">
        <v>110.73333333333335</v>
      </c>
      <c r="H399" s="279">
        <v>128.73333333333335</v>
      </c>
      <c r="I399" s="279">
        <v>134.36666666666667</v>
      </c>
      <c r="J399" s="279">
        <v>137.73333333333335</v>
      </c>
      <c r="K399" s="277">
        <v>131</v>
      </c>
      <c r="L399" s="277">
        <v>122</v>
      </c>
      <c r="M399" s="277">
        <v>19.023769999999999</v>
      </c>
    </row>
    <row r="400" spans="1:13">
      <c r="A400" s="268">
        <v>390</v>
      </c>
      <c r="B400" s="277" t="s">
        <v>504</v>
      </c>
      <c r="C400" s="278">
        <v>646.35</v>
      </c>
      <c r="D400" s="279">
        <v>644.69999999999993</v>
      </c>
      <c r="E400" s="279">
        <v>638.39999999999986</v>
      </c>
      <c r="F400" s="279">
        <v>630.44999999999993</v>
      </c>
      <c r="G400" s="279">
        <v>624.14999999999986</v>
      </c>
      <c r="H400" s="279">
        <v>652.64999999999986</v>
      </c>
      <c r="I400" s="279">
        <v>658.94999999999982</v>
      </c>
      <c r="J400" s="279">
        <v>666.89999999999986</v>
      </c>
      <c r="K400" s="277">
        <v>651</v>
      </c>
      <c r="L400" s="277">
        <v>636.75</v>
      </c>
      <c r="M400" s="277">
        <v>3.28057</v>
      </c>
    </row>
    <row r="401" spans="1:13">
      <c r="A401" s="268">
        <v>391</v>
      </c>
      <c r="B401" s="277" t="s">
        <v>170</v>
      </c>
      <c r="C401" s="278">
        <v>2118.5500000000002</v>
      </c>
      <c r="D401" s="279">
        <v>2111.7333333333336</v>
      </c>
      <c r="E401" s="279">
        <v>2089.166666666667</v>
      </c>
      <c r="F401" s="279">
        <v>2059.7833333333333</v>
      </c>
      <c r="G401" s="279">
        <v>2037.2166666666667</v>
      </c>
      <c r="H401" s="279">
        <v>2141.1166666666672</v>
      </c>
      <c r="I401" s="279">
        <v>2163.6833333333338</v>
      </c>
      <c r="J401" s="279">
        <v>2193.0666666666675</v>
      </c>
      <c r="K401" s="277">
        <v>2134.3000000000002</v>
      </c>
      <c r="L401" s="277">
        <v>2082.35</v>
      </c>
      <c r="M401" s="277">
        <v>140.97932</v>
      </c>
    </row>
    <row r="402" spans="1:13">
      <c r="A402" s="268">
        <v>392</v>
      </c>
      <c r="B402" s="277" t="s">
        <v>519</v>
      </c>
      <c r="C402" s="278">
        <v>9.6999999999999993</v>
      </c>
      <c r="D402" s="279">
        <v>9.7999999999999989</v>
      </c>
      <c r="E402" s="279">
        <v>9.3999999999999986</v>
      </c>
      <c r="F402" s="279">
        <v>9.1</v>
      </c>
      <c r="G402" s="279">
        <v>8.6999999999999993</v>
      </c>
      <c r="H402" s="279">
        <v>10.099999999999998</v>
      </c>
      <c r="I402" s="279">
        <v>10.5</v>
      </c>
      <c r="J402" s="279">
        <v>10.799999999999997</v>
      </c>
      <c r="K402" s="277">
        <v>10.199999999999999</v>
      </c>
      <c r="L402" s="277">
        <v>9.5</v>
      </c>
      <c r="M402" s="277">
        <v>29.268509999999999</v>
      </c>
    </row>
    <row r="403" spans="1:13">
      <c r="A403" s="268">
        <v>393</v>
      </c>
      <c r="B403" s="277" t="s">
        <v>508</v>
      </c>
      <c r="C403" s="278">
        <v>132.9</v>
      </c>
      <c r="D403" s="279">
        <v>132.81666666666666</v>
      </c>
      <c r="E403" s="279">
        <v>131.63333333333333</v>
      </c>
      <c r="F403" s="279">
        <v>130.36666666666667</v>
      </c>
      <c r="G403" s="279">
        <v>129.18333333333334</v>
      </c>
      <c r="H403" s="279">
        <v>134.08333333333331</v>
      </c>
      <c r="I403" s="279">
        <v>135.26666666666665</v>
      </c>
      <c r="J403" s="279">
        <v>136.5333333333333</v>
      </c>
      <c r="K403" s="277">
        <v>134</v>
      </c>
      <c r="L403" s="277">
        <v>131.55000000000001</v>
      </c>
      <c r="M403" s="277">
        <v>4.98292</v>
      </c>
    </row>
    <row r="404" spans="1:13">
      <c r="A404" s="268">
        <v>394</v>
      </c>
      <c r="B404" s="277" t="s">
        <v>495</v>
      </c>
      <c r="C404" s="278">
        <v>262.55</v>
      </c>
      <c r="D404" s="279">
        <v>264.18333333333334</v>
      </c>
      <c r="E404" s="279">
        <v>260.36666666666667</v>
      </c>
      <c r="F404" s="279">
        <v>258.18333333333334</v>
      </c>
      <c r="G404" s="279">
        <v>254.36666666666667</v>
      </c>
      <c r="H404" s="279">
        <v>266.36666666666667</v>
      </c>
      <c r="I404" s="279">
        <v>270.18333333333339</v>
      </c>
      <c r="J404" s="279">
        <v>272.36666666666667</v>
      </c>
      <c r="K404" s="277">
        <v>268</v>
      </c>
      <c r="L404" s="277">
        <v>262</v>
      </c>
      <c r="M404" s="277">
        <v>16.06541</v>
      </c>
    </row>
    <row r="405" spans="1:13">
      <c r="A405" s="268">
        <v>395</v>
      </c>
      <c r="B405" s="277" t="s">
        <v>497</v>
      </c>
      <c r="C405" s="278">
        <v>22.75</v>
      </c>
      <c r="D405" s="279">
        <v>22.966666666666669</v>
      </c>
      <c r="E405" s="279">
        <v>22.433333333333337</v>
      </c>
      <c r="F405" s="279">
        <v>22.116666666666667</v>
      </c>
      <c r="G405" s="279">
        <v>21.583333333333336</v>
      </c>
      <c r="H405" s="279">
        <v>23.283333333333339</v>
      </c>
      <c r="I405" s="279">
        <v>23.81666666666667</v>
      </c>
      <c r="J405" s="279">
        <v>24.13333333333334</v>
      </c>
      <c r="K405" s="277">
        <v>23.5</v>
      </c>
      <c r="L405" s="277">
        <v>22.65</v>
      </c>
      <c r="M405" s="277">
        <v>126.12639</v>
      </c>
    </row>
    <row r="406" spans="1:13">
      <c r="A406" s="268">
        <v>396</v>
      </c>
      <c r="B406" s="277" t="s">
        <v>512</v>
      </c>
      <c r="C406" s="278">
        <v>47.4</v>
      </c>
      <c r="D406" s="279">
        <v>47.666666666666664</v>
      </c>
      <c r="E406" s="279">
        <v>46.633333333333326</v>
      </c>
      <c r="F406" s="279">
        <v>45.86666666666666</v>
      </c>
      <c r="G406" s="279">
        <v>44.833333333333321</v>
      </c>
      <c r="H406" s="279">
        <v>48.43333333333333</v>
      </c>
      <c r="I406" s="279">
        <v>49.466666666666676</v>
      </c>
      <c r="J406" s="279">
        <v>50.233333333333334</v>
      </c>
      <c r="K406" s="277">
        <v>48.7</v>
      </c>
      <c r="L406" s="277">
        <v>46.9</v>
      </c>
      <c r="M406" s="277">
        <v>3.6761499999999998</v>
      </c>
    </row>
    <row r="407" spans="1:13">
      <c r="A407" s="268">
        <v>397</v>
      </c>
      <c r="B407" s="277" t="s">
        <v>171</v>
      </c>
      <c r="C407" s="278">
        <v>40.75</v>
      </c>
      <c r="D407" s="279">
        <v>40.233333333333327</v>
      </c>
      <c r="E407" s="279">
        <v>39.366666666666653</v>
      </c>
      <c r="F407" s="279">
        <v>37.983333333333327</v>
      </c>
      <c r="G407" s="279">
        <v>37.116666666666653</v>
      </c>
      <c r="H407" s="279">
        <v>41.616666666666653</v>
      </c>
      <c r="I407" s="279">
        <v>42.483333333333327</v>
      </c>
      <c r="J407" s="279">
        <v>43.866666666666653</v>
      </c>
      <c r="K407" s="277">
        <v>41.1</v>
      </c>
      <c r="L407" s="277">
        <v>38.85</v>
      </c>
      <c r="M407" s="277">
        <v>256.28277000000003</v>
      </c>
    </row>
    <row r="408" spans="1:13">
      <c r="A408" s="268">
        <v>398</v>
      </c>
      <c r="B408" s="277" t="s">
        <v>513</v>
      </c>
      <c r="C408" s="278">
        <v>8433.35</v>
      </c>
      <c r="D408" s="279">
        <v>8401.1166666666668</v>
      </c>
      <c r="E408" s="279">
        <v>8352.2333333333336</v>
      </c>
      <c r="F408" s="279">
        <v>8271.1166666666668</v>
      </c>
      <c r="G408" s="279">
        <v>8222.2333333333336</v>
      </c>
      <c r="H408" s="279">
        <v>8482.2333333333336</v>
      </c>
      <c r="I408" s="279">
        <v>8531.1166666666686</v>
      </c>
      <c r="J408" s="279">
        <v>8612.2333333333336</v>
      </c>
      <c r="K408" s="277">
        <v>8450</v>
      </c>
      <c r="L408" s="277">
        <v>8320</v>
      </c>
      <c r="M408" s="277">
        <v>0.14163000000000001</v>
      </c>
    </row>
    <row r="409" spans="1:13">
      <c r="A409" s="268">
        <v>399</v>
      </c>
      <c r="B409" s="277" t="s">
        <v>3524</v>
      </c>
      <c r="C409" s="278">
        <v>821.4</v>
      </c>
      <c r="D409" s="279">
        <v>816.80000000000007</v>
      </c>
      <c r="E409" s="279">
        <v>808.60000000000014</v>
      </c>
      <c r="F409" s="279">
        <v>795.80000000000007</v>
      </c>
      <c r="G409" s="279">
        <v>787.60000000000014</v>
      </c>
      <c r="H409" s="279">
        <v>829.60000000000014</v>
      </c>
      <c r="I409" s="279">
        <v>837.80000000000018</v>
      </c>
      <c r="J409" s="279">
        <v>850.60000000000014</v>
      </c>
      <c r="K409" s="277">
        <v>825</v>
      </c>
      <c r="L409" s="277">
        <v>804</v>
      </c>
      <c r="M409" s="277">
        <v>37.643470000000001</v>
      </c>
    </row>
    <row r="410" spans="1:13">
      <c r="A410" s="268">
        <v>400</v>
      </c>
      <c r="B410" s="277" t="s">
        <v>280</v>
      </c>
      <c r="C410" s="278">
        <v>860.45</v>
      </c>
      <c r="D410" s="279">
        <v>856.6</v>
      </c>
      <c r="E410" s="279">
        <v>848.45</v>
      </c>
      <c r="F410" s="279">
        <v>836.45</v>
      </c>
      <c r="G410" s="279">
        <v>828.30000000000007</v>
      </c>
      <c r="H410" s="279">
        <v>868.6</v>
      </c>
      <c r="I410" s="279">
        <v>876.74999999999989</v>
      </c>
      <c r="J410" s="279">
        <v>888.75</v>
      </c>
      <c r="K410" s="277">
        <v>864.75</v>
      </c>
      <c r="L410" s="277">
        <v>844.6</v>
      </c>
      <c r="M410" s="277">
        <v>11.70823</v>
      </c>
    </row>
    <row r="411" spans="1:13">
      <c r="A411" s="268">
        <v>401</v>
      </c>
      <c r="B411" s="277" t="s">
        <v>172</v>
      </c>
      <c r="C411" s="278">
        <v>195.1</v>
      </c>
      <c r="D411" s="279">
        <v>194.18333333333331</v>
      </c>
      <c r="E411" s="279">
        <v>192.61666666666662</v>
      </c>
      <c r="F411" s="279">
        <v>190.1333333333333</v>
      </c>
      <c r="G411" s="279">
        <v>188.56666666666661</v>
      </c>
      <c r="H411" s="279">
        <v>196.66666666666663</v>
      </c>
      <c r="I411" s="279">
        <v>198.23333333333329</v>
      </c>
      <c r="J411" s="279">
        <v>200.71666666666664</v>
      </c>
      <c r="K411" s="277">
        <v>195.75</v>
      </c>
      <c r="L411" s="277">
        <v>191.7</v>
      </c>
      <c r="M411" s="277">
        <v>462.95650000000001</v>
      </c>
    </row>
    <row r="412" spans="1:13">
      <c r="A412" s="268">
        <v>402</v>
      </c>
      <c r="B412" s="277" t="s">
        <v>514</v>
      </c>
      <c r="C412" s="278">
        <v>3499.3</v>
      </c>
      <c r="D412" s="279">
        <v>3507.2166666666667</v>
      </c>
      <c r="E412" s="279">
        <v>3487.0833333333335</v>
      </c>
      <c r="F412" s="279">
        <v>3474.8666666666668</v>
      </c>
      <c r="G412" s="279">
        <v>3454.7333333333336</v>
      </c>
      <c r="H412" s="279">
        <v>3519.4333333333334</v>
      </c>
      <c r="I412" s="279">
        <v>3539.5666666666666</v>
      </c>
      <c r="J412" s="279">
        <v>3551.7833333333333</v>
      </c>
      <c r="K412" s="277">
        <v>3527.35</v>
      </c>
      <c r="L412" s="277">
        <v>3495</v>
      </c>
      <c r="M412" s="277">
        <v>2.2450000000000001E-2</v>
      </c>
    </row>
    <row r="413" spans="1:13">
      <c r="A413" s="268">
        <v>403</v>
      </c>
      <c r="B413" s="277" t="s">
        <v>2403</v>
      </c>
      <c r="C413" s="278">
        <v>78.8</v>
      </c>
      <c r="D413" s="279">
        <v>79.066666666666663</v>
      </c>
      <c r="E413" s="279">
        <v>77.333333333333329</v>
      </c>
      <c r="F413" s="279">
        <v>75.86666666666666</v>
      </c>
      <c r="G413" s="279">
        <v>74.133333333333326</v>
      </c>
      <c r="H413" s="279">
        <v>80.533333333333331</v>
      </c>
      <c r="I413" s="279">
        <v>82.26666666666668</v>
      </c>
      <c r="J413" s="279">
        <v>83.733333333333334</v>
      </c>
      <c r="K413" s="277">
        <v>80.8</v>
      </c>
      <c r="L413" s="277">
        <v>77.599999999999994</v>
      </c>
      <c r="M413" s="277">
        <v>3.0588700000000002</v>
      </c>
    </row>
    <row r="414" spans="1:13">
      <c r="A414" s="268">
        <v>404</v>
      </c>
      <c r="B414" s="277" t="s">
        <v>2405</v>
      </c>
      <c r="C414" s="278">
        <v>60.7</v>
      </c>
      <c r="D414" s="279">
        <v>60.933333333333337</v>
      </c>
      <c r="E414" s="279">
        <v>60.166666666666671</v>
      </c>
      <c r="F414" s="279">
        <v>59.633333333333333</v>
      </c>
      <c r="G414" s="279">
        <v>58.866666666666667</v>
      </c>
      <c r="H414" s="279">
        <v>61.466666666666676</v>
      </c>
      <c r="I414" s="279">
        <v>62.233333333333341</v>
      </c>
      <c r="J414" s="279">
        <v>62.76666666666668</v>
      </c>
      <c r="K414" s="277">
        <v>61.7</v>
      </c>
      <c r="L414" s="277">
        <v>60.4</v>
      </c>
      <c r="M414" s="277">
        <v>10.194940000000001</v>
      </c>
    </row>
    <row r="415" spans="1:13">
      <c r="A415" s="268">
        <v>405</v>
      </c>
      <c r="B415" s="277" t="s">
        <v>2413</v>
      </c>
      <c r="C415" s="278">
        <v>133.85</v>
      </c>
      <c r="D415" s="279">
        <v>134.45000000000002</v>
      </c>
      <c r="E415" s="279">
        <v>132.65000000000003</v>
      </c>
      <c r="F415" s="279">
        <v>131.45000000000002</v>
      </c>
      <c r="G415" s="279">
        <v>129.65000000000003</v>
      </c>
      <c r="H415" s="279">
        <v>135.65000000000003</v>
      </c>
      <c r="I415" s="279">
        <v>137.45000000000005</v>
      </c>
      <c r="J415" s="279">
        <v>138.65000000000003</v>
      </c>
      <c r="K415" s="277">
        <v>136.25</v>
      </c>
      <c r="L415" s="277">
        <v>133.25</v>
      </c>
      <c r="M415" s="277">
        <v>5.4461500000000003</v>
      </c>
    </row>
    <row r="416" spans="1:13">
      <c r="A416" s="268">
        <v>406</v>
      </c>
      <c r="B416" s="277" t="s">
        <v>516</v>
      </c>
      <c r="C416" s="278">
        <v>1371.05</v>
      </c>
      <c r="D416" s="279">
        <v>1373.6333333333332</v>
      </c>
      <c r="E416" s="279">
        <v>1362.9666666666665</v>
      </c>
      <c r="F416" s="279">
        <v>1354.8833333333332</v>
      </c>
      <c r="G416" s="279">
        <v>1344.2166666666665</v>
      </c>
      <c r="H416" s="279">
        <v>1381.7166666666665</v>
      </c>
      <c r="I416" s="279">
        <v>1392.3833333333334</v>
      </c>
      <c r="J416" s="279">
        <v>1400.4666666666665</v>
      </c>
      <c r="K416" s="277">
        <v>1384.3</v>
      </c>
      <c r="L416" s="277">
        <v>1365.55</v>
      </c>
      <c r="M416" s="277">
        <v>9.0249999999999997E-2</v>
      </c>
    </row>
    <row r="417" spans="1:13">
      <c r="A417" s="268">
        <v>407</v>
      </c>
      <c r="B417" s="277" t="s">
        <v>518</v>
      </c>
      <c r="C417" s="278">
        <v>164.75</v>
      </c>
      <c r="D417" s="279">
        <v>165.66666666666666</v>
      </c>
      <c r="E417" s="279">
        <v>163.08333333333331</v>
      </c>
      <c r="F417" s="279">
        <v>161.41666666666666</v>
      </c>
      <c r="G417" s="279">
        <v>158.83333333333331</v>
      </c>
      <c r="H417" s="279">
        <v>167.33333333333331</v>
      </c>
      <c r="I417" s="279">
        <v>169.91666666666663</v>
      </c>
      <c r="J417" s="279">
        <v>171.58333333333331</v>
      </c>
      <c r="K417" s="277">
        <v>168.25</v>
      </c>
      <c r="L417" s="277">
        <v>164</v>
      </c>
      <c r="M417" s="277">
        <v>2.1938300000000002</v>
      </c>
    </row>
    <row r="418" spans="1:13">
      <c r="A418" s="268">
        <v>408</v>
      </c>
      <c r="B418" s="277" t="s">
        <v>173</v>
      </c>
      <c r="C418" s="278">
        <v>21914.3</v>
      </c>
      <c r="D418" s="279">
        <v>21792.350000000002</v>
      </c>
      <c r="E418" s="279">
        <v>21634.700000000004</v>
      </c>
      <c r="F418" s="279">
        <v>21355.100000000002</v>
      </c>
      <c r="G418" s="279">
        <v>21197.450000000004</v>
      </c>
      <c r="H418" s="279">
        <v>22071.950000000004</v>
      </c>
      <c r="I418" s="279">
        <v>22229.600000000006</v>
      </c>
      <c r="J418" s="279">
        <v>22509.200000000004</v>
      </c>
      <c r="K418" s="277">
        <v>21950</v>
      </c>
      <c r="L418" s="277">
        <v>21512.75</v>
      </c>
      <c r="M418" s="277">
        <v>0.76376999999999995</v>
      </c>
    </row>
    <row r="419" spans="1:13">
      <c r="A419" s="268">
        <v>409</v>
      </c>
      <c r="B419" s="277" t="s">
        <v>520</v>
      </c>
      <c r="C419" s="278">
        <v>879.65</v>
      </c>
      <c r="D419" s="279">
        <v>874.5333333333333</v>
      </c>
      <c r="E419" s="279">
        <v>825.11666666666656</v>
      </c>
      <c r="F419" s="279">
        <v>770.58333333333326</v>
      </c>
      <c r="G419" s="279">
        <v>721.16666666666652</v>
      </c>
      <c r="H419" s="279">
        <v>929.06666666666661</v>
      </c>
      <c r="I419" s="279">
        <v>978.48333333333335</v>
      </c>
      <c r="J419" s="279">
        <v>1033.0166666666667</v>
      </c>
      <c r="K419" s="277">
        <v>923.95</v>
      </c>
      <c r="L419" s="277">
        <v>820</v>
      </c>
      <c r="M419" s="277">
        <v>2.4459900000000001</v>
      </c>
    </row>
    <row r="420" spans="1:13">
      <c r="A420" s="268">
        <v>410</v>
      </c>
      <c r="B420" s="277" t="s">
        <v>174</v>
      </c>
      <c r="C420" s="278">
        <v>1243.5999999999999</v>
      </c>
      <c r="D420" s="279">
        <v>1240.6833333333334</v>
      </c>
      <c r="E420" s="279">
        <v>1232.6666666666667</v>
      </c>
      <c r="F420" s="279">
        <v>1221.7333333333333</v>
      </c>
      <c r="G420" s="279">
        <v>1213.7166666666667</v>
      </c>
      <c r="H420" s="279">
        <v>1251.6166666666668</v>
      </c>
      <c r="I420" s="279">
        <v>1259.6333333333332</v>
      </c>
      <c r="J420" s="279">
        <v>1270.5666666666668</v>
      </c>
      <c r="K420" s="277">
        <v>1248.7</v>
      </c>
      <c r="L420" s="277">
        <v>1229.75</v>
      </c>
      <c r="M420" s="277">
        <v>7.3354400000000002</v>
      </c>
    </row>
    <row r="421" spans="1:13">
      <c r="A421" s="268">
        <v>411</v>
      </c>
      <c r="B421" s="277" t="s">
        <v>515</v>
      </c>
      <c r="C421" s="278">
        <v>387.7</v>
      </c>
      <c r="D421" s="279">
        <v>385.45</v>
      </c>
      <c r="E421" s="279">
        <v>378.9</v>
      </c>
      <c r="F421" s="279">
        <v>370.09999999999997</v>
      </c>
      <c r="G421" s="279">
        <v>363.54999999999995</v>
      </c>
      <c r="H421" s="279">
        <v>394.25</v>
      </c>
      <c r="I421" s="279">
        <v>400.80000000000007</v>
      </c>
      <c r="J421" s="279">
        <v>409.6</v>
      </c>
      <c r="K421" s="277">
        <v>392</v>
      </c>
      <c r="L421" s="277">
        <v>376.65</v>
      </c>
      <c r="M421" s="277">
        <v>0.88582000000000005</v>
      </c>
    </row>
    <row r="422" spans="1:13">
      <c r="A422" s="268">
        <v>412</v>
      </c>
      <c r="B422" s="277" t="s">
        <v>510</v>
      </c>
      <c r="C422" s="278">
        <v>23.15</v>
      </c>
      <c r="D422" s="279">
        <v>23.150000000000002</v>
      </c>
      <c r="E422" s="279">
        <v>22.950000000000003</v>
      </c>
      <c r="F422" s="279">
        <v>22.75</v>
      </c>
      <c r="G422" s="279">
        <v>22.55</v>
      </c>
      <c r="H422" s="279">
        <v>23.350000000000005</v>
      </c>
      <c r="I422" s="279">
        <v>23.55</v>
      </c>
      <c r="J422" s="279">
        <v>23.750000000000007</v>
      </c>
      <c r="K422" s="277">
        <v>23.35</v>
      </c>
      <c r="L422" s="277">
        <v>22.95</v>
      </c>
      <c r="M422" s="277">
        <v>12.079359999999999</v>
      </c>
    </row>
    <row r="423" spans="1:13">
      <c r="A423" s="268">
        <v>413</v>
      </c>
      <c r="B423" s="277" t="s">
        <v>511</v>
      </c>
      <c r="C423" s="278">
        <v>1546.9</v>
      </c>
      <c r="D423" s="279">
        <v>1546.9666666666665</v>
      </c>
      <c r="E423" s="279">
        <v>1518.9333333333329</v>
      </c>
      <c r="F423" s="279">
        <v>1490.9666666666665</v>
      </c>
      <c r="G423" s="279">
        <v>1462.9333333333329</v>
      </c>
      <c r="H423" s="279">
        <v>1574.9333333333329</v>
      </c>
      <c r="I423" s="279">
        <v>1602.9666666666662</v>
      </c>
      <c r="J423" s="279">
        <v>1630.9333333333329</v>
      </c>
      <c r="K423" s="277">
        <v>1575</v>
      </c>
      <c r="L423" s="277">
        <v>1519</v>
      </c>
      <c r="M423" s="277">
        <v>0.20638999999999999</v>
      </c>
    </row>
    <row r="424" spans="1:13">
      <c r="A424" s="268">
        <v>414</v>
      </c>
      <c r="B424" s="277" t="s">
        <v>521</v>
      </c>
      <c r="C424" s="278">
        <v>246.45</v>
      </c>
      <c r="D424" s="279">
        <v>242.65</v>
      </c>
      <c r="E424" s="279">
        <v>232.8</v>
      </c>
      <c r="F424" s="279">
        <v>219.15</v>
      </c>
      <c r="G424" s="279">
        <v>209.3</v>
      </c>
      <c r="H424" s="279">
        <v>256.3</v>
      </c>
      <c r="I424" s="279">
        <v>266.14999999999998</v>
      </c>
      <c r="J424" s="279">
        <v>279.8</v>
      </c>
      <c r="K424" s="277">
        <v>252.5</v>
      </c>
      <c r="L424" s="277">
        <v>229</v>
      </c>
      <c r="M424" s="277">
        <v>14.712260000000001</v>
      </c>
    </row>
    <row r="425" spans="1:13">
      <c r="A425" s="268">
        <v>415</v>
      </c>
      <c r="B425" s="277" t="s">
        <v>522</v>
      </c>
      <c r="C425" s="278">
        <v>1016.9</v>
      </c>
      <c r="D425" s="279">
        <v>1018.8333333333334</v>
      </c>
      <c r="E425" s="279">
        <v>1009.1166666666668</v>
      </c>
      <c r="F425" s="279">
        <v>1001.3333333333334</v>
      </c>
      <c r="G425" s="279">
        <v>991.61666666666679</v>
      </c>
      <c r="H425" s="279">
        <v>1026.6166666666668</v>
      </c>
      <c r="I425" s="279">
        <v>1036.3333333333333</v>
      </c>
      <c r="J425" s="279">
        <v>1044.1166666666668</v>
      </c>
      <c r="K425" s="277">
        <v>1028.55</v>
      </c>
      <c r="L425" s="277">
        <v>1011.05</v>
      </c>
      <c r="M425" s="277">
        <v>4.9750000000000003E-2</v>
      </c>
    </row>
    <row r="426" spans="1:13">
      <c r="A426" s="268">
        <v>416</v>
      </c>
      <c r="B426" s="277" t="s">
        <v>523</v>
      </c>
      <c r="C426" s="278">
        <v>312.85000000000002</v>
      </c>
      <c r="D426" s="279">
        <v>312.08333333333331</v>
      </c>
      <c r="E426" s="279">
        <v>308.76666666666665</v>
      </c>
      <c r="F426" s="279">
        <v>304.68333333333334</v>
      </c>
      <c r="G426" s="279">
        <v>301.36666666666667</v>
      </c>
      <c r="H426" s="279">
        <v>316.16666666666663</v>
      </c>
      <c r="I426" s="279">
        <v>319.48333333333335</v>
      </c>
      <c r="J426" s="279">
        <v>323.56666666666661</v>
      </c>
      <c r="K426" s="277">
        <v>315.39999999999998</v>
      </c>
      <c r="L426" s="277">
        <v>308</v>
      </c>
      <c r="M426" s="277">
        <v>2.4647199999999998</v>
      </c>
    </row>
    <row r="427" spans="1:13">
      <c r="A427" s="268">
        <v>417</v>
      </c>
      <c r="B427" s="277" t="s">
        <v>524</v>
      </c>
      <c r="C427" s="278">
        <v>7.05</v>
      </c>
      <c r="D427" s="279">
        <v>7.0666666666666664</v>
      </c>
      <c r="E427" s="279">
        <v>6.9833333333333325</v>
      </c>
      <c r="F427" s="279">
        <v>6.9166666666666661</v>
      </c>
      <c r="G427" s="279">
        <v>6.8333333333333321</v>
      </c>
      <c r="H427" s="279">
        <v>7.1333333333333329</v>
      </c>
      <c r="I427" s="279">
        <v>7.2166666666666668</v>
      </c>
      <c r="J427" s="279">
        <v>7.2833333333333332</v>
      </c>
      <c r="K427" s="277">
        <v>7.15</v>
      </c>
      <c r="L427" s="277">
        <v>7</v>
      </c>
      <c r="M427" s="277">
        <v>108.52827000000001</v>
      </c>
    </row>
    <row r="428" spans="1:13">
      <c r="A428" s="268">
        <v>418</v>
      </c>
      <c r="B428" s="277" t="s">
        <v>2517</v>
      </c>
      <c r="C428" s="278">
        <v>577</v>
      </c>
      <c r="D428" s="279">
        <v>582.31666666666672</v>
      </c>
      <c r="E428" s="279">
        <v>569.73333333333346</v>
      </c>
      <c r="F428" s="279">
        <v>562.4666666666667</v>
      </c>
      <c r="G428" s="279">
        <v>549.88333333333344</v>
      </c>
      <c r="H428" s="279">
        <v>589.58333333333348</v>
      </c>
      <c r="I428" s="279">
        <v>602.16666666666674</v>
      </c>
      <c r="J428" s="279">
        <v>609.43333333333351</v>
      </c>
      <c r="K428" s="277">
        <v>594.9</v>
      </c>
      <c r="L428" s="277">
        <v>575.04999999999995</v>
      </c>
      <c r="M428" s="277">
        <v>0.81361000000000006</v>
      </c>
    </row>
    <row r="429" spans="1:13">
      <c r="A429" s="268">
        <v>419</v>
      </c>
      <c r="B429" s="277" t="s">
        <v>527</v>
      </c>
      <c r="C429" s="278">
        <v>177.75</v>
      </c>
      <c r="D429" s="279">
        <v>178.38333333333335</v>
      </c>
      <c r="E429" s="279">
        <v>176.16666666666671</v>
      </c>
      <c r="F429" s="279">
        <v>174.58333333333337</v>
      </c>
      <c r="G429" s="279">
        <v>172.36666666666673</v>
      </c>
      <c r="H429" s="279">
        <v>179.9666666666667</v>
      </c>
      <c r="I429" s="279">
        <v>182.18333333333334</v>
      </c>
      <c r="J429" s="279">
        <v>183.76666666666668</v>
      </c>
      <c r="K429" s="277">
        <v>180.6</v>
      </c>
      <c r="L429" s="277">
        <v>176.8</v>
      </c>
      <c r="M429" s="277">
        <v>3.8786800000000001</v>
      </c>
    </row>
    <row r="430" spans="1:13">
      <c r="A430" s="268">
        <v>420</v>
      </c>
      <c r="B430" s="277" t="s">
        <v>2526</v>
      </c>
      <c r="C430" s="278">
        <v>50.4</v>
      </c>
      <c r="D430" s="279">
        <v>50.199999999999996</v>
      </c>
      <c r="E430" s="279">
        <v>49.499999999999993</v>
      </c>
      <c r="F430" s="279">
        <v>48.599999999999994</v>
      </c>
      <c r="G430" s="279">
        <v>47.899999999999991</v>
      </c>
      <c r="H430" s="279">
        <v>51.099999999999994</v>
      </c>
      <c r="I430" s="279">
        <v>51.8</v>
      </c>
      <c r="J430" s="279">
        <v>52.699999999999996</v>
      </c>
      <c r="K430" s="277">
        <v>50.9</v>
      </c>
      <c r="L430" s="277">
        <v>49.3</v>
      </c>
      <c r="M430" s="277">
        <v>53.412329999999997</v>
      </c>
    </row>
    <row r="431" spans="1:13">
      <c r="A431" s="268">
        <v>421</v>
      </c>
      <c r="B431" s="277" t="s">
        <v>175</v>
      </c>
      <c r="C431" s="278">
        <v>4282.3500000000004</v>
      </c>
      <c r="D431" s="279">
        <v>4244.5333333333338</v>
      </c>
      <c r="E431" s="279">
        <v>4157.8166666666675</v>
      </c>
      <c r="F431" s="279">
        <v>4033.2833333333338</v>
      </c>
      <c r="G431" s="279">
        <v>3946.5666666666675</v>
      </c>
      <c r="H431" s="279">
        <v>4369.0666666666675</v>
      </c>
      <c r="I431" s="279">
        <v>4455.7833333333328</v>
      </c>
      <c r="J431" s="279">
        <v>4580.3166666666675</v>
      </c>
      <c r="K431" s="277">
        <v>4331.25</v>
      </c>
      <c r="L431" s="277">
        <v>4120</v>
      </c>
      <c r="M431" s="277">
        <v>4.8513900000000003</v>
      </c>
    </row>
    <row r="432" spans="1:13">
      <c r="A432" s="268">
        <v>422</v>
      </c>
      <c r="B432" s="277" t="s">
        <v>176</v>
      </c>
      <c r="C432" s="286">
        <v>691.3</v>
      </c>
      <c r="D432" s="287">
        <v>686.13333333333333</v>
      </c>
      <c r="E432" s="287">
        <v>678.26666666666665</v>
      </c>
      <c r="F432" s="287">
        <v>665.23333333333335</v>
      </c>
      <c r="G432" s="287">
        <v>657.36666666666667</v>
      </c>
      <c r="H432" s="287">
        <v>699.16666666666663</v>
      </c>
      <c r="I432" s="287">
        <v>707.03333333333319</v>
      </c>
      <c r="J432" s="287">
        <v>720.06666666666661</v>
      </c>
      <c r="K432" s="288">
        <v>694</v>
      </c>
      <c r="L432" s="288">
        <v>673.1</v>
      </c>
      <c r="M432" s="288">
        <v>44.310040000000001</v>
      </c>
    </row>
    <row r="433" spans="1:13">
      <c r="A433" s="268">
        <v>423</v>
      </c>
      <c r="B433" s="277" t="s">
        <v>177</v>
      </c>
      <c r="C433" s="277">
        <v>569.04999999999995</v>
      </c>
      <c r="D433" s="279">
        <v>569.4</v>
      </c>
      <c r="E433" s="279">
        <v>555.9</v>
      </c>
      <c r="F433" s="279">
        <v>542.75</v>
      </c>
      <c r="G433" s="279">
        <v>529.25</v>
      </c>
      <c r="H433" s="279">
        <v>582.54999999999995</v>
      </c>
      <c r="I433" s="279">
        <v>596.04999999999995</v>
      </c>
      <c r="J433" s="279">
        <v>609.19999999999993</v>
      </c>
      <c r="K433" s="277">
        <v>582.9</v>
      </c>
      <c r="L433" s="277">
        <v>556.25</v>
      </c>
      <c r="M433" s="277">
        <v>18.175139999999999</v>
      </c>
    </row>
    <row r="434" spans="1:13">
      <c r="A434" s="268">
        <v>424</v>
      </c>
      <c r="B434" s="277" t="s">
        <v>525</v>
      </c>
      <c r="C434" s="277">
        <v>93</v>
      </c>
      <c r="D434" s="279">
        <v>91.75</v>
      </c>
      <c r="E434" s="279">
        <v>89.6</v>
      </c>
      <c r="F434" s="279">
        <v>86.199999999999989</v>
      </c>
      <c r="G434" s="279">
        <v>84.049999999999983</v>
      </c>
      <c r="H434" s="279">
        <v>95.15</v>
      </c>
      <c r="I434" s="279">
        <v>97.300000000000011</v>
      </c>
      <c r="J434" s="279">
        <v>100.70000000000002</v>
      </c>
      <c r="K434" s="277">
        <v>93.9</v>
      </c>
      <c r="L434" s="277">
        <v>88.35</v>
      </c>
      <c r="M434" s="277">
        <v>9.6228899999999999</v>
      </c>
    </row>
    <row r="435" spans="1:13">
      <c r="A435" s="268">
        <v>425</v>
      </c>
      <c r="B435" s="277" t="s">
        <v>281</v>
      </c>
      <c r="C435" s="277">
        <v>147.94999999999999</v>
      </c>
      <c r="D435" s="279">
        <v>149.36666666666665</v>
      </c>
      <c r="E435" s="279">
        <v>144.0333333333333</v>
      </c>
      <c r="F435" s="279">
        <v>140.11666666666665</v>
      </c>
      <c r="G435" s="279">
        <v>134.7833333333333</v>
      </c>
      <c r="H435" s="279">
        <v>153.2833333333333</v>
      </c>
      <c r="I435" s="279">
        <v>158.61666666666662</v>
      </c>
      <c r="J435" s="279">
        <v>162.5333333333333</v>
      </c>
      <c r="K435" s="277">
        <v>154.69999999999999</v>
      </c>
      <c r="L435" s="277">
        <v>145.44999999999999</v>
      </c>
      <c r="M435" s="277">
        <v>49.47748</v>
      </c>
    </row>
    <row r="436" spans="1:13">
      <c r="A436" s="268">
        <v>426</v>
      </c>
      <c r="B436" s="277" t="s">
        <v>526</v>
      </c>
      <c r="C436" s="277">
        <v>421</v>
      </c>
      <c r="D436" s="279">
        <v>420.01666666666665</v>
      </c>
      <c r="E436" s="279">
        <v>411.0333333333333</v>
      </c>
      <c r="F436" s="279">
        <v>401.06666666666666</v>
      </c>
      <c r="G436" s="279">
        <v>392.08333333333331</v>
      </c>
      <c r="H436" s="279">
        <v>429.98333333333329</v>
      </c>
      <c r="I436" s="279">
        <v>438.96666666666664</v>
      </c>
      <c r="J436" s="279">
        <v>448.93333333333328</v>
      </c>
      <c r="K436" s="277">
        <v>429</v>
      </c>
      <c r="L436" s="277">
        <v>410.05</v>
      </c>
      <c r="M436" s="277">
        <v>1.3783099999999999</v>
      </c>
    </row>
    <row r="437" spans="1:13">
      <c r="A437" s="268">
        <v>427</v>
      </c>
      <c r="B437" s="277" t="s">
        <v>3388</v>
      </c>
      <c r="C437" s="277">
        <v>274.8</v>
      </c>
      <c r="D437" s="279">
        <v>274.75</v>
      </c>
      <c r="E437" s="279">
        <v>271.05</v>
      </c>
      <c r="F437" s="279">
        <v>267.3</v>
      </c>
      <c r="G437" s="279">
        <v>263.60000000000002</v>
      </c>
      <c r="H437" s="279">
        <v>278.5</v>
      </c>
      <c r="I437" s="279">
        <v>282.20000000000005</v>
      </c>
      <c r="J437" s="279">
        <v>285.95</v>
      </c>
      <c r="K437" s="277">
        <v>278.45</v>
      </c>
      <c r="L437" s="277">
        <v>271</v>
      </c>
      <c r="M437" s="277">
        <v>3.78688</v>
      </c>
    </row>
    <row r="438" spans="1:13">
      <c r="A438" s="268">
        <v>428</v>
      </c>
      <c r="B438" s="277" t="s">
        <v>529</v>
      </c>
      <c r="C438" s="277">
        <v>1351.45</v>
      </c>
      <c r="D438" s="279">
        <v>1349.75</v>
      </c>
      <c r="E438" s="279">
        <v>1334.55</v>
      </c>
      <c r="F438" s="279">
        <v>1317.6499999999999</v>
      </c>
      <c r="G438" s="279">
        <v>1302.4499999999998</v>
      </c>
      <c r="H438" s="279">
        <v>1366.65</v>
      </c>
      <c r="I438" s="279">
        <v>1381.85</v>
      </c>
      <c r="J438" s="279">
        <v>1398.7500000000002</v>
      </c>
      <c r="K438" s="277">
        <v>1364.95</v>
      </c>
      <c r="L438" s="277">
        <v>1332.85</v>
      </c>
      <c r="M438" s="277">
        <v>0.45018000000000002</v>
      </c>
    </row>
    <row r="439" spans="1:13">
      <c r="A439" s="268">
        <v>429</v>
      </c>
      <c r="B439" s="277" t="s">
        <v>530</v>
      </c>
      <c r="C439" s="277">
        <v>474.6</v>
      </c>
      <c r="D439" s="279">
        <v>471.9666666666667</v>
      </c>
      <c r="E439" s="279">
        <v>452.93333333333339</v>
      </c>
      <c r="F439" s="279">
        <v>431.26666666666671</v>
      </c>
      <c r="G439" s="279">
        <v>412.23333333333341</v>
      </c>
      <c r="H439" s="279">
        <v>493.63333333333338</v>
      </c>
      <c r="I439" s="279">
        <v>512.66666666666674</v>
      </c>
      <c r="J439" s="279">
        <v>534.33333333333337</v>
      </c>
      <c r="K439" s="277">
        <v>491</v>
      </c>
      <c r="L439" s="277">
        <v>450.3</v>
      </c>
      <c r="M439" s="277">
        <v>2.6979199999999999</v>
      </c>
    </row>
    <row r="440" spans="1:13">
      <c r="A440" s="268">
        <v>430</v>
      </c>
      <c r="B440" s="277" t="s">
        <v>178</v>
      </c>
      <c r="C440" s="277">
        <v>526</v>
      </c>
      <c r="D440" s="279">
        <v>528.01666666666677</v>
      </c>
      <c r="E440" s="279">
        <v>522.13333333333355</v>
      </c>
      <c r="F440" s="279">
        <v>518.26666666666677</v>
      </c>
      <c r="G440" s="279">
        <v>512.38333333333355</v>
      </c>
      <c r="H440" s="279">
        <v>531.88333333333355</v>
      </c>
      <c r="I440" s="279">
        <v>537.76666666666677</v>
      </c>
      <c r="J440" s="279">
        <v>541.63333333333355</v>
      </c>
      <c r="K440" s="277">
        <v>533.9</v>
      </c>
      <c r="L440" s="277">
        <v>524.15</v>
      </c>
      <c r="M440" s="277">
        <v>55.56024</v>
      </c>
    </row>
    <row r="441" spans="1:13">
      <c r="A441" s="268">
        <v>431</v>
      </c>
      <c r="B441" s="277" t="s">
        <v>531</v>
      </c>
      <c r="C441" s="277">
        <v>230.65</v>
      </c>
      <c r="D441" s="279">
        <v>228.30000000000004</v>
      </c>
      <c r="E441" s="279">
        <v>216.80000000000007</v>
      </c>
      <c r="F441" s="279">
        <v>202.95000000000002</v>
      </c>
      <c r="G441" s="279">
        <v>191.45000000000005</v>
      </c>
      <c r="H441" s="279">
        <v>242.15000000000009</v>
      </c>
      <c r="I441" s="279">
        <v>253.65000000000003</v>
      </c>
      <c r="J441" s="279">
        <v>267.50000000000011</v>
      </c>
      <c r="K441" s="277">
        <v>239.8</v>
      </c>
      <c r="L441" s="277">
        <v>214.45</v>
      </c>
      <c r="M441" s="277">
        <v>11.81143</v>
      </c>
    </row>
    <row r="442" spans="1:13">
      <c r="A442" s="268">
        <v>432</v>
      </c>
      <c r="B442" s="277" t="s">
        <v>179</v>
      </c>
      <c r="C442" s="277">
        <v>434.25</v>
      </c>
      <c r="D442" s="279">
        <v>430.13333333333338</v>
      </c>
      <c r="E442" s="279">
        <v>423.46666666666675</v>
      </c>
      <c r="F442" s="279">
        <v>412.68333333333339</v>
      </c>
      <c r="G442" s="279">
        <v>406.01666666666677</v>
      </c>
      <c r="H442" s="279">
        <v>440.91666666666674</v>
      </c>
      <c r="I442" s="279">
        <v>447.58333333333337</v>
      </c>
      <c r="J442" s="279">
        <v>458.36666666666673</v>
      </c>
      <c r="K442" s="277">
        <v>436.8</v>
      </c>
      <c r="L442" s="277">
        <v>419.35</v>
      </c>
      <c r="M442" s="277">
        <v>39.438380000000002</v>
      </c>
    </row>
    <row r="443" spans="1:13">
      <c r="A443" s="268">
        <v>433</v>
      </c>
      <c r="B443" s="277" t="s">
        <v>532</v>
      </c>
      <c r="C443" s="277">
        <v>180.1</v>
      </c>
      <c r="D443" s="279">
        <v>176.70000000000002</v>
      </c>
      <c r="E443" s="279">
        <v>167.40000000000003</v>
      </c>
      <c r="F443" s="279">
        <v>154.70000000000002</v>
      </c>
      <c r="G443" s="279">
        <v>145.40000000000003</v>
      </c>
      <c r="H443" s="279">
        <v>189.40000000000003</v>
      </c>
      <c r="I443" s="279">
        <v>198.70000000000005</v>
      </c>
      <c r="J443" s="279">
        <v>211.40000000000003</v>
      </c>
      <c r="K443" s="277">
        <v>186</v>
      </c>
      <c r="L443" s="277">
        <v>164</v>
      </c>
      <c r="M443" s="277">
        <v>1.97872</v>
      </c>
    </row>
    <row r="444" spans="1:13">
      <c r="A444" s="268">
        <v>434</v>
      </c>
      <c r="B444" s="277" t="s">
        <v>533</v>
      </c>
      <c r="C444" s="277">
        <v>1248.45</v>
      </c>
      <c r="D444" s="279">
        <v>1235.0833333333333</v>
      </c>
      <c r="E444" s="279">
        <v>1215.1666666666665</v>
      </c>
      <c r="F444" s="279">
        <v>1181.8833333333332</v>
      </c>
      <c r="G444" s="279">
        <v>1161.9666666666665</v>
      </c>
      <c r="H444" s="279">
        <v>1268.3666666666666</v>
      </c>
      <c r="I444" s="279">
        <v>1288.2833333333331</v>
      </c>
      <c r="J444" s="279">
        <v>1321.5666666666666</v>
      </c>
      <c r="K444" s="277">
        <v>1255</v>
      </c>
      <c r="L444" s="277">
        <v>1201.8</v>
      </c>
      <c r="M444" s="277">
        <v>0.33754000000000001</v>
      </c>
    </row>
    <row r="445" spans="1:13">
      <c r="A445" s="268">
        <v>435</v>
      </c>
      <c r="B445" s="277" t="s">
        <v>534</v>
      </c>
      <c r="C445" s="277">
        <v>4</v>
      </c>
      <c r="D445" s="279">
        <v>4.0333333333333341</v>
      </c>
      <c r="E445" s="279">
        <v>3.9166666666666679</v>
      </c>
      <c r="F445" s="279">
        <v>3.8333333333333339</v>
      </c>
      <c r="G445" s="279">
        <v>3.7166666666666677</v>
      </c>
      <c r="H445" s="279">
        <v>4.116666666666668</v>
      </c>
      <c r="I445" s="279">
        <v>4.2333333333333334</v>
      </c>
      <c r="J445" s="279">
        <v>4.3166666666666682</v>
      </c>
      <c r="K445" s="277">
        <v>4.1500000000000004</v>
      </c>
      <c r="L445" s="277">
        <v>3.95</v>
      </c>
      <c r="M445" s="277">
        <v>109.3396</v>
      </c>
    </row>
    <row r="446" spans="1:13">
      <c r="A446" s="268">
        <v>436</v>
      </c>
      <c r="B446" s="277" t="s">
        <v>535</v>
      </c>
      <c r="C446" s="277">
        <v>132.75</v>
      </c>
      <c r="D446" s="279">
        <v>133</v>
      </c>
      <c r="E446" s="279">
        <v>127.25</v>
      </c>
      <c r="F446" s="279">
        <v>121.75</v>
      </c>
      <c r="G446" s="279">
        <v>116</v>
      </c>
      <c r="H446" s="279">
        <v>138.5</v>
      </c>
      <c r="I446" s="279">
        <v>144.25</v>
      </c>
      <c r="J446" s="279">
        <v>149.75</v>
      </c>
      <c r="K446" s="277">
        <v>138.75</v>
      </c>
      <c r="L446" s="277">
        <v>127.5</v>
      </c>
      <c r="M446" s="277">
        <v>1.80836</v>
      </c>
    </row>
    <row r="447" spans="1:13">
      <c r="A447" s="268">
        <v>437</v>
      </c>
      <c r="B447" s="277" t="s">
        <v>2594</v>
      </c>
      <c r="C447" s="277">
        <v>249.05</v>
      </c>
      <c r="D447" s="279">
        <v>249.5</v>
      </c>
      <c r="E447" s="279">
        <v>245.55</v>
      </c>
      <c r="F447" s="279">
        <v>242.05</v>
      </c>
      <c r="G447" s="279">
        <v>238.10000000000002</v>
      </c>
      <c r="H447" s="279">
        <v>253</v>
      </c>
      <c r="I447" s="279">
        <v>256.95</v>
      </c>
      <c r="J447" s="279">
        <v>260.45</v>
      </c>
      <c r="K447" s="277">
        <v>253.45</v>
      </c>
      <c r="L447" s="277">
        <v>246</v>
      </c>
      <c r="M447" s="277">
        <v>1.37059</v>
      </c>
    </row>
    <row r="448" spans="1:13">
      <c r="A448" s="268">
        <v>438</v>
      </c>
      <c r="B448" s="277" t="s">
        <v>536</v>
      </c>
      <c r="C448" s="277">
        <v>840.65</v>
      </c>
      <c r="D448" s="279">
        <v>843.56666666666661</v>
      </c>
      <c r="E448" s="279">
        <v>834.58333333333326</v>
      </c>
      <c r="F448" s="279">
        <v>828.51666666666665</v>
      </c>
      <c r="G448" s="279">
        <v>819.5333333333333</v>
      </c>
      <c r="H448" s="279">
        <v>849.63333333333321</v>
      </c>
      <c r="I448" s="279">
        <v>858.61666666666656</v>
      </c>
      <c r="J448" s="279">
        <v>864.68333333333317</v>
      </c>
      <c r="K448" s="277">
        <v>852.55</v>
      </c>
      <c r="L448" s="277">
        <v>837.5</v>
      </c>
      <c r="M448" s="277">
        <v>0.28866999999999998</v>
      </c>
    </row>
    <row r="449" spans="1:13">
      <c r="A449" s="268">
        <v>439</v>
      </c>
      <c r="B449" s="277" t="s">
        <v>282</v>
      </c>
      <c r="C449" s="277">
        <v>485.05</v>
      </c>
      <c r="D449" s="279">
        <v>483.65000000000003</v>
      </c>
      <c r="E449" s="279">
        <v>480.00000000000006</v>
      </c>
      <c r="F449" s="279">
        <v>474.95000000000005</v>
      </c>
      <c r="G449" s="279">
        <v>471.30000000000007</v>
      </c>
      <c r="H449" s="279">
        <v>488.70000000000005</v>
      </c>
      <c r="I449" s="279">
        <v>492.35</v>
      </c>
      <c r="J449" s="279">
        <v>497.40000000000003</v>
      </c>
      <c r="K449" s="277">
        <v>487.3</v>
      </c>
      <c r="L449" s="277">
        <v>478.6</v>
      </c>
      <c r="M449" s="277">
        <v>4.6264099999999999</v>
      </c>
    </row>
    <row r="450" spans="1:13">
      <c r="A450" s="268">
        <v>440</v>
      </c>
      <c r="B450" s="277" t="s">
        <v>542</v>
      </c>
      <c r="C450" s="277">
        <v>46.85</v>
      </c>
      <c r="D450" s="279">
        <v>47.35</v>
      </c>
      <c r="E450" s="279">
        <v>46.1</v>
      </c>
      <c r="F450" s="279">
        <v>45.35</v>
      </c>
      <c r="G450" s="279">
        <v>44.1</v>
      </c>
      <c r="H450" s="279">
        <v>48.1</v>
      </c>
      <c r="I450" s="279">
        <v>49.35</v>
      </c>
      <c r="J450" s="279">
        <v>50.1</v>
      </c>
      <c r="K450" s="277">
        <v>48.6</v>
      </c>
      <c r="L450" s="277">
        <v>46.6</v>
      </c>
      <c r="M450" s="277">
        <v>4.1931599999999998</v>
      </c>
    </row>
    <row r="451" spans="1:13">
      <c r="A451" s="268">
        <v>441</v>
      </c>
      <c r="B451" s="277" t="s">
        <v>2609</v>
      </c>
      <c r="C451" s="277">
        <v>12706.55</v>
      </c>
      <c r="D451" s="279">
        <v>12556.233333333332</v>
      </c>
      <c r="E451" s="279">
        <v>12261.466666666664</v>
      </c>
      <c r="F451" s="279">
        <v>11816.383333333331</v>
      </c>
      <c r="G451" s="279">
        <v>11521.616666666663</v>
      </c>
      <c r="H451" s="279">
        <v>13001.316666666664</v>
      </c>
      <c r="I451" s="279">
        <v>13296.08333333333</v>
      </c>
      <c r="J451" s="279">
        <v>13741.166666666664</v>
      </c>
      <c r="K451" s="277">
        <v>12851</v>
      </c>
      <c r="L451" s="277">
        <v>12111.15</v>
      </c>
      <c r="M451" s="277">
        <v>1.9400000000000001E-2</v>
      </c>
    </row>
    <row r="452" spans="1:13">
      <c r="A452" s="268">
        <v>442</v>
      </c>
      <c r="B452" s="277" t="s">
        <v>2614</v>
      </c>
      <c r="C452" s="277">
        <v>879.8</v>
      </c>
      <c r="D452" s="279">
        <v>868.30000000000007</v>
      </c>
      <c r="E452" s="279">
        <v>851.60000000000014</v>
      </c>
      <c r="F452" s="279">
        <v>823.40000000000009</v>
      </c>
      <c r="G452" s="279">
        <v>806.70000000000016</v>
      </c>
      <c r="H452" s="279">
        <v>896.50000000000011</v>
      </c>
      <c r="I452" s="279">
        <v>913.20000000000016</v>
      </c>
      <c r="J452" s="279">
        <v>941.40000000000009</v>
      </c>
      <c r="K452" s="277">
        <v>885</v>
      </c>
      <c r="L452" s="277">
        <v>840.1</v>
      </c>
      <c r="M452" s="277">
        <v>1.9194500000000001</v>
      </c>
    </row>
    <row r="453" spans="1:13">
      <c r="A453" s="268">
        <v>443</v>
      </c>
      <c r="B453" s="277" t="s">
        <v>3465</v>
      </c>
      <c r="C453" s="277">
        <v>545.75</v>
      </c>
      <c r="D453" s="279">
        <v>547.2166666666667</v>
      </c>
      <c r="E453" s="279">
        <v>541.03333333333342</v>
      </c>
      <c r="F453" s="279">
        <v>536.31666666666672</v>
      </c>
      <c r="G453" s="279">
        <v>530.13333333333344</v>
      </c>
      <c r="H453" s="279">
        <v>551.93333333333339</v>
      </c>
      <c r="I453" s="279">
        <v>558.11666666666679</v>
      </c>
      <c r="J453" s="279">
        <v>562.83333333333337</v>
      </c>
      <c r="K453" s="277">
        <v>553.4</v>
      </c>
      <c r="L453" s="277">
        <v>542.5</v>
      </c>
      <c r="M453" s="277">
        <v>33.281649999999999</v>
      </c>
    </row>
    <row r="454" spans="1:13">
      <c r="A454" s="268">
        <v>444</v>
      </c>
      <c r="B454" s="277" t="s">
        <v>182</v>
      </c>
      <c r="C454" s="277">
        <v>1070.3499999999999</v>
      </c>
      <c r="D454" s="279">
        <v>1059.1000000000001</v>
      </c>
      <c r="E454" s="279">
        <v>1041.2000000000003</v>
      </c>
      <c r="F454" s="279">
        <v>1012.0500000000002</v>
      </c>
      <c r="G454" s="279">
        <v>994.15000000000032</v>
      </c>
      <c r="H454" s="279">
        <v>1088.2500000000002</v>
      </c>
      <c r="I454" s="279">
        <v>1106.1500000000003</v>
      </c>
      <c r="J454" s="279">
        <v>1135.3000000000002</v>
      </c>
      <c r="K454" s="277">
        <v>1077</v>
      </c>
      <c r="L454" s="277">
        <v>1029.95</v>
      </c>
      <c r="M454" s="277">
        <v>7.9955100000000003</v>
      </c>
    </row>
    <row r="455" spans="1:13">
      <c r="A455" s="268">
        <v>445</v>
      </c>
      <c r="B455" s="277" t="s">
        <v>543</v>
      </c>
      <c r="C455" s="277">
        <v>809.8</v>
      </c>
      <c r="D455" s="279">
        <v>812.41666666666663</v>
      </c>
      <c r="E455" s="279">
        <v>802.73333333333323</v>
      </c>
      <c r="F455" s="279">
        <v>795.66666666666663</v>
      </c>
      <c r="G455" s="279">
        <v>785.98333333333323</v>
      </c>
      <c r="H455" s="279">
        <v>819.48333333333323</v>
      </c>
      <c r="I455" s="279">
        <v>829.16666666666663</v>
      </c>
      <c r="J455" s="279">
        <v>836.23333333333323</v>
      </c>
      <c r="K455" s="277">
        <v>822.1</v>
      </c>
      <c r="L455" s="277">
        <v>805.35</v>
      </c>
      <c r="M455" s="277">
        <v>0.45029000000000002</v>
      </c>
    </row>
    <row r="456" spans="1:13">
      <c r="A456" s="268">
        <v>446</v>
      </c>
      <c r="B456" s="277" t="s">
        <v>183</v>
      </c>
      <c r="C456" s="277">
        <v>125.6</v>
      </c>
      <c r="D456" s="279">
        <v>125.56666666666666</v>
      </c>
      <c r="E456" s="279">
        <v>123.63333333333333</v>
      </c>
      <c r="F456" s="279">
        <v>121.66666666666666</v>
      </c>
      <c r="G456" s="279">
        <v>119.73333333333332</v>
      </c>
      <c r="H456" s="279">
        <v>127.53333333333333</v>
      </c>
      <c r="I456" s="279">
        <v>129.46666666666667</v>
      </c>
      <c r="J456" s="279">
        <v>131.43333333333334</v>
      </c>
      <c r="K456" s="277">
        <v>127.5</v>
      </c>
      <c r="L456" s="277">
        <v>123.6</v>
      </c>
      <c r="M456" s="277">
        <v>621.54483000000005</v>
      </c>
    </row>
    <row r="457" spans="1:13">
      <c r="A457" s="268">
        <v>447</v>
      </c>
      <c r="B457" s="277" t="s">
        <v>184</v>
      </c>
      <c r="C457" s="277">
        <v>44.1</v>
      </c>
      <c r="D457" s="279">
        <v>44.283333333333331</v>
      </c>
      <c r="E457" s="279">
        <v>43.416666666666664</v>
      </c>
      <c r="F457" s="279">
        <v>42.733333333333334</v>
      </c>
      <c r="G457" s="279">
        <v>41.866666666666667</v>
      </c>
      <c r="H457" s="279">
        <v>44.966666666666661</v>
      </c>
      <c r="I457" s="279">
        <v>45.833333333333336</v>
      </c>
      <c r="J457" s="279">
        <v>46.516666666666659</v>
      </c>
      <c r="K457" s="277">
        <v>45.15</v>
      </c>
      <c r="L457" s="277">
        <v>43.6</v>
      </c>
      <c r="M457" s="277">
        <v>96.316980000000001</v>
      </c>
    </row>
    <row r="458" spans="1:13">
      <c r="A458" s="268">
        <v>448</v>
      </c>
      <c r="B458" s="277" t="s">
        <v>185</v>
      </c>
      <c r="C458" s="277">
        <v>55.65</v>
      </c>
      <c r="D458" s="279">
        <v>55.683333333333337</v>
      </c>
      <c r="E458" s="279">
        <v>54.966666666666676</v>
      </c>
      <c r="F458" s="279">
        <v>54.283333333333339</v>
      </c>
      <c r="G458" s="279">
        <v>53.566666666666677</v>
      </c>
      <c r="H458" s="279">
        <v>56.366666666666674</v>
      </c>
      <c r="I458" s="279">
        <v>57.083333333333343</v>
      </c>
      <c r="J458" s="279">
        <v>57.766666666666673</v>
      </c>
      <c r="K458" s="277">
        <v>56.4</v>
      </c>
      <c r="L458" s="277">
        <v>55</v>
      </c>
      <c r="M458" s="277">
        <v>245.08248</v>
      </c>
    </row>
    <row r="459" spans="1:13">
      <c r="A459" s="268">
        <v>449</v>
      </c>
      <c r="B459" s="277" t="s">
        <v>186</v>
      </c>
      <c r="C459" s="277">
        <v>434.5</v>
      </c>
      <c r="D459" s="279">
        <v>430.33333333333331</v>
      </c>
      <c r="E459" s="279">
        <v>423.86666666666662</v>
      </c>
      <c r="F459" s="279">
        <v>413.23333333333329</v>
      </c>
      <c r="G459" s="279">
        <v>406.76666666666659</v>
      </c>
      <c r="H459" s="279">
        <v>440.96666666666664</v>
      </c>
      <c r="I459" s="279">
        <v>447.43333333333334</v>
      </c>
      <c r="J459" s="279">
        <v>458.06666666666666</v>
      </c>
      <c r="K459" s="277">
        <v>436.8</v>
      </c>
      <c r="L459" s="277">
        <v>419.7</v>
      </c>
      <c r="M459" s="277">
        <v>173.42260999999999</v>
      </c>
    </row>
    <row r="460" spans="1:13">
      <c r="A460" s="268">
        <v>450</v>
      </c>
      <c r="B460" s="277" t="s">
        <v>2625</v>
      </c>
      <c r="C460" s="277">
        <v>25.65</v>
      </c>
      <c r="D460" s="279">
        <v>25.383333333333336</v>
      </c>
      <c r="E460" s="279">
        <v>25.016666666666673</v>
      </c>
      <c r="F460" s="279">
        <v>24.383333333333336</v>
      </c>
      <c r="G460" s="279">
        <v>24.016666666666673</v>
      </c>
      <c r="H460" s="279">
        <v>26.016666666666673</v>
      </c>
      <c r="I460" s="279">
        <v>26.38333333333334</v>
      </c>
      <c r="J460" s="279">
        <v>27.016666666666673</v>
      </c>
      <c r="K460" s="277">
        <v>25.75</v>
      </c>
      <c r="L460" s="277">
        <v>24.75</v>
      </c>
      <c r="M460" s="277">
        <v>20.82855</v>
      </c>
    </row>
    <row r="461" spans="1:13">
      <c r="A461" s="268">
        <v>451</v>
      </c>
      <c r="B461" s="277" t="s">
        <v>537</v>
      </c>
      <c r="C461" s="277">
        <v>788.85</v>
      </c>
      <c r="D461" s="279">
        <v>782.68333333333339</v>
      </c>
      <c r="E461" s="279">
        <v>766.11666666666679</v>
      </c>
      <c r="F461" s="279">
        <v>743.38333333333344</v>
      </c>
      <c r="G461" s="279">
        <v>726.81666666666683</v>
      </c>
      <c r="H461" s="279">
        <v>805.41666666666674</v>
      </c>
      <c r="I461" s="279">
        <v>821.98333333333335</v>
      </c>
      <c r="J461" s="279">
        <v>844.7166666666667</v>
      </c>
      <c r="K461" s="277">
        <v>799.25</v>
      </c>
      <c r="L461" s="277">
        <v>759.95</v>
      </c>
      <c r="M461" s="277">
        <v>0.21978</v>
      </c>
    </row>
    <row r="462" spans="1:13">
      <c r="A462" s="268">
        <v>452</v>
      </c>
      <c r="B462" s="277" t="s">
        <v>538</v>
      </c>
      <c r="C462" s="277">
        <v>348.1</v>
      </c>
      <c r="D462" s="279">
        <v>350.2833333333333</v>
      </c>
      <c r="E462" s="279">
        <v>343.06666666666661</v>
      </c>
      <c r="F462" s="279">
        <v>338.0333333333333</v>
      </c>
      <c r="G462" s="279">
        <v>330.81666666666661</v>
      </c>
      <c r="H462" s="279">
        <v>355.31666666666661</v>
      </c>
      <c r="I462" s="279">
        <v>362.5333333333333</v>
      </c>
      <c r="J462" s="279">
        <v>367.56666666666661</v>
      </c>
      <c r="K462" s="277">
        <v>357.5</v>
      </c>
      <c r="L462" s="277">
        <v>345.25</v>
      </c>
      <c r="M462" s="277">
        <v>0.37514999999999998</v>
      </c>
    </row>
    <row r="463" spans="1:13">
      <c r="A463" s="268">
        <v>453</v>
      </c>
      <c r="B463" s="277" t="s">
        <v>187</v>
      </c>
      <c r="C463" s="277">
        <v>2269.75</v>
      </c>
      <c r="D463" s="279">
        <v>2269.0166666666669</v>
      </c>
      <c r="E463" s="279">
        <v>2249.0333333333338</v>
      </c>
      <c r="F463" s="279">
        <v>2228.3166666666671</v>
      </c>
      <c r="G463" s="279">
        <v>2208.3333333333339</v>
      </c>
      <c r="H463" s="279">
        <v>2289.7333333333336</v>
      </c>
      <c r="I463" s="279">
        <v>2309.7166666666662</v>
      </c>
      <c r="J463" s="279">
        <v>2330.4333333333334</v>
      </c>
      <c r="K463" s="277">
        <v>2289</v>
      </c>
      <c r="L463" s="277">
        <v>2248.3000000000002</v>
      </c>
      <c r="M463" s="277">
        <v>34.934109999999997</v>
      </c>
    </row>
    <row r="464" spans="1:13">
      <c r="A464" s="268">
        <v>454</v>
      </c>
      <c r="B464" s="277" t="s">
        <v>544</v>
      </c>
      <c r="C464" s="277">
        <v>2168.9499999999998</v>
      </c>
      <c r="D464" s="279">
        <v>2158.5666666666662</v>
      </c>
      <c r="E464" s="279">
        <v>2126.0333333333324</v>
      </c>
      <c r="F464" s="279">
        <v>2083.1166666666663</v>
      </c>
      <c r="G464" s="279">
        <v>2050.5833333333326</v>
      </c>
      <c r="H464" s="279">
        <v>2201.4833333333322</v>
      </c>
      <c r="I464" s="279">
        <v>2234.016666666666</v>
      </c>
      <c r="J464" s="279">
        <v>2276.933333333332</v>
      </c>
      <c r="K464" s="277">
        <v>2191.1</v>
      </c>
      <c r="L464" s="277">
        <v>2115.65</v>
      </c>
      <c r="M464" s="277">
        <v>0.95557999999999998</v>
      </c>
    </row>
    <row r="465" spans="1:13">
      <c r="A465" s="268">
        <v>455</v>
      </c>
      <c r="B465" s="277" t="s">
        <v>188</v>
      </c>
      <c r="C465" s="277">
        <v>713.05</v>
      </c>
      <c r="D465" s="279">
        <v>717.08333333333337</v>
      </c>
      <c r="E465" s="279">
        <v>706.16666666666674</v>
      </c>
      <c r="F465" s="279">
        <v>699.28333333333342</v>
      </c>
      <c r="G465" s="279">
        <v>688.36666666666679</v>
      </c>
      <c r="H465" s="279">
        <v>723.9666666666667</v>
      </c>
      <c r="I465" s="279">
        <v>734.88333333333344</v>
      </c>
      <c r="J465" s="279">
        <v>741.76666666666665</v>
      </c>
      <c r="K465" s="277">
        <v>728</v>
      </c>
      <c r="L465" s="277">
        <v>710.2</v>
      </c>
      <c r="M465" s="277">
        <v>47.522469999999998</v>
      </c>
    </row>
    <row r="466" spans="1:13">
      <c r="A466" s="268">
        <v>456</v>
      </c>
      <c r="B466" s="277" t="s">
        <v>546</v>
      </c>
      <c r="C466" s="277">
        <v>792.45</v>
      </c>
      <c r="D466" s="279">
        <v>798.83333333333337</v>
      </c>
      <c r="E466" s="279">
        <v>779.7166666666667</v>
      </c>
      <c r="F466" s="279">
        <v>766.98333333333335</v>
      </c>
      <c r="G466" s="279">
        <v>747.86666666666667</v>
      </c>
      <c r="H466" s="279">
        <v>811.56666666666672</v>
      </c>
      <c r="I466" s="279">
        <v>830.68333333333328</v>
      </c>
      <c r="J466" s="279">
        <v>843.41666666666674</v>
      </c>
      <c r="K466" s="277">
        <v>817.95</v>
      </c>
      <c r="L466" s="277">
        <v>786.1</v>
      </c>
      <c r="M466" s="277">
        <v>2.6564899999999998</v>
      </c>
    </row>
    <row r="467" spans="1:13">
      <c r="A467" s="268">
        <v>457</v>
      </c>
      <c r="B467" s="277" t="s">
        <v>547</v>
      </c>
      <c r="C467" s="277">
        <v>785.7</v>
      </c>
      <c r="D467" s="279">
        <v>804.19999999999993</v>
      </c>
      <c r="E467" s="279">
        <v>761.49999999999989</v>
      </c>
      <c r="F467" s="279">
        <v>737.3</v>
      </c>
      <c r="G467" s="279">
        <v>694.59999999999991</v>
      </c>
      <c r="H467" s="279">
        <v>828.39999999999986</v>
      </c>
      <c r="I467" s="279">
        <v>871.09999999999991</v>
      </c>
      <c r="J467" s="279">
        <v>895.29999999999984</v>
      </c>
      <c r="K467" s="277">
        <v>846.9</v>
      </c>
      <c r="L467" s="277">
        <v>780</v>
      </c>
      <c r="M467" s="277">
        <v>8.2762399999999996</v>
      </c>
    </row>
    <row r="468" spans="1:13">
      <c r="A468" s="268">
        <v>458</v>
      </c>
      <c r="B468" s="277" t="s">
        <v>552</v>
      </c>
      <c r="C468" s="277">
        <v>596.95000000000005</v>
      </c>
      <c r="D468" s="279">
        <v>594.98333333333335</v>
      </c>
      <c r="E468" s="279">
        <v>589.9666666666667</v>
      </c>
      <c r="F468" s="279">
        <v>582.98333333333335</v>
      </c>
      <c r="G468" s="279">
        <v>577.9666666666667</v>
      </c>
      <c r="H468" s="279">
        <v>601.9666666666667</v>
      </c>
      <c r="I468" s="279">
        <v>606.98333333333335</v>
      </c>
      <c r="J468" s="279">
        <v>613.9666666666667</v>
      </c>
      <c r="K468" s="277">
        <v>600</v>
      </c>
      <c r="L468" s="277">
        <v>588</v>
      </c>
      <c r="M468" s="277">
        <v>1.55755</v>
      </c>
    </row>
    <row r="469" spans="1:13">
      <c r="A469" s="268">
        <v>459</v>
      </c>
      <c r="B469" s="277" t="s">
        <v>548</v>
      </c>
      <c r="C469" s="277">
        <v>41.9</v>
      </c>
      <c r="D469" s="279">
        <v>41.533333333333339</v>
      </c>
      <c r="E469" s="279">
        <v>39.816666666666677</v>
      </c>
      <c r="F469" s="279">
        <v>37.733333333333341</v>
      </c>
      <c r="G469" s="279">
        <v>36.01666666666668</v>
      </c>
      <c r="H469" s="279">
        <v>43.616666666666674</v>
      </c>
      <c r="I469" s="279">
        <v>45.333333333333329</v>
      </c>
      <c r="J469" s="279">
        <v>47.416666666666671</v>
      </c>
      <c r="K469" s="277">
        <v>43.25</v>
      </c>
      <c r="L469" s="277">
        <v>39.450000000000003</v>
      </c>
      <c r="M469" s="277">
        <v>44.066510000000001</v>
      </c>
    </row>
    <row r="470" spans="1:13">
      <c r="A470" s="268">
        <v>460</v>
      </c>
      <c r="B470" s="277" t="s">
        <v>549</v>
      </c>
      <c r="C470" s="277">
        <v>997</v>
      </c>
      <c r="D470" s="279">
        <v>995.33333333333337</v>
      </c>
      <c r="E470" s="279">
        <v>981.66666666666674</v>
      </c>
      <c r="F470" s="279">
        <v>966.33333333333337</v>
      </c>
      <c r="G470" s="279">
        <v>952.66666666666674</v>
      </c>
      <c r="H470" s="279">
        <v>1010.6666666666667</v>
      </c>
      <c r="I470" s="279">
        <v>1024.3333333333335</v>
      </c>
      <c r="J470" s="279">
        <v>1039.6666666666667</v>
      </c>
      <c r="K470" s="277">
        <v>1009</v>
      </c>
      <c r="L470" s="277">
        <v>980</v>
      </c>
      <c r="M470" s="277">
        <v>0.29338999999999998</v>
      </c>
    </row>
    <row r="471" spans="1:13">
      <c r="A471" s="268">
        <v>461</v>
      </c>
      <c r="B471" s="277" t="s">
        <v>189</v>
      </c>
      <c r="C471" s="277">
        <v>1145.55</v>
      </c>
      <c r="D471" s="279">
        <v>1140.8166666666666</v>
      </c>
      <c r="E471" s="279">
        <v>1129.8333333333333</v>
      </c>
      <c r="F471" s="279">
        <v>1114.1166666666666</v>
      </c>
      <c r="G471" s="279">
        <v>1103.1333333333332</v>
      </c>
      <c r="H471" s="279">
        <v>1156.5333333333333</v>
      </c>
      <c r="I471" s="279">
        <v>1167.5166666666669</v>
      </c>
      <c r="J471" s="279">
        <v>1183.2333333333333</v>
      </c>
      <c r="K471" s="277">
        <v>1151.8</v>
      </c>
      <c r="L471" s="277">
        <v>1125.0999999999999</v>
      </c>
      <c r="M471" s="277">
        <v>41.346829999999997</v>
      </c>
    </row>
    <row r="472" spans="1:13">
      <c r="A472" s="268">
        <v>462</v>
      </c>
      <c r="B472" s="277" t="s">
        <v>190</v>
      </c>
      <c r="C472" s="277">
        <v>2805.25</v>
      </c>
      <c r="D472" s="279">
        <v>2805.9166666666665</v>
      </c>
      <c r="E472" s="279">
        <v>2778.333333333333</v>
      </c>
      <c r="F472" s="279">
        <v>2751.4166666666665</v>
      </c>
      <c r="G472" s="279">
        <v>2723.833333333333</v>
      </c>
      <c r="H472" s="279">
        <v>2832.833333333333</v>
      </c>
      <c r="I472" s="279">
        <v>2860.4166666666661</v>
      </c>
      <c r="J472" s="279">
        <v>2887.333333333333</v>
      </c>
      <c r="K472" s="277">
        <v>2833.5</v>
      </c>
      <c r="L472" s="277">
        <v>2779</v>
      </c>
      <c r="M472" s="277">
        <v>5.7078300000000004</v>
      </c>
    </row>
    <row r="473" spans="1:13">
      <c r="A473" s="268">
        <v>463</v>
      </c>
      <c r="B473" s="277" t="s">
        <v>191</v>
      </c>
      <c r="C473" s="277">
        <v>344.6</v>
      </c>
      <c r="D473" s="279">
        <v>347</v>
      </c>
      <c r="E473" s="279">
        <v>341.6</v>
      </c>
      <c r="F473" s="279">
        <v>338.6</v>
      </c>
      <c r="G473" s="279">
        <v>333.20000000000005</v>
      </c>
      <c r="H473" s="279">
        <v>350</v>
      </c>
      <c r="I473" s="279">
        <v>355.4</v>
      </c>
      <c r="J473" s="279">
        <v>358.4</v>
      </c>
      <c r="K473" s="277">
        <v>352.4</v>
      </c>
      <c r="L473" s="277">
        <v>344</v>
      </c>
      <c r="M473" s="277">
        <v>8.89297</v>
      </c>
    </row>
    <row r="474" spans="1:13">
      <c r="A474" s="268">
        <v>464</v>
      </c>
      <c r="B474" s="277" t="s">
        <v>550</v>
      </c>
      <c r="C474" s="277">
        <v>589.45000000000005</v>
      </c>
      <c r="D474" s="279">
        <v>581.7833333333333</v>
      </c>
      <c r="E474" s="279">
        <v>568.66666666666663</v>
      </c>
      <c r="F474" s="279">
        <v>547.88333333333333</v>
      </c>
      <c r="G474" s="279">
        <v>534.76666666666665</v>
      </c>
      <c r="H474" s="279">
        <v>602.56666666666661</v>
      </c>
      <c r="I474" s="279">
        <v>615.68333333333339</v>
      </c>
      <c r="J474" s="279">
        <v>636.46666666666658</v>
      </c>
      <c r="K474" s="277">
        <v>594.9</v>
      </c>
      <c r="L474" s="277">
        <v>561</v>
      </c>
      <c r="M474" s="277">
        <v>7.4284100000000004</v>
      </c>
    </row>
    <row r="475" spans="1:13">
      <c r="A475" s="268">
        <v>465</v>
      </c>
      <c r="B475" s="277" t="s">
        <v>551</v>
      </c>
      <c r="C475" s="277">
        <v>6.8</v>
      </c>
      <c r="D475" s="279">
        <v>6.8666666666666671</v>
      </c>
      <c r="E475" s="279">
        <v>6.7333333333333343</v>
      </c>
      <c r="F475" s="279">
        <v>6.666666666666667</v>
      </c>
      <c r="G475" s="279">
        <v>6.5333333333333341</v>
      </c>
      <c r="H475" s="279">
        <v>6.9333333333333345</v>
      </c>
      <c r="I475" s="279">
        <v>7.0666666666666673</v>
      </c>
      <c r="J475" s="279">
        <v>7.1333333333333346</v>
      </c>
      <c r="K475" s="277">
        <v>7</v>
      </c>
      <c r="L475" s="277">
        <v>6.8</v>
      </c>
      <c r="M475" s="277">
        <v>47.273330000000001</v>
      </c>
    </row>
    <row r="476" spans="1:13">
      <c r="A476" s="268">
        <v>466</v>
      </c>
      <c r="B476" s="245" t="s">
        <v>539</v>
      </c>
      <c r="C476" s="277">
        <v>5389.8</v>
      </c>
      <c r="D476" s="279">
        <v>5383.65</v>
      </c>
      <c r="E476" s="279">
        <v>5357.2999999999993</v>
      </c>
      <c r="F476" s="279">
        <v>5324.7999999999993</v>
      </c>
      <c r="G476" s="279">
        <v>5298.4499999999989</v>
      </c>
      <c r="H476" s="279">
        <v>5416.15</v>
      </c>
      <c r="I476" s="279">
        <v>5442.5</v>
      </c>
      <c r="J476" s="279">
        <v>5475</v>
      </c>
      <c r="K476" s="277">
        <v>5410</v>
      </c>
      <c r="L476" s="277">
        <v>5351.15</v>
      </c>
      <c r="M476" s="277">
        <v>2.2259999999999999E-2</v>
      </c>
    </row>
    <row r="477" spans="1:13">
      <c r="A477" s="268">
        <v>467</v>
      </c>
      <c r="B477" s="245" t="s">
        <v>541</v>
      </c>
      <c r="C477" s="277">
        <v>34.049999999999997</v>
      </c>
      <c r="D477" s="279">
        <v>33.833333333333329</v>
      </c>
      <c r="E477" s="279">
        <v>33.016666666666659</v>
      </c>
      <c r="F477" s="279">
        <v>31.983333333333327</v>
      </c>
      <c r="G477" s="279">
        <v>31.166666666666657</v>
      </c>
      <c r="H477" s="279">
        <v>34.86666666666666</v>
      </c>
      <c r="I477" s="279">
        <v>35.683333333333323</v>
      </c>
      <c r="J477" s="279">
        <v>36.716666666666661</v>
      </c>
      <c r="K477" s="277">
        <v>34.65</v>
      </c>
      <c r="L477" s="277">
        <v>32.799999999999997</v>
      </c>
      <c r="M477" s="277">
        <v>57.782179999999997</v>
      </c>
    </row>
    <row r="478" spans="1:13">
      <c r="A478" s="268">
        <v>468</v>
      </c>
      <c r="B478" s="245" t="s">
        <v>192</v>
      </c>
      <c r="C478" s="277">
        <v>433.4</v>
      </c>
      <c r="D478" s="279">
        <v>431.01666666666665</v>
      </c>
      <c r="E478" s="279">
        <v>426.08333333333331</v>
      </c>
      <c r="F478" s="279">
        <v>418.76666666666665</v>
      </c>
      <c r="G478" s="279">
        <v>413.83333333333331</v>
      </c>
      <c r="H478" s="279">
        <v>438.33333333333331</v>
      </c>
      <c r="I478" s="279">
        <v>443.26666666666671</v>
      </c>
      <c r="J478" s="279">
        <v>450.58333333333331</v>
      </c>
      <c r="K478" s="277">
        <v>435.95</v>
      </c>
      <c r="L478" s="277">
        <v>423.7</v>
      </c>
      <c r="M478" s="277">
        <v>21.960260000000002</v>
      </c>
    </row>
    <row r="479" spans="1:13">
      <c r="A479" s="268">
        <v>469</v>
      </c>
      <c r="B479" s="245" t="s">
        <v>540</v>
      </c>
      <c r="C479" s="277">
        <v>227</v>
      </c>
      <c r="D479" s="279">
        <v>226.95000000000002</v>
      </c>
      <c r="E479" s="279">
        <v>223.35000000000002</v>
      </c>
      <c r="F479" s="279">
        <v>219.70000000000002</v>
      </c>
      <c r="G479" s="279">
        <v>216.10000000000002</v>
      </c>
      <c r="H479" s="279">
        <v>230.60000000000002</v>
      </c>
      <c r="I479" s="279">
        <v>234.2</v>
      </c>
      <c r="J479" s="279">
        <v>237.85000000000002</v>
      </c>
      <c r="K479" s="277">
        <v>230.55</v>
      </c>
      <c r="L479" s="277">
        <v>223.3</v>
      </c>
      <c r="M479" s="277">
        <v>0.88073000000000001</v>
      </c>
    </row>
    <row r="480" spans="1:13">
      <c r="A480" s="268">
        <v>470</v>
      </c>
      <c r="B480" s="245" t="s">
        <v>193</v>
      </c>
      <c r="C480" s="277">
        <v>1004.15</v>
      </c>
      <c r="D480" s="279">
        <v>991.55000000000007</v>
      </c>
      <c r="E480" s="279">
        <v>973.45000000000016</v>
      </c>
      <c r="F480" s="279">
        <v>942.75000000000011</v>
      </c>
      <c r="G480" s="279">
        <v>924.6500000000002</v>
      </c>
      <c r="H480" s="279">
        <v>1022.2500000000001</v>
      </c>
      <c r="I480" s="279">
        <v>1040.3499999999999</v>
      </c>
      <c r="J480" s="279">
        <v>1071.0500000000002</v>
      </c>
      <c r="K480" s="277">
        <v>1009.65</v>
      </c>
      <c r="L480" s="277">
        <v>960.85</v>
      </c>
      <c r="M480" s="277">
        <v>10.377370000000001</v>
      </c>
    </row>
    <row r="481" spans="1:13">
      <c r="A481" s="268">
        <v>471</v>
      </c>
      <c r="B481" s="245" t="s">
        <v>553</v>
      </c>
      <c r="C481" s="277">
        <v>13.7</v>
      </c>
      <c r="D481" s="279">
        <v>13.716666666666667</v>
      </c>
      <c r="E481" s="279">
        <v>13.333333333333334</v>
      </c>
      <c r="F481" s="279">
        <v>12.966666666666667</v>
      </c>
      <c r="G481" s="279">
        <v>12.583333333333334</v>
      </c>
      <c r="H481" s="279">
        <v>14.083333333333334</v>
      </c>
      <c r="I481" s="279">
        <v>14.466666666666667</v>
      </c>
      <c r="J481" s="279">
        <v>14.833333333333334</v>
      </c>
      <c r="K481" s="277">
        <v>14.1</v>
      </c>
      <c r="L481" s="277">
        <v>13.35</v>
      </c>
      <c r="M481" s="277">
        <v>22.006910000000001</v>
      </c>
    </row>
    <row r="482" spans="1:13">
      <c r="A482" s="268">
        <v>472</v>
      </c>
      <c r="B482" s="245" t="s">
        <v>554</v>
      </c>
      <c r="C482" s="277">
        <v>337.05</v>
      </c>
      <c r="D482" s="279">
        <v>336.76666666666671</v>
      </c>
      <c r="E482" s="279">
        <v>331.63333333333344</v>
      </c>
      <c r="F482" s="277">
        <v>326.21666666666675</v>
      </c>
      <c r="G482" s="279">
        <v>321.08333333333348</v>
      </c>
      <c r="H482" s="279">
        <v>342.18333333333339</v>
      </c>
      <c r="I482" s="277">
        <v>347.31666666666672</v>
      </c>
      <c r="J482" s="279">
        <v>352.73333333333335</v>
      </c>
      <c r="K482" s="279">
        <v>341.9</v>
      </c>
      <c r="L482" s="277">
        <v>331.35</v>
      </c>
      <c r="M482" s="279">
        <v>2.9167800000000002</v>
      </c>
    </row>
    <row r="483" spans="1:13">
      <c r="A483" s="268">
        <v>473</v>
      </c>
      <c r="B483" s="245" t="s">
        <v>194</v>
      </c>
      <c r="C483" s="277">
        <v>242.7</v>
      </c>
      <c r="D483" s="279">
        <v>241.46666666666667</v>
      </c>
      <c r="E483" s="279">
        <v>238.48333333333335</v>
      </c>
      <c r="F483" s="277">
        <v>234.26666666666668</v>
      </c>
      <c r="G483" s="279">
        <v>231.28333333333336</v>
      </c>
      <c r="H483" s="279">
        <v>245.68333333333334</v>
      </c>
      <c r="I483" s="277">
        <v>248.66666666666663</v>
      </c>
      <c r="J483" s="279">
        <v>252.88333333333333</v>
      </c>
      <c r="K483" s="279">
        <v>244.45</v>
      </c>
      <c r="L483" s="277">
        <v>237.25</v>
      </c>
      <c r="M483" s="279">
        <v>32.98639</v>
      </c>
    </row>
    <row r="484" spans="1:13">
      <c r="A484" s="268">
        <v>474</v>
      </c>
      <c r="B484" s="245" t="s">
        <v>3099</v>
      </c>
      <c r="C484" s="245">
        <v>34.65</v>
      </c>
      <c r="D484" s="289">
        <v>34.566666666666663</v>
      </c>
      <c r="E484" s="289">
        <v>34.183333333333323</v>
      </c>
      <c r="F484" s="289">
        <v>33.716666666666661</v>
      </c>
      <c r="G484" s="289">
        <v>33.333333333333321</v>
      </c>
      <c r="H484" s="289">
        <v>35.033333333333324</v>
      </c>
      <c r="I484" s="289">
        <v>35.416666666666664</v>
      </c>
      <c r="J484" s="289">
        <v>35.883333333333326</v>
      </c>
      <c r="K484" s="289">
        <v>34.950000000000003</v>
      </c>
      <c r="L484" s="289">
        <v>34.1</v>
      </c>
      <c r="M484" s="289">
        <v>8.1538500000000003</v>
      </c>
    </row>
    <row r="485" spans="1:13">
      <c r="A485" s="268">
        <v>475</v>
      </c>
      <c r="B485" s="245" t="s">
        <v>195</v>
      </c>
      <c r="C485" s="245">
        <v>4168.95</v>
      </c>
      <c r="D485" s="289">
        <v>4129.3166666666666</v>
      </c>
      <c r="E485" s="289">
        <v>4078.6333333333332</v>
      </c>
      <c r="F485" s="289">
        <v>3988.3166666666666</v>
      </c>
      <c r="G485" s="289">
        <v>3937.6333333333332</v>
      </c>
      <c r="H485" s="289">
        <v>4219.6333333333332</v>
      </c>
      <c r="I485" s="289">
        <v>4270.3166666666657</v>
      </c>
      <c r="J485" s="289">
        <v>4360.6333333333332</v>
      </c>
      <c r="K485" s="289">
        <v>4180</v>
      </c>
      <c r="L485" s="289">
        <v>4039</v>
      </c>
      <c r="M485" s="289">
        <v>11.54518</v>
      </c>
    </row>
    <row r="486" spans="1:13">
      <c r="A486" s="268">
        <v>476</v>
      </c>
      <c r="B486" s="245" t="s">
        <v>196</v>
      </c>
      <c r="C486" s="289">
        <v>29.4</v>
      </c>
      <c r="D486" s="289">
        <v>29.400000000000002</v>
      </c>
      <c r="E486" s="289">
        <v>29.250000000000004</v>
      </c>
      <c r="F486" s="289">
        <v>29.1</v>
      </c>
      <c r="G486" s="289">
        <v>28.950000000000003</v>
      </c>
      <c r="H486" s="289">
        <v>29.550000000000004</v>
      </c>
      <c r="I486" s="289">
        <v>29.700000000000003</v>
      </c>
      <c r="J486" s="289">
        <v>29.850000000000005</v>
      </c>
      <c r="K486" s="289">
        <v>29.55</v>
      </c>
      <c r="L486" s="289">
        <v>29.25</v>
      </c>
      <c r="M486" s="289">
        <v>26.011800000000001</v>
      </c>
    </row>
    <row r="487" spans="1:13">
      <c r="A487" s="268">
        <v>477</v>
      </c>
      <c r="B487" s="245" t="s">
        <v>197</v>
      </c>
      <c r="C487" s="289">
        <v>500.15</v>
      </c>
      <c r="D487" s="289">
        <v>500.31666666666661</v>
      </c>
      <c r="E487" s="289">
        <v>491.68333333333322</v>
      </c>
      <c r="F487" s="289">
        <v>483.21666666666664</v>
      </c>
      <c r="G487" s="289">
        <v>474.58333333333326</v>
      </c>
      <c r="H487" s="289">
        <v>508.78333333333319</v>
      </c>
      <c r="I487" s="289">
        <v>517.41666666666663</v>
      </c>
      <c r="J487" s="289">
        <v>525.88333333333321</v>
      </c>
      <c r="K487" s="289">
        <v>508.95</v>
      </c>
      <c r="L487" s="289">
        <v>491.85</v>
      </c>
      <c r="M487" s="289">
        <v>88.907539999999997</v>
      </c>
    </row>
    <row r="488" spans="1:13">
      <c r="A488" s="268">
        <v>478</v>
      </c>
      <c r="B488" s="245" t="s">
        <v>560</v>
      </c>
      <c r="C488" s="289">
        <v>1762.9</v>
      </c>
      <c r="D488" s="289">
        <v>1775.9666666666665</v>
      </c>
      <c r="E488" s="289">
        <v>1741.9333333333329</v>
      </c>
      <c r="F488" s="289">
        <v>1720.9666666666665</v>
      </c>
      <c r="G488" s="289">
        <v>1686.9333333333329</v>
      </c>
      <c r="H488" s="289">
        <v>1796.9333333333329</v>
      </c>
      <c r="I488" s="289">
        <v>1830.9666666666662</v>
      </c>
      <c r="J488" s="289">
        <v>1851.9333333333329</v>
      </c>
      <c r="K488" s="289">
        <v>1810</v>
      </c>
      <c r="L488" s="289">
        <v>1755</v>
      </c>
      <c r="M488" s="289">
        <v>0.19016</v>
      </c>
    </row>
    <row r="489" spans="1:13">
      <c r="A489" s="268">
        <v>479</v>
      </c>
      <c r="B489" s="245" t="s">
        <v>561</v>
      </c>
      <c r="C489" s="289">
        <v>29.75</v>
      </c>
      <c r="D489" s="289">
        <v>29.883333333333336</v>
      </c>
      <c r="E489" s="289">
        <v>29.416666666666671</v>
      </c>
      <c r="F489" s="289">
        <v>29.083333333333336</v>
      </c>
      <c r="G489" s="289">
        <v>28.616666666666671</v>
      </c>
      <c r="H489" s="289">
        <v>30.216666666666672</v>
      </c>
      <c r="I489" s="289">
        <v>30.683333333333334</v>
      </c>
      <c r="J489" s="289">
        <v>31.016666666666673</v>
      </c>
      <c r="K489" s="289">
        <v>30.35</v>
      </c>
      <c r="L489" s="289">
        <v>29.55</v>
      </c>
      <c r="M489" s="289">
        <v>12.11069</v>
      </c>
    </row>
    <row r="490" spans="1:13">
      <c r="A490" s="268">
        <v>480</v>
      </c>
      <c r="B490" s="245" t="s">
        <v>285</v>
      </c>
      <c r="C490" s="289">
        <v>226.6</v>
      </c>
      <c r="D490" s="289">
        <v>226.91666666666666</v>
      </c>
      <c r="E490" s="289">
        <v>221.83333333333331</v>
      </c>
      <c r="F490" s="289">
        <v>217.06666666666666</v>
      </c>
      <c r="G490" s="289">
        <v>211.98333333333332</v>
      </c>
      <c r="H490" s="289">
        <v>231.68333333333331</v>
      </c>
      <c r="I490" s="289">
        <v>236.76666666666662</v>
      </c>
      <c r="J490" s="289">
        <v>241.5333333333333</v>
      </c>
      <c r="K490" s="289">
        <v>232</v>
      </c>
      <c r="L490" s="289">
        <v>222.15</v>
      </c>
      <c r="M490" s="289">
        <v>5.1132299999999997</v>
      </c>
    </row>
    <row r="491" spans="1:13">
      <c r="A491" s="268">
        <v>481</v>
      </c>
      <c r="B491" s="245" t="s">
        <v>563</v>
      </c>
      <c r="C491" s="289">
        <v>780.2</v>
      </c>
      <c r="D491" s="289">
        <v>778.23333333333323</v>
      </c>
      <c r="E491" s="289">
        <v>769.96666666666647</v>
      </c>
      <c r="F491" s="289">
        <v>759.73333333333323</v>
      </c>
      <c r="G491" s="289">
        <v>751.46666666666647</v>
      </c>
      <c r="H491" s="289">
        <v>788.46666666666647</v>
      </c>
      <c r="I491" s="289">
        <v>796.73333333333312</v>
      </c>
      <c r="J491" s="289">
        <v>806.96666666666647</v>
      </c>
      <c r="K491" s="289">
        <v>786.5</v>
      </c>
      <c r="L491" s="289">
        <v>768</v>
      </c>
      <c r="M491" s="289">
        <v>1.70286</v>
      </c>
    </row>
    <row r="492" spans="1:13">
      <c r="A492" s="268">
        <v>482</v>
      </c>
      <c r="B492" s="245" t="s">
        <v>564</v>
      </c>
      <c r="C492" s="289">
        <v>1406.7</v>
      </c>
      <c r="D492" s="289">
        <v>1408</v>
      </c>
      <c r="E492" s="289">
        <v>1377</v>
      </c>
      <c r="F492" s="289">
        <v>1347.3</v>
      </c>
      <c r="G492" s="289">
        <v>1316.3</v>
      </c>
      <c r="H492" s="289">
        <v>1437.7</v>
      </c>
      <c r="I492" s="289">
        <v>1468.7</v>
      </c>
      <c r="J492" s="289">
        <v>1498.4</v>
      </c>
      <c r="K492" s="289">
        <v>1439</v>
      </c>
      <c r="L492" s="289">
        <v>1378.3</v>
      </c>
      <c r="M492" s="289">
        <v>4.1979899999999999</v>
      </c>
    </row>
    <row r="493" spans="1:13">
      <c r="A493" s="268">
        <v>483</v>
      </c>
      <c r="B493" s="245" t="s">
        <v>2781</v>
      </c>
      <c r="C493" s="289">
        <v>915.8</v>
      </c>
      <c r="D493" s="289">
        <v>922.44999999999993</v>
      </c>
      <c r="E493" s="289">
        <v>905.89999999999986</v>
      </c>
      <c r="F493" s="289">
        <v>895.99999999999989</v>
      </c>
      <c r="G493" s="289">
        <v>879.44999999999982</v>
      </c>
      <c r="H493" s="289">
        <v>932.34999999999991</v>
      </c>
      <c r="I493" s="289">
        <v>948.89999999999986</v>
      </c>
      <c r="J493" s="289">
        <v>958.8</v>
      </c>
      <c r="K493" s="289">
        <v>939</v>
      </c>
      <c r="L493" s="289">
        <v>912.55</v>
      </c>
      <c r="M493" s="289">
        <v>1.874E-2</v>
      </c>
    </row>
    <row r="494" spans="1:13">
      <c r="A494" s="268">
        <v>484</v>
      </c>
      <c r="B494" s="245" t="s">
        <v>284</v>
      </c>
      <c r="C494" s="289">
        <v>163.85</v>
      </c>
      <c r="D494" s="289">
        <v>163.88333333333335</v>
      </c>
      <c r="E494" s="289">
        <v>162.76666666666671</v>
      </c>
      <c r="F494" s="289">
        <v>161.68333333333337</v>
      </c>
      <c r="G494" s="289">
        <v>160.56666666666672</v>
      </c>
      <c r="H494" s="289">
        <v>164.9666666666667</v>
      </c>
      <c r="I494" s="289">
        <v>166.08333333333331</v>
      </c>
      <c r="J494" s="289">
        <v>167.16666666666669</v>
      </c>
      <c r="K494" s="289">
        <v>165</v>
      </c>
      <c r="L494" s="289">
        <v>162.80000000000001</v>
      </c>
      <c r="M494" s="289">
        <v>7.359</v>
      </c>
    </row>
    <row r="495" spans="1:13">
      <c r="A495" s="268">
        <v>485</v>
      </c>
      <c r="B495" s="245" t="s">
        <v>565</v>
      </c>
      <c r="C495" s="289">
        <v>996.35</v>
      </c>
      <c r="D495" s="289">
        <v>1001.0666666666666</v>
      </c>
      <c r="E495" s="289">
        <v>987.28333333333319</v>
      </c>
      <c r="F495" s="289">
        <v>978.21666666666658</v>
      </c>
      <c r="G495" s="289">
        <v>964.43333333333317</v>
      </c>
      <c r="H495" s="289">
        <v>1010.1333333333332</v>
      </c>
      <c r="I495" s="289">
        <v>1023.9166666666665</v>
      </c>
      <c r="J495" s="289">
        <v>1032.9833333333331</v>
      </c>
      <c r="K495" s="289">
        <v>1014.85</v>
      </c>
      <c r="L495" s="289">
        <v>992</v>
      </c>
      <c r="M495" s="289">
        <v>0.60677000000000003</v>
      </c>
    </row>
    <row r="496" spans="1:13">
      <c r="A496" s="268">
        <v>486</v>
      </c>
      <c r="B496" s="245" t="s">
        <v>556</v>
      </c>
      <c r="C496" s="289">
        <v>268.7</v>
      </c>
      <c r="D496" s="289">
        <v>269.23333333333335</v>
      </c>
      <c r="E496" s="289">
        <v>263.66666666666669</v>
      </c>
      <c r="F496" s="289">
        <v>258.63333333333333</v>
      </c>
      <c r="G496" s="289">
        <v>253.06666666666666</v>
      </c>
      <c r="H496" s="289">
        <v>274.26666666666671</v>
      </c>
      <c r="I496" s="289">
        <v>279.83333333333331</v>
      </c>
      <c r="J496" s="289">
        <v>284.86666666666673</v>
      </c>
      <c r="K496" s="289">
        <v>274.8</v>
      </c>
      <c r="L496" s="289">
        <v>264.2</v>
      </c>
      <c r="M496" s="289">
        <v>10.17759</v>
      </c>
    </row>
    <row r="497" spans="1:13">
      <c r="A497" s="268">
        <v>487</v>
      </c>
      <c r="B497" s="245" t="s">
        <v>555</v>
      </c>
      <c r="C497" s="289">
        <v>1779.05</v>
      </c>
      <c r="D497" s="289">
        <v>1781.6833333333334</v>
      </c>
      <c r="E497" s="289">
        <v>1763.3666666666668</v>
      </c>
      <c r="F497" s="289">
        <v>1747.6833333333334</v>
      </c>
      <c r="G497" s="289">
        <v>1729.3666666666668</v>
      </c>
      <c r="H497" s="289">
        <v>1797.3666666666668</v>
      </c>
      <c r="I497" s="289">
        <v>1815.6833333333334</v>
      </c>
      <c r="J497" s="289">
        <v>1831.3666666666668</v>
      </c>
      <c r="K497" s="289">
        <v>1800</v>
      </c>
      <c r="L497" s="289">
        <v>1766</v>
      </c>
      <c r="M497" s="289">
        <v>5.1619999999999999E-2</v>
      </c>
    </row>
    <row r="498" spans="1:13">
      <c r="A498" s="268">
        <v>488</v>
      </c>
      <c r="B498" s="245" t="s">
        <v>199</v>
      </c>
      <c r="C498" s="289">
        <v>644.75</v>
      </c>
      <c r="D498" s="289">
        <v>639.91666666666663</v>
      </c>
      <c r="E498" s="289">
        <v>632.83333333333326</v>
      </c>
      <c r="F498" s="289">
        <v>620.91666666666663</v>
      </c>
      <c r="G498" s="289">
        <v>613.83333333333326</v>
      </c>
      <c r="H498" s="289">
        <v>651.83333333333326</v>
      </c>
      <c r="I498" s="289">
        <v>658.91666666666652</v>
      </c>
      <c r="J498" s="289">
        <v>670.83333333333326</v>
      </c>
      <c r="K498" s="289">
        <v>647</v>
      </c>
      <c r="L498" s="289">
        <v>628</v>
      </c>
      <c r="M498" s="289">
        <v>31.475999999999999</v>
      </c>
    </row>
    <row r="499" spans="1:13">
      <c r="A499" s="268">
        <v>489</v>
      </c>
      <c r="B499" s="245" t="s">
        <v>557</v>
      </c>
      <c r="C499" s="289">
        <v>150.85</v>
      </c>
      <c r="D499" s="289">
        <v>151.1</v>
      </c>
      <c r="E499" s="289">
        <v>149</v>
      </c>
      <c r="F499" s="289">
        <v>147.15</v>
      </c>
      <c r="G499" s="289">
        <v>145.05000000000001</v>
      </c>
      <c r="H499" s="289">
        <v>152.94999999999999</v>
      </c>
      <c r="I499" s="289">
        <v>155.04999999999995</v>
      </c>
      <c r="J499" s="289">
        <v>156.89999999999998</v>
      </c>
      <c r="K499" s="289">
        <v>153.19999999999999</v>
      </c>
      <c r="L499" s="289">
        <v>149.25</v>
      </c>
      <c r="M499" s="289">
        <v>8.29026</v>
      </c>
    </row>
    <row r="500" spans="1:13">
      <c r="A500" s="268">
        <v>490</v>
      </c>
      <c r="B500" s="245" t="s">
        <v>558</v>
      </c>
      <c r="C500" s="289">
        <v>3392.7</v>
      </c>
      <c r="D500" s="289">
        <v>3399.8333333333335</v>
      </c>
      <c r="E500" s="289">
        <v>3380.8666666666668</v>
      </c>
      <c r="F500" s="289">
        <v>3369.0333333333333</v>
      </c>
      <c r="G500" s="289">
        <v>3350.0666666666666</v>
      </c>
      <c r="H500" s="289">
        <v>3411.666666666667</v>
      </c>
      <c r="I500" s="289">
        <v>3430.6333333333332</v>
      </c>
      <c r="J500" s="289">
        <v>3442.4666666666672</v>
      </c>
      <c r="K500" s="289">
        <v>3418.8</v>
      </c>
      <c r="L500" s="289">
        <v>3388</v>
      </c>
      <c r="M500" s="289">
        <v>4.5589999999999999E-2</v>
      </c>
    </row>
    <row r="501" spans="1:13">
      <c r="A501" s="268">
        <v>491</v>
      </c>
      <c r="B501" s="245" t="s">
        <v>562</v>
      </c>
      <c r="C501" s="289">
        <v>717.95</v>
      </c>
      <c r="D501" s="289">
        <v>711.7833333333333</v>
      </c>
      <c r="E501" s="289">
        <v>696.56666666666661</v>
      </c>
      <c r="F501" s="289">
        <v>675.18333333333328</v>
      </c>
      <c r="G501" s="289">
        <v>659.96666666666658</v>
      </c>
      <c r="H501" s="289">
        <v>733.16666666666663</v>
      </c>
      <c r="I501" s="289">
        <v>748.38333333333333</v>
      </c>
      <c r="J501" s="289">
        <v>769.76666666666665</v>
      </c>
      <c r="K501" s="289">
        <v>727</v>
      </c>
      <c r="L501" s="289">
        <v>690.4</v>
      </c>
      <c r="M501" s="289">
        <v>0.14294999999999999</v>
      </c>
    </row>
    <row r="502" spans="1:13">
      <c r="A502" s="268">
        <v>492</v>
      </c>
      <c r="B502" s="245" t="s">
        <v>566</v>
      </c>
      <c r="C502" s="289">
        <v>7011.45</v>
      </c>
      <c r="D502" s="289">
        <v>7013.0999999999995</v>
      </c>
      <c r="E502" s="289">
        <v>7008.3499999999985</v>
      </c>
      <c r="F502" s="289">
        <v>7005.2499999999991</v>
      </c>
      <c r="G502" s="289">
        <v>7000.4999999999982</v>
      </c>
      <c r="H502" s="289">
        <v>7016.1999999999989</v>
      </c>
      <c r="I502" s="289">
        <v>7020.9500000000007</v>
      </c>
      <c r="J502" s="289">
        <v>7024.0499999999993</v>
      </c>
      <c r="K502" s="289">
        <v>7017.85</v>
      </c>
      <c r="L502" s="289">
        <v>7010</v>
      </c>
      <c r="M502" s="289">
        <v>0.15148</v>
      </c>
    </row>
    <row r="503" spans="1:13">
      <c r="A503" s="268">
        <v>493</v>
      </c>
      <c r="B503" s="245" t="s">
        <v>567</v>
      </c>
      <c r="C503" s="289">
        <v>114.8</v>
      </c>
      <c r="D503" s="289">
        <v>112.86666666666667</v>
      </c>
      <c r="E503" s="289">
        <v>110.93333333333335</v>
      </c>
      <c r="F503" s="289">
        <v>107.06666666666668</v>
      </c>
      <c r="G503" s="289">
        <v>105.13333333333335</v>
      </c>
      <c r="H503" s="289">
        <v>116.73333333333335</v>
      </c>
      <c r="I503" s="289">
        <v>118.66666666666669</v>
      </c>
      <c r="J503" s="289">
        <v>122.53333333333335</v>
      </c>
      <c r="K503" s="289">
        <v>114.8</v>
      </c>
      <c r="L503" s="289">
        <v>109</v>
      </c>
      <c r="M503" s="289">
        <v>11.120649999999999</v>
      </c>
    </row>
    <row r="504" spans="1:13">
      <c r="A504" s="268">
        <v>494</v>
      </c>
      <c r="B504" s="245" t="s">
        <v>568</v>
      </c>
      <c r="C504" s="289">
        <v>49.65</v>
      </c>
      <c r="D504" s="289">
        <v>48.633333333333333</v>
      </c>
      <c r="E504" s="289">
        <v>47.616666666666667</v>
      </c>
      <c r="F504" s="289">
        <v>45.583333333333336</v>
      </c>
      <c r="G504" s="289">
        <v>44.56666666666667</v>
      </c>
      <c r="H504" s="289">
        <v>50.666666666666664</v>
      </c>
      <c r="I504" s="289">
        <v>51.68333333333333</v>
      </c>
      <c r="J504" s="289">
        <v>53.716666666666661</v>
      </c>
      <c r="K504" s="289">
        <v>49.65</v>
      </c>
      <c r="L504" s="289">
        <v>46.6</v>
      </c>
      <c r="M504" s="289">
        <v>7.7598599999999998</v>
      </c>
    </row>
    <row r="505" spans="1:13">
      <c r="A505" s="268">
        <v>495</v>
      </c>
      <c r="B505" s="245" t="s">
        <v>2852</v>
      </c>
      <c r="C505" s="289">
        <v>374</v>
      </c>
      <c r="D505" s="289">
        <v>373.34999999999997</v>
      </c>
      <c r="E505" s="289">
        <v>365.64999999999992</v>
      </c>
      <c r="F505" s="289">
        <v>357.29999999999995</v>
      </c>
      <c r="G505" s="289">
        <v>349.59999999999991</v>
      </c>
      <c r="H505" s="289">
        <v>381.69999999999993</v>
      </c>
      <c r="I505" s="289">
        <v>389.4</v>
      </c>
      <c r="J505" s="289">
        <v>397.74999999999994</v>
      </c>
      <c r="K505" s="289">
        <v>381.05</v>
      </c>
      <c r="L505" s="289">
        <v>365</v>
      </c>
      <c r="M505" s="289">
        <v>3.8641999999999999</v>
      </c>
    </row>
    <row r="506" spans="1:13">
      <c r="A506" s="268">
        <v>496</v>
      </c>
      <c r="B506" s="245" t="s">
        <v>569</v>
      </c>
      <c r="C506" s="289">
        <v>2022.6</v>
      </c>
      <c r="D506" s="289">
        <v>2028.5333333333335</v>
      </c>
      <c r="E506" s="289">
        <v>1994.0666666666671</v>
      </c>
      <c r="F506" s="289">
        <v>1965.5333333333335</v>
      </c>
      <c r="G506" s="289">
        <v>1931.0666666666671</v>
      </c>
      <c r="H506" s="289">
        <v>2057.0666666666671</v>
      </c>
      <c r="I506" s="289">
        <v>2091.5333333333338</v>
      </c>
      <c r="J506" s="289">
        <v>2120.0666666666671</v>
      </c>
      <c r="K506" s="289">
        <v>2063</v>
      </c>
      <c r="L506" s="289">
        <v>2000</v>
      </c>
      <c r="M506" s="289">
        <v>0.78834000000000004</v>
      </c>
    </row>
    <row r="507" spans="1:13">
      <c r="A507" s="268">
        <v>497</v>
      </c>
      <c r="B507" s="245" t="s">
        <v>200</v>
      </c>
      <c r="C507" s="289">
        <v>282.7</v>
      </c>
      <c r="D507" s="289">
        <v>283.93333333333334</v>
      </c>
      <c r="E507" s="289">
        <v>280.4666666666667</v>
      </c>
      <c r="F507" s="289">
        <v>278.23333333333335</v>
      </c>
      <c r="G507" s="289">
        <v>274.76666666666671</v>
      </c>
      <c r="H507" s="289">
        <v>286.16666666666669</v>
      </c>
      <c r="I507" s="289">
        <v>289.63333333333327</v>
      </c>
      <c r="J507" s="289">
        <v>291.86666666666667</v>
      </c>
      <c r="K507" s="289">
        <v>287.39999999999998</v>
      </c>
      <c r="L507" s="289">
        <v>281.7</v>
      </c>
      <c r="M507" s="289">
        <v>120.54273000000001</v>
      </c>
    </row>
    <row r="508" spans="1:13">
      <c r="A508" s="268">
        <v>498</v>
      </c>
      <c r="B508" s="245" t="s">
        <v>570</v>
      </c>
      <c r="C508" s="289">
        <v>315.14999999999998</v>
      </c>
      <c r="D508" s="289">
        <v>316.8</v>
      </c>
      <c r="E508" s="289">
        <v>311.85000000000002</v>
      </c>
      <c r="F508" s="289">
        <v>308.55</v>
      </c>
      <c r="G508" s="289">
        <v>303.60000000000002</v>
      </c>
      <c r="H508" s="289">
        <v>320.10000000000002</v>
      </c>
      <c r="I508" s="289">
        <v>325.04999999999995</v>
      </c>
      <c r="J508" s="289">
        <v>328.35</v>
      </c>
      <c r="K508" s="289">
        <v>321.75</v>
      </c>
      <c r="L508" s="289">
        <v>313.5</v>
      </c>
      <c r="M508" s="289">
        <v>3.70567</v>
      </c>
    </row>
    <row r="509" spans="1:13">
      <c r="A509" s="268">
        <v>499</v>
      </c>
      <c r="B509" s="245" t="s">
        <v>202</v>
      </c>
      <c r="C509" s="289">
        <v>173.95</v>
      </c>
      <c r="D509" s="289">
        <v>172.7833333333333</v>
      </c>
      <c r="E509" s="289">
        <v>166.46666666666661</v>
      </c>
      <c r="F509" s="289">
        <v>158.98333333333332</v>
      </c>
      <c r="G509" s="289">
        <v>152.66666666666663</v>
      </c>
      <c r="H509" s="289">
        <v>180.26666666666659</v>
      </c>
      <c r="I509" s="289">
        <v>186.58333333333331</v>
      </c>
      <c r="J509" s="289">
        <v>194.06666666666658</v>
      </c>
      <c r="K509" s="289">
        <v>179.1</v>
      </c>
      <c r="L509" s="289">
        <v>165.3</v>
      </c>
      <c r="M509" s="289">
        <v>594.59726999999998</v>
      </c>
    </row>
    <row r="510" spans="1:13">
      <c r="A510" s="268">
        <v>500</v>
      </c>
      <c r="B510" s="245" t="s">
        <v>571</v>
      </c>
      <c r="C510" s="289">
        <v>182.8</v>
      </c>
      <c r="D510" s="289">
        <v>180.29999999999998</v>
      </c>
      <c r="E510" s="289">
        <v>174.59999999999997</v>
      </c>
      <c r="F510" s="289">
        <v>166.39999999999998</v>
      </c>
      <c r="G510" s="289">
        <v>160.69999999999996</v>
      </c>
      <c r="H510" s="289">
        <v>188.49999999999997</v>
      </c>
      <c r="I510" s="289">
        <v>194.19999999999996</v>
      </c>
      <c r="J510" s="289">
        <v>202.39999999999998</v>
      </c>
      <c r="K510" s="289">
        <v>186</v>
      </c>
      <c r="L510" s="289">
        <v>172.1</v>
      </c>
      <c r="M510" s="289">
        <v>6.7466799999999996</v>
      </c>
    </row>
    <row r="511" spans="1:13">
      <c r="A511" s="268">
        <v>501</v>
      </c>
      <c r="B511" s="245" t="s">
        <v>572</v>
      </c>
      <c r="C511" s="289">
        <v>1632.05</v>
      </c>
      <c r="D511" s="289">
        <v>1637.3166666666666</v>
      </c>
      <c r="E511" s="289">
        <v>1615.8333333333333</v>
      </c>
      <c r="F511" s="289">
        <v>1599.6166666666666</v>
      </c>
      <c r="G511" s="289">
        <v>1578.1333333333332</v>
      </c>
      <c r="H511" s="289">
        <v>1653.5333333333333</v>
      </c>
      <c r="I511" s="289">
        <v>1675.0166666666669</v>
      </c>
      <c r="J511" s="289">
        <v>1691.2333333333333</v>
      </c>
      <c r="K511" s="289">
        <v>1658.8</v>
      </c>
      <c r="L511" s="289">
        <v>1621.1</v>
      </c>
      <c r="M511" s="289">
        <v>0.16152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6"/>
      <c r="B5" s="566"/>
      <c r="C5" s="567"/>
      <c r="D5" s="56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8" t="s">
        <v>574</v>
      </c>
      <c r="C7" s="568"/>
      <c r="D7" s="262">
        <f>Main!B10</f>
        <v>44062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44061</v>
      </c>
      <c r="B10" s="267">
        <v>511463</v>
      </c>
      <c r="C10" s="268" t="s">
        <v>3694</v>
      </c>
      <c r="D10" s="268" t="s">
        <v>3759</v>
      </c>
      <c r="E10" s="268" t="s">
        <v>583</v>
      </c>
      <c r="F10" s="382">
        <v>45186</v>
      </c>
      <c r="G10" s="267">
        <v>14.74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44061</v>
      </c>
      <c r="B11" s="267">
        <v>511463</v>
      </c>
      <c r="C11" s="268" t="s">
        <v>3694</v>
      </c>
      <c r="D11" s="268" t="s">
        <v>3759</v>
      </c>
      <c r="E11" s="268" t="s">
        <v>584</v>
      </c>
      <c r="F11" s="382">
        <v>47961</v>
      </c>
      <c r="G11" s="267">
        <v>15.07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44061</v>
      </c>
      <c r="B12" s="267">
        <v>511463</v>
      </c>
      <c r="C12" s="268" t="s">
        <v>3694</v>
      </c>
      <c r="D12" s="268" t="s">
        <v>3695</v>
      </c>
      <c r="E12" s="268" t="s">
        <v>583</v>
      </c>
      <c r="F12" s="382">
        <v>112876</v>
      </c>
      <c r="G12" s="267">
        <v>15.15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44061</v>
      </c>
      <c r="B13" s="267">
        <v>511463</v>
      </c>
      <c r="C13" s="268" t="s">
        <v>3694</v>
      </c>
      <c r="D13" s="268" t="s">
        <v>3695</v>
      </c>
      <c r="E13" s="268" t="s">
        <v>584</v>
      </c>
      <c r="F13" s="382">
        <v>73949</v>
      </c>
      <c r="G13" s="267">
        <v>14.65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44061</v>
      </c>
      <c r="B14" s="267">
        <v>532935</v>
      </c>
      <c r="C14" s="268" t="s">
        <v>919</v>
      </c>
      <c r="D14" s="268" t="s">
        <v>3760</v>
      </c>
      <c r="E14" s="268" t="s">
        <v>583</v>
      </c>
      <c r="F14" s="382">
        <v>90000</v>
      </c>
      <c r="G14" s="267">
        <v>86.34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44061</v>
      </c>
      <c r="B15" s="267">
        <v>532935</v>
      </c>
      <c r="C15" s="268" t="s">
        <v>919</v>
      </c>
      <c r="D15" s="268" t="s">
        <v>3761</v>
      </c>
      <c r="E15" s="268" t="s">
        <v>584</v>
      </c>
      <c r="F15" s="382">
        <v>90000</v>
      </c>
      <c r="G15" s="267">
        <v>86.34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44061</v>
      </c>
      <c r="B16" s="267">
        <v>500093</v>
      </c>
      <c r="C16" s="268" t="s">
        <v>3421</v>
      </c>
      <c r="D16" s="268" t="s">
        <v>3762</v>
      </c>
      <c r="E16" s="268" t="s">
        <v>583</v>
      </c>
      <c r="F16" s="382">
        <v>4600000</v>
      </c>
      <c r="G16" s="267">
        <v>14.66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44061</v>
      </c>
      <c r="B17" s="267">
        <v>500093</v>
      </c>
      <c r="C17" s="268" t="s">
        <v>3421</v>
      </c>
      <c r="D17" s="268" t="s">
        <v>3763</v>
      </c>
      <c r="E17" s="268" t="s">
        <v>584</v>
      </c>
      <c r="F17" s="382">
        <v>23827756</v>
      </c>
      <c r="G17" s="267">
        <v>14.66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44061</v>
      </c>
      <c r="B18" s="267">
        <v>540829</v>
      </c>
      <c r="C18" s="268" t="s">
        <v>3746</v>
      </c>
      <c r="D18" s="268" t="s">
        <v>3764</v>
      </c>
      <c r="E18" s="268" t="s">
        <v>584</v>
      </c>
      <c r="F18" s="382">
        <v>12000</v>
      </c>
      <c r="G18" s="267">
        <v>20.75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44061</v>
      </c>
      <c r="B19" s="267">
        <v>540811</v>
      </c>
      <c r="C19" s="268" t="s">
        <v>3765</v>
      </c>
      <c r="D19" s="268" t="s">
        <v>3766</v>
      </c>
      <c r="E19" s="268" t="s">
        <v>583</v>
      </c>
      <c r="F19" s="382">
        <v>250000</v>
      </c>
      <c r="G19" s="267">
        <v>10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44061</v>
      </c>
      <c r="B20" s="267">
        <v>540811</v>
      </c>
      <c r="C20" s="268" t="s">
        <v>3765</v>
      </c>
      <c r="D20" s="268" t="s">
        <v>3767</v>
      </c>
      <c r="E20" s="268" t="s">
        <v>584</v>
      </c>
      <c r="F20" s="382">
        <v>250000</v>
      </c>
      <c r="G20" s="267">
        <v>10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44061</v>
      </c>
      <c r="B21" s="267">
        <v>540134</v>
      </c>
      <c r="C21" s="268" t="s">
        <v>3768</v>
      </c>
      <c r="D21" s="268" t="s">
        <v>3769</v>
      </c>
      <c r="E21" s="268" t="s">
        <v>583</v>
      </c>
      <c r="F21" s="382">
        <v>45500</v>
      </c>
      <c r="G21" s="267">
        <v>15.56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44061</v>
      </c>
      <c r="B22" s="267">
        <v>540134</v>
      </c>
      <c r="C22" s="268" t="s">
        <v>3768</v>
      </c>
      <c r="D22" s="268" t="s">
        <v>3769</v>
      </c>
      <c r="E22" s="268" t="s">
        <v>584</v>
      </c>
      <c r="F22" s="382">
        <v>185</v>
      </c>
      <c r="G22" s="267">
        <v>15.06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44061</v>
      </c>
      <c r="B23" s="267">
        <v>539679</v>
      </c>
      <c r="C23" s="268" t="s">
        <v>3770</v>
      </c>
      <c r="D23" s="268" t="s">
        <v>3771</v>
      </c>
      <c r="E23" s="268" t="s">
        <v>583</v>
      </c>
      <c r="F23" s="382">
        <v>75000</v>
      </c>
      <c r="G23" s="267">
        <v>6.9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44061</v>
      </c>
      <c r="B24" s="267">
        <v>539679</v>
      </c>
      <c r="C24" s="268" t="s">
        <v>3770</v>
      </c>
      <c r="D24" s="268" t="s">
        <v>3772</v>
      </c>
      <c r="E24" s="268" t="s">
        <v>584</v>
      </c>
      <c r="F24" s="382">
        <v>62165</v>
      </c>
      <c r="G24" s="267">
        <v>6.88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44061</v>
      </c>
      <c r="B25" s="267">
        <v>540386</v>
      </c>
      <c r="C25" s="268" t="s">
        <v>3747</v>
      </c>
      <c r="D25" s="268" t="s">
        <v>3773</v>
      </c>
      <c r="E25" s="268" t="s">
        <v>583</v>
      </c>
      <c r="F25" s="382">
        <v>54000</v>
      </c>
      <c r="G25" s="267">
        <v>5.44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44061</v>
      </c>
      <c r="B26" s="267">
        <v>540386</v>
      </c>
      <c r="C26" s="268" t="s">
        <v>3747</v>
      </c>
      <c r="D26" s="268" t="s">
        <v>3774</v>
      </c>
      <c r="E26" s="268" t="s">
        <v>583</v>
      </c>
      <c r="F26" s="382">
        <v>60000</v>
      </c>
      <c r="G26" s="267">
        <v>5.43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44061</v>
      </c>
      <c r="B27" s="267">
        <v>540386</v>
      </c>
      <c r="C27" s="268" t="s">
        <v>3747</v>
      </c>
      <c r="D27" s="268" t="s">
        <v>3775</v>
      </c>
      <c r="E27" s="268" t="s">
        <v>583</v>
      </c>
      <c r="F27" s="382">
        <v>60000</v>
      </c>
      <c r="G27" s="267">
        <v>5.43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44061</v>
      </c>
      <c r="B28" s="267">
        <v>540386</v>
      </c>
      <c r="C28" s="268" t="s">
        <v>3747</v>
      </c>
      <c r="D28" s="268" t="s">
        <v>3776</v>
      </c>
      <c r="E28" s="268" t="s">
        <v>583</v>
      </c>
      <c r="F28" s="382">
        <v>60000</v>
      </c>
      <c r="G28" s="267">
        <v>5.43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44061</v>
      </c>
      <c r="B29" s="267">
        <v>540386</v>
      </c>
      <c r="C29" s="268" t="s">
        <v>3747</v>
      </c>
      <c r="D29" s="268" t="s">
        <v>3777</v>
      </c>
      <c r="E29" s="268" t="s">
        <v>583</v>
      </c>
      <c r="F29" s="382">
        <v>60000</v>
      </c>
      <c r="G29" s="267">
        <v>5.43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44061</v>
      </c>
      <c r="B30" s="267">
        <v>540386</v>
      </c>
      <c r="C30" s="268" t="s">
        <v>3747</v>
      </c>
      <c r="D30" s="268" t="s">
        <v>3778</v>
      </c>
      <c r="E30" s="268" t="s">
        <v>583</v>
      </c>
      <c r="F30" s="382">
        <v>60000</v>
      </c>
      <c r="G30" s="267">
        <v>5.43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44061</v>
      </c>
      <c r="B31" s="267">
        <v>540386</v>
      </c>
      <c r="C31" s="268" t="s">
        <v>3747</v>
      </c>
      <c r="D31" s="268" t="s">
        <v>3773</v>
      </c>
      <c r="E31" s="268" t="s">
        <v>584</v>
      </c>
      <c r="F31" s="382">
        <v>44000</v>
      </c>
      <c r="G31" s="267">
        <v>5.25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44061</v>
      </c>
      <c r="B32" s="267">
        <v>540386</v>
      </c>
      <c r="C32" s="268" t="s">
        <v>3747</v>
      </c>
      <c r="D32" s="268" t="s">
        <v>3774</v>
      </c>
      <c r="E32" s="268" t="s">
        <v>584</v>
      </c>
      <c r="F32" s="382">
        <v>50000</v>
      </c>
      <c r="G32" s="267">
        <v>5.25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44061</v>
      </c>
      <c r="B33" s="267">
        <v>540386</v>
      </c>
      <c r="C33" s="268" t="s">
        <v>3747</v>
      </c>
      <c r="D33" s="268" t="s">
        <v>3775</v>
      </c>
      <c r="E33" s="268" t="s">
        <v>584</v>
      </c>
      <c r="F33" s="382">
        <v>50000</v>
      </c>
      <c r="G33" s="267">
        <v>5.25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44061</v>
      </c>
      <c r="B34" s="267">
        <v>540386</v>
      </c>
      <c r="C34" s="268" t="s">
        <v>3747</v>
      </c>
      <c r="D34" s="268" t="s">
        <v>3776</v>
      </c>
      <c r="E34" s="268" t="s">
        <v>584</v>
      </c>
      <c r="F34" s="382">
        <v>50000</v>
      </c>
      <c r="G34" s="267">
        <v>5.25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44061</v>
      </c>
      <c r="B35" s="267">
        <v>540386</v>
      </c>
      <c r="C35" s="268" t="s">
        <v>3747</v>
      </c>
      <c r="D35" s="268" t="s">
        <v>3777</v>
      </c>
      <c r="E35" s="268" t="s">
        <v>584</v>
      </c>
      <c r="F35" s="382">
        <v>50000</v>
      </c>
      <c r="G35" s="267">
        <v>5.25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44061</v>
      </c>
      <c r="B36" s="267">
        <v>540386</v>
      </c>
      <c r="C36" s="268" t="s">
        <v>3747</v>
      </c>
      <c r="D36" s="268" t="s">
        <v>3778</v>
      </c>
      <c r="E36" s="268" t="s">
        <v>584</v>
      </c>
      <c r="F36" s="382">
        <v>50000</v>
      </c>
      <c r="G36" s="267">
        <v>5.25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44061</v>
      </c>
      <c r="B37" s="267">
        <v>540386</v>
      </c>
      <c r="C37" s="268" t="s">
        <v>3747</v>
      </c>
      <c r="D37" s="268" t="s">
        <v>3749</v>
      </c>
      <c r="E37" s="268" t="s">
        <v>583</v>
      </c>
      <c r="F37" s="382">
        <v>50001</v>
      </c>
      <c r="G37" s="267">
        <v>5.25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44061</v>
      </c>
      <c r="B38" s="267">
        <v>540386</v>
      </c>
      <c r="C38" s="268" t="s">
        <v>3747</v>
      </c>
      <c r="D38" s="268" t="s">
        <v>3779</v>
      </c>
      <c r="E38" s="268" t="s">
        <v>583</v>
      </c>
      <c r="F38" s="382">
        <v>50001</v>
      </c>
      <c r="G38" s="267">
        <v>5.25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44061</v>
      </c>
      <c r="B39" s="267">
        <v>540386</v>
      </c>
      <c r="C39" s="268" t="s">
        <v>3747</v>
      </c>
      <c r="D39" s="268" t="s">
        <v>3780</v>
      </c>
      <c r="E39" s="268" t="s">
        <v>583</v>
      </c>
      <c r="F39" s="382">
        <v>50001</v>
      </c>
      <c r="G39" s="267">
        <v>5.25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44061</v>
      </c>
      <c r="B40" s="267">
        <v>540386</v>
      </c>
      <c r="C40" s="268" t="s">
        <v>3747</v>
      </c>
      <c r="D40" s="268" t="s">
        <v>3781</v>
      </c>
      <c r="E40" s="268" t="s">
        <v>583</v>
      </c>
      <c r="F40" s="382">
        <v>50001</v>
      </c>
      <c r="G40" s="267">
        <v>5.25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44061</v>
      </c>
      <c r="B41" s="267">
        <v>540386</v>
      </c>
      <c r="C41" s="268" t="s">
        <v>3747</v>
      </c>
      <c r="D41" s="268" t="s">
        <v>3748</v>
      </c>
      <c r="E41" s="268" t="s">
        <v>583</v>
      </c>
      <c r="F41" s="382">
        <v>71400</v>
      </c>
      <c r="G41" s="267">
        <v>5.25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44061</v>
      </c>
      <c r="B42" s="267">
        <v>540386</v>
      </c>
      <c r="C42" s="268" t="s">
        <v>3747</v>
      </c>
      <c r="D42" s="268" t="s">
        <v>3748</v>
      </c>
      <c r="E42" s="268" t="s">
        <v>584</v>
      </c>
      <c r="F42" s="382">
        <v>50000</v>
      </c>
      <c r="G42" s="267">
        <v>5.46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44061</v>
      </c>
      <c r="B43" s="267">
        <v>540386</v>
      </c>
      <c r="C43" s="268" t="s">
        <v>3747</v>
      </c>
      <c r="D43" s="268" t="s">
        <v>3749</v>
      </c>
      <c r="E43" s="268" t="s">
        <v>584</v>
      </c>
      <c r="F43" s="382">
        <v>50001</v>
      </c>
      <c r="G43" s="267">
        <v>5.46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44061</v>
      </c>
      <c r="B44" s="267">
        <v>540386</v>
      </c>
      <c r="C44" s="268" t="s">
        <v>3747</v>
      </c>
      <c r="D44" s="268" t="s">
        <v>3779</v>
      </c>
      <c r="E44" s="268" t="s">
        <v>584</v>
      </c>
      <c r="F44" s="382">
        <v>50001</v>
      </c>
      <c r="G44" s="267">
        <v>5.46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44061</v>
      </c>
      <c r="B45" s="267">
        <v>540386</v>
      </c>
      <c r="C45" s="268" t="s">
        <v>3747</v>
      </c>
      <c r="D45" s="268" t="s">
        <v>3780</v>
      </c>
      <c r="E45" s="268" t="s">
        <v>584</v>
      </c>
      <c r="F45" s="382">
        <v>50001</v>
      </c>
      <c r="G45" s="267">
        <v>5.46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44061</v>
      </c>
      <c r="B46" s="267">
        <v>540386</v>
      </c>
      <c r="C46" s="268" t="s">
        <v>3747</v>
      </c>
      <c r="D46" s="268" t="s">
        <v>3781</v>
      </c>
      <c r="E46" s="268" t="s">
        <v>584</v>
      </c>
      <c r="F46" s="382">
        <v>50001</v>
      </c>
      <c r="G46" s="267">
        <v>5.46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44061</v>
      </c>
      <c r="B47" s="267">
        <v>540386</v>
      </c>
      <c r="C47" s="268" t="s">
        <v>3747</v>
      </c>
      <c r="D47" s="268" t="s">
        <v>3782</v>
      </c>
      <c r="E47" s="268" t="s">
        <v>583</v>
      </c>
      <c r="F47" s="382">
        <v>80000</v>
      </c>
      <c r="G47" s="267">
        <v>5.25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44061</v>
      </c>
      <c r="B48" s="267">
        <v>540386</v>
      </c>
      <c r="C48" s="268" t="s">
        <v>3747</v>
      </c>
      <c r="D48" s="268" t="s">
        <v>3783</v>
      </c>
      <c r="E48" s="268" t="s">
        <v>583</v>
      </c>
      <c r="F48" s="382">
        <v>80000</v>
      </c>
      <c r="G48" s="267">
        <v>5.25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44061</v>
      </c>
      <c r="B49" s="267">
        <v>540386</v>
      </c>
      <c r="C49" s="268" t="s">
        <v>3747</v>
      </c>
      <c r="D49" s="268" t="s">
        <v>3784</v>
      </c>
      <c r="E49" s="268" t="s">
        <v>583</v>
      </c>
      <c r="F49" s="382">
        <v>84000</v>
      </c>
      <c r="G49" s="267">
        <v>5.25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44061</v>
      </c>
      <c r="B50" s="267">
        <v>540386</v>
      </c>
      <c r="C50" s="268" t="s">
        <v>3747</v>
      </c>
      <c r="D50" s="268" t="s">
        <v>3785</v>
      </c>
      <c r="E50" s="268" t="s">
        <v>584</v>
      </c>
      <c r="F50" s="382">
        <v>70000</v>
      </c>
      <c r="G50" s="267">
        <v>5.25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44061</v>
      </c>
      <c r="B51" s="267">
        <v>540386</v>
      </c>
      <c r="C51" s="268" t="s">
        <v>3747</v>
      </c>
      <c r="D51" s="268" t="s">
        <v>3782</v>
      </c>
      <c r="E51" s="268" t="s">
        <v>584</v>
      </c>
      <c r="F51" s="382">
        <v>80000</v>
      </c>
      <c r="G51" s="267">
        <v>5.25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44061</v>
      </c>
      <c r="B52" s="267">
        <v>540386</v>
      </c>
      <c r="C52" s="268" t="s">
        <v>3747</v>
      </c>
      <c r="D52" s="268" t="s">
        <v>3783</v>
      </c>
      <c r="E52" s="268" t="s">
        <v>584</v>
      </c>
      <c r="F52" s="382">
        <v>80000</v>
      </c>
      <c r="G52" s="267">
        <v>5.25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44061</v>
      </c>
      <c r="B53" s="267">
        <v>540386</v>
      </c>
      <c r="C53" s="268" t="s">
        <v>3747</v>
      </c>
      <c r="D53" s="268" t="s">
        <v>3784</v>
      </c>
      <c r="E53" s="268" t="s">
        <v>584</v>
      </c>
      <c r="F53" s="382">
        <v>84000</v>
      </c>
      <c r="G53" s="267">
        <v>5.25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44061</v>
      </c>
      <c r="B54" s="267">
        <v>539469</v>
      </c>
      <c r="C54" s="268" t="s">
        <v>3786</v>
      </c>
      <c r="D54" s="268" t="s">
        <v>3787</v>
      </c>
      <c r="E54" s="268" t="s">
        <v>584</v>
      </c>
      <c r="F54" s="382">
        <v>50000</v>
      </c>
      <c r="G54" s="267">
        <v>62.55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44061</v>
      </c>
      <c r="B55" s="267">
        <v>540072</v>
      </c>
      <c r="C55" s="268" t="s">
        <v>3788</v>
      </c>
      <c r="D55" s="268" t="s">
        <v>3789</v>
      </c>
      <c r="E55" s="268" t="s">
        <v>584</v>
      </c>
      <c r="F55" s="382">
        <v>80000</v>
      </c>
      <c r="G55" s="267">
        <v>2.09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44061</v>
      </c>
      <c r="B56" s="267">
        <v>541112</v>
      </c>
      <c r="C56" s="268" t="s">
        <v>3790</v>
      </c>
      <c r="D56" s="268" t="s">
        <v>3791</v>
      </c>
      <c r="E56" s="268" t="s">
        <v>584</v>
      </c>
      <c r="F56" s="382">
        <v>104000</v>
      </c>
      <c r="G56" s="267">
        <v>15.5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44061</v>
      </c>
      <c r="B57" s="267">
        <v>541112</v>
      </c>
      <c r="C57" s="268" t="s">
        <v>3790</v>
      </c>
      <c r="D57" s="268" t="s">
        <v>3792</v>
      </c>
      <c r="E57" s="268" t="s">
        <v>583</v>
      </c>
      <c r="F57" s="382">
        <v>104000</v>
      </c>
      <c r="G57" s="267">
        <v>15.5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44061</v>
      </c>
      <c r="B58" s="267">
        <v>541112</v>
      </c>
      <c r="C58" s="268" t="s">
        <v>3790</v>
      </c>
      <c r="D58" s="268" t="s">
        <v>3792</v>
      </c>
      <c r="E58" s="268" t="s">
        <v>584</v>
      </c>
      <c r="F58" s="382">
        <v>104000</v>
      </c>
      <c r="G58" s="267">
        <v>16.5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44061</v>
      </c>
      <c r="B59" s="267">
        <v>500404</v>
      </c>
      <c r="C59" s="268" t="s">
        <v>2569</v>
      </c>
      <c r="D59" s="268" t="s">
        <v>3793</v>
      </c>
      <c r="E59" s="268" t="s">
        <v>583</v>
      </c>
      <c r="F59" s="382">
        <v>1062050</v>
      </c>
      <c r="G59" s="267">
        <v>45.49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44061</v>
      </c>
      <c r="B60" s="267">
        <v>500404</v>
      </c>
      <c r="C60" s="268" t="s">
        <v>2569</v>
      </c>
      <c r="D60" s="268" t="s">
        <v>3794</v>
      </c>
      <c r="E60" s="268" t="s">
        <v>584</v>
      </c>
      <c r="F60" s="382">
        <v>1058516</v>
      </c>
      <c r="G60" s="267">
        <v>45.5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44061</v>
      </c>
      <c r="B61" s="267">
        <v>536264</v>
      </c>
      <c r="C61" s="268" t="s">
        <v>3795</v>
      </c>
      <c r="D61" s="268" t="s">
        <v>3796</v>
      </c>
      <c r="E61" s="268" t="s">
        <v>583</v>
      </c>
      <c r="F61" s="382">
        <v>52897</v>
      </c>
      <c r="G61" s="267">
        <v>40.93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44061</v>
      </c>
      <c r="B62" s="267">
        <v>536264</v>
      </c>
      <c r="C62" s="268" t="s">
        <v>3795</v>
      </c>
      <c r="D62" s="268" t="s">
        <v>3796</v>
      </c>
      <c r="E62" s="268" t="s">
        <v>584</v>
      </c>
      <c r="F62" s="382">
        <v>4407</v>
      </c>
      <c r="G62" s="267">
        <v>40.89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44061</v>
      </c>
      <c r="B63" s="267">
        <v>538607</v>
      </c>
      <c r="C63" s="268" t="s">
        <v>3797</v>
      </c>
      <c r="D63" s="268" t="s">
        <v>3798</v>
      </c>
      <c r="E63" s="268" t="s">
        <v>583</v>
      </c>
      <c r="F63" s="382">
        <v>2000000</v>
      </c>
      <c r="G63" s="267">
        <v>3.2</v>
      </c>
      <c r="H63" s="345" t="s">
        <v>314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44061</v>
      </c>
      <c r="B64" s="267">
        <v>539222</v>
      </c>
      <c r="C64" s="268" t="s">
        <v>3714</v>
      </c>
      <c r="D64" s="268" t="s">
        <v>3715</v>
      </c>
      <c r="E64" s="268" t="s">
        <v>583</v>
      </c>
      <c r="F64" s="382">
        <v>30000</v>
      </c>
      <c r="G64" s="267">
        <v>36.9</v>
      </c>
      <c r="H64" s="345" t="s">
        <v>314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44061</v>
      </c>
      <c r="B65" s="267">
        <v>539222</v>
      </c>
      <c r="C65" s="268" t="s">
        <v>3714</v>
      </c>
      <c r="D65" s="268" t="s">
        <v>3715</v>
      </c>
      <c r="E65" s="268" t="s">
        <v>584</v>
      </c>
      <c r="F65" s="382">
        <v>30000</v>
      </c>
      <c r="G65" s="267">
        <v>37.299999999999997</v>
      </c>
      <c r="H65" s="345" t="s">
        <v>314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44061</v>
      </c>
      <c r="B66" s="267" t="s">
        <v>936</v>
      </c>
      <c r="C66" s="268" t="s">
        <v>3799</v>
      </c>
      <c r="D66" s="268" t="s">
        <v>3800</v>
      </c>
      <c r="E66" s="268" t="s">
        <v>583</v>
      </c>
      <c r="F66" s="382">
        <v>195709</v>
      </c>
      <c r="G66" s="267">
        <v>108.82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44061</v>
      </c>
      <c r="B67" s="267" t="s">
        <v>3210</v>
      </c>
      <c r="C67" s="268" t="s">
        <v>3801</v>
      </c>
      <c r="D67" s="268" t="s">
        <v>3802</v>
      </c>
      <c r="E67" s="268" t="s">
        <v>583</v>
      </c>
      <c r="F67" s="382">
        <v>196500</v>
      </c>
      <c r="G67" s="267">
        <v>35.549999999999997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44061</v>
      </c>
      <c r="B68" s="267" t="s">
        <v>1052</v>
      </c>
      <c r="C68" s="268" t="s">
        <v>3803</v>
      </c>
      <c r="D68" s="268" t="s">
        <v>3804</v>
      </c>
      <c r="E68" s="268" t="s">
        <v>583</v>
      </c>
      <c r="F68" s="382">
        <v>597000</v>
      </c>
      <c r="G68" s="267">
        <v>159.94999999999999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44061</v>
      </c>
      <c r="B69" s="267" t="s">
        <v>585</v>
      </c>
      <c r="C69" s="268" t="s">
        <v>3805</v>
      </c>
      <c r="D69" s="268" t="s">
        <v>3806</v>
      </c>
      <c r="E69" s="268" t="s">
        <v>583</v>
      </c>
      <c r="F69" s="382">
        <v>118337</v>
      </c>
      <c r="G69" s="267">
        <v>21.78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44061</v>
      </c>
      <c r="B70" s="267" t="s">
        <v>3807</v>
      </c>
      <c r="C70" s="268" t="s">
        <v>3808</v>
      </c>
      <c r="D70" s="268" t="s">
        <v>3809</v>
      </c>
      <c r="E70" s="268" t="s">
        <v>583</v>
      </c>
      <c r="F70" s="382">
        <v>147000</v>
      </c>
      <c r="G70" s="267">
        <v>8.4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44061</v>
      </c>
      <c r="B71" s="267" t="s">
        <v>3716</v>
      </c>
      <c r="C71" s="268" t="s">
        <v>3717</v>
      </c>
      <c r="D71" s="268" t="s">
        <v>3718</v>
      </c>
      <c r="E71" s="268" t="s">
        <v>583</v>
      </c>
      <c r="F71" s="382">
        <v>1141355</v>
      </c>
      <c r="G71" s="267">
        <v>20.45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44061</v>
      </c>
      <c r="B72" s="267" t="s">
        <v>3810</v>
      </c>
      <c r="C72" s="268" t="s">
        <v>3811</v>
      </c>
      <c r="D72" s="268" t="s">
        <v>3812</v>
      </c>
      <c r="E72" s="268" t="s">
        <v>583</v>
      </c>
      <c r="F72" s="382">
        <v>160000</v>
      </c>
      <c r="G72" s="267">
        <v>31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44061</v>
      </c>
      <c r="B73" s="267" t="s">
        <v>2794</v>
      </c>
      <c r="C73" s="268" t="s">
        <v>3813</v>
      </c>
      <c r="D73" s="268" t="s">
        <v>3814</v>
      </c>
      <c r="E73" s="268" t="s">
        <v>583</v>
      </c>
      <c r="F73" s="382">
        <v>4391000</v>
      </c>
      <c r="G73" s="267">
        <v>14.49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44061</v>
      </c>
      <c r="B74" s="267" t="s">
        <v>2804</v>
      </c>
      <c r="C74" s="268" t="s">
        <v>3815</v>
      </c>
      <c r="D74" s="268" t="s">
        <v>3800</v>
      </c>
      <c r="E74" s="268" t="s">
        <v>583</v>
      </c>
      <c r="F74" s="382">
        <v>232484</v>
      </c>
      <c r="G74" s="267">
        <v>109.03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44061</v>
      </c>
      <c r="B75" s="267" t="s">
        <v>202</v>
      </c>
      <c r="C75" s="268" t="s">
        <v>3816</v>
      </c>
      <c r="D75" s="268" t="s">
        <v>3750</v>
      </c>
      <c r="E75" s="268" t="s">
        <v>583</v>
      </c>
      <c r="F75" s="382">
        <v>4975773</v>
      </c>
      <c r="G75" s="267">
        <v>171.99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44061</v>
      </c>
      <c r="B76" s="267" t="s">
        <v>936</v>
      </c>
      <c r="C76" s="268" t="s">
        <v>3799</v>
      </c>
      <c r="D76" s="268" t="s">
        <v>3800</v>
      </c>
      <c r="E76" s="268" t="s">
        <v>584</v>
      </c>
      <c r="F76" s="382">
        <v>195709</v>
      </c>
      <c r="G76" s="267">
        <v>108.93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44061</v>
      </c>
      <c r="B77" s="267" t="s">
        <v>3210</v>
      </c>
      <c r="C77" s="268" t="s">
        <v>3801</v>
      </c>
      <c r="D77" s="268" t="s">
        <v>3817</v>
      </c>
      <c r="E77" s="268" t="s">
        <v>584</v>
      </c>
      <c r="F77" s="382">
        <v>136597</v>
      </c>
      <c r="G77" s="267">
        <v>35.549999999999997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44061</v>
      </c>
      <c r="B78" s="267" t="s">
        <v>1052</v>
      </c>
      <c r="C78" s="268" t="s">
        <v>3803</v>
      </c>
      <c r="D78" s="268" t="s">
        <v>3818</v>
      </c>
      <c r="E78" s="268" t="s">
        <v>584</v>
      </c>
      <c r="F78" s="382">
        <v>597000</v>
      </c>
      <c r="G78" s="267">
        <v>159.94999999999999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44061</v>
      </c>
      <c r="B79" s="267" t="s">
        <v>3421</v>
      </c>
      <c r="C79" s="268" t="s">
        <v>3736</v>
      </c>
      <c r="D79" s="268" t="s">
        <v>3763</v>
      </c>
      <c r="E79" s="268" t="s">
        <v>584</v>
      </c>
      <c r="F79" s="382">
        <v>28000000</v>
      </c>
      <c r="G79" s="267">
        <v>14.6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44061</v>
      </c>
      <c r="B80" s="267" t="s">
        <v>585</v>
      </c>
      <c r="C80" s="268" t="s">
        <v>3805</v>
      </c>
      <c r="D80" s="268" t="s">
        <v>3819</v>
      </c>
      <c r="E80" s="268" t="s">
        <v>584</v>
      </c>
      <c r="F80" s="382">
        <v>500000</v>
      </c>
      <c r="G80" s="267">
        <v>21.54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44061</v>
      </c>
      <c r="B81" s="267" t="s">
        <v>3716</v>
      </c>
      <c r="C81" s="268" t="s">
        <v>3717</v>
      </c>
      <c r="D81" s="268" t="s">
        <v>3820</v>
      </c>
      <c r="E81" s="268" t="s">
        <v>584</v>
      </c>
      <c r="F81" s="382">
        <v>129875</v>
      </c>
      <c r="G81" s="267">
        <v>20.64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44061</v>
      </c>
      <c r="B82" s="267" t="s">
        <v>3716</v>
      </c>
      <c r="C82" s="268" t="s">
        <v>3717</v>
      </c>
      <c r="D82" s="268" t="s">
        <v>3821</v>
      </c>
      <c r="E82" s="268" t="s">
        <v>584</v>
      </c>
      <c r="F82" s="382">
        <v>274521</v>
      </c>
      <c r="G82" s="267">
        <v>19.87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44061</v>
      </c>
      <c r="B83" s="267" t="s">
        <v>3716</v>
      </c>
      <c r="C83" s="268" t="s">
        <v>3717</v>
      </c>
      <c r="D83" s="268" t="s">
        <v>3751</v>
      </c>
      <c r="E83" s="268" t="s">
        <v>584</v>
      </c>
      <c r="F83" s="382">
        <v>253257</v>
      </c>
      <c r="G83" s="267">
        <v>21.42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44061</v>
      </c>
      <c r="B84" s="267" t="s">
        <v>3716</v>
      </c>
      <c r="C84" s="268" t="s">
        <v>3717</v>
      </c>
      <c r="D84" s="268" t="s">
        <v>3822</v>
      </c>
      <c r="E84" s="268" t="s">
        <v>584</v>
      </c>
      <c r="F84" s="382">
        <v>370442</v>
      </c>
      <c r="G84" s="267">
        <v>20.23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44061</v>
      </c>
      <c r="B85" s="267" t="s">
        <v>3358</v>
      </c>
      <c r="C85" s="268" t="s">
        <v>3823</v>
      </c>
      <c r="D85" s="268" t="s">
        <v>3824</v>
      </c>
      <c r="E85" s="268" t="s">
        <v>584</v>
      </c>
      <c r="F85" s="382">
        <v>177000</v>
      </c>
      <c r="G85" s="267">
        <v>46.96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44061</v>
      </c>
      <c r="B86" s="267" t="s">
        <v>3825</v>
      </c>
      <c r="C86" s="268" t="s">
        <v>3826</v>
      </c>
      <c r="D86" s="268" t="s">
        <v>3827</v>
      </c>
      <c r="E86" s="268" t="s">
        <v>584</v>
      </c>
      <c r="F86" s="382">
        <v>30000</v>
      </c>
      <c r="G86" s="267">
        <v>617.4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44061</v>
      </c>
      <c r="B87" s="267" t="s">
        <v>2804</v>
      </c>
      <c r="C87" s="268" t="s">
        <v>3815</v>
      </c>
      <c r="D87" s="268" t="s">
        <v>3800</v>
      </c>
      <c r="E87" s="268" t="s">
        <v>584</v>
      </c>
      <c r="F87" s="382">
        <v>232484</v>
      </c>
      <c r="G87" s="267">
        <v>109.13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44061</v>
      </c>
      <c r="B88" s="267" t="s">
        <v>202</v>
      </c>
      <c r="C88" s="268" t="s">
        <v>3816</v>
      </c>
      <c r="D88" s="268" t="s">
        <v>3750</v>
      </c>
      <c r="E88" s="268" t="s">
        <v>584</v>
      </c>
      <c r="F88" s="382">
        <v>5026555</v>
      </c>
      <c r="G88" s="267">
        <v>172.37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5" zoomScaleNormal="85" workbookViewId="0">
      <selection activeCell="D23" sqref="D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3701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3685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3679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3678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:K22" si="14">H20-F20</f>
        <v>9.5</v>
      </c>
      <c r="L20" s="512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440">
        <v>12</v>
      </c>
      <c r="B21" s="441">
        <v>44053</v>
      </c>
      <c r="C21" s="442"/>
      <c r="D21" s="443" t="s">
        <v>51</v>
      </c>
      <c r="E21" s="444" t="s">
        <v>601</v>
      </c>
      <c r="F21" s="445">
        <v>1790</v>
      </c>
      <c r="G21" s="444">
        <v>1695</v>
      </c>
      <c r="H21" s="444">
        <v>1858</v>
      </c>
      <c r="I21" s="446" t="s">
        <v>3681</v>
      </c>
      <c r="J21" s="447" t="s">
        <v>3752</v>
      </c>
      <c r="K21" s="447">
        <f t="shared" si="14"/>
        <v>68</v>
      </c>
      <c r="L21" s="513">
        <f t="shared" si="15"/>
        <v>-14.32</v>
      </c>
      <c r="M21" s="448">
        <f t="shared" si="16"/>
        <v>2.998882681564246E-2</v>
      </c>
      <c r="N21" s="449" t="s">
        <v>600</v>
      </c>
      <c r="O21" s="450">
        <v>44061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440">
        <v>13</v>
      </c>
      <c r="B22" s="441">
        <v>44053</v>
      </c>
      <c r="C22" s="442"/>
      <c r="D22" s="443" t="s">
        <v>195</v>
      </c>
      <c r="E22" s="444" t="s">
        <v>601</v>
      </c>
      <c r="F22" s="445">
        <v>3975</v>
      </c>
      <c r="G22" s="444">
        <v>3720</v>
      </c>
      <c r="H22" s="444">
        <v>4135</v>
      </c>
      <c r="I22" s="446" t="s">
        <v>3682</v>
      </c>
      <c r="J22" s="447" t="s">
        <v>3753</v>
      </c>
      <c r="K22" s="447">
        <f t="shared" si="14"/>
        <v>160</v>
      </c>
      <c r="L22" s="513">
        <f t="shared" si="15"/>
        <v>-31.8</v>
      </c>
      <c r="M22" s="448">
        <f t="shared" si="16"/>
        <v>3.2251572327044023E-2</v>
      </c>
      <c r="N22" s="449" t="s">
        <v>600</v>
      </c>
      <c r="O22" s="450">
        <v>44061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440">
        <v>14</v>
      </c>
      <c r="B23" s="441">
        <v>44053</v>
      </c>
      <c r="C23" s="442"/>
      <c r="D23" s="443" t="s">
        <v>145</v>
      </c>
      <c r="E23" s="444" t="s">
        <v>601</v>
      </c>
      <c r="F23" s="445">
        <v>957</v>
      </c>
      <c r="G23" s="444">
        <v>895</v>
      </c>
      <c r="H23" s="444">
        <v>995</v>
      </c>
      <c r="I23" s="446" t="s">
        <v>3683</v>
      </c>
      <c r="J23" s="447" t="s">
        <v>3710</v>
      </c>
      <c r="K23" s="447">
        <f t="shared" ref="K23:K25" si="17">H23-F23</f>
        <v>38</v>
      </c>
      <c r="L23" s="513">
        <f t="shared" ref="L23:L25" si="18">(F23*-0.8)/100</f>
        <v>-7.6560000000000006</v>
      </c>
      <c r="M23" s="448">
        <f t="shared" ref="M23:M25" si="19">(K23+L23)/F23</f>
        <v>3.1707419017763847E-2</v>
      </c>
      <c r="N23" s="449" t="s">
        <v>600</v>
      </c>
      <c r="O23" s="450">
        <v>44056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440">
        <v>15</v>
      </c>
      <c r="B24" s="441">
        <v>44056</v>
      </c>
      <c r="C24" s="442"/>
      <c r="D24" s="443" t="s">
        <v>533</v>
      </c>
      <c r="E24" s="444" t="s">
        <v>601</v>
      </c>
      <c r="F24" s="445">
        <v>1203</v>
      </c>
      <c r="G24" s="444">
        <v>1140</v>
      </c>
      <c r="H24" s="444">
        <v>1252.5</v>
      </c>
      <c r="I24" s="446" t="s">
        <v>3711</v>
      </c>
      <c r="J24" s="447" t="s">
        <v>3754</v>
      </c>
      <c r="K24" s="447">
        <f t="shared" si="17"/>
        <v>49.5</v>
      </c>
      <c r="L24" s="513">
        <f t="shared" si="18"/>
        <v>-9.6240000000000006</v>
      </c>
      <c r="M24" s="448">
        <f t="shared" si="19"/>
        <v>3.3147132169576057E-2</v>
      </c>
      <c r="N24" s="449" t="s">
        <v>600</v>
      </c>
      <c r="O24" s="450">
        <v>44061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440">
        <v>16</v>
      </c>
      <c r="B25" s="441">
        <v>44057</v>
      </c>
      <c r="C25" s="442"/>
      <c r="D25" s="443" t="s">
        <v>86</v>
      </c>
      <c r="E25" s="444" t="s">
        <v>601</v>
      </c>
      <c r="F25" s="445">
        <v>376</v>
      </c>
      <c r="G25" s="444">
        <v>349</v>
      </c>
      <c r="H25" s="444">
        <v>391.5</v>
      </c>
      <c r="I25" s="446" t="s">
        <v>3730</v>
      </c>
      <c r="J25" s="447" t="s">
        <v>3755</v>
      </c>
      <c r="K25" s="447">
        <f t="shared" si="17"/>
        <v>15.5</v>
      </c>
      <c r="L25" s="513">
        <f t="shared" si="18"/>
        <v>-3.008</v>
      </c>
      <c r="M25" s="448">
        <f t="shared" si="19"/>
        <v>3.3223404255319153E-2</v>
      </c>
      <c r="N25" s="449" t="s">
        <v>600</v>
      </c>
      <c r="O25" s="450">
        <v>44061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3731</v>
      </c>
      <c r="G26" s="434">
        <v>187</v>
      </c>
      <c r="H26" s="425"/>
      <c r="I26" s="412" t="s">
        <v>3732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3712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384">
        <v>18</v>
      </c>
      <c r="B27" s="409">
        <v>44057</v>
      </c>
      <c r="C27" s="424"/>
      <c r="D27" s="475" t="s">
        <v>74</v>
      </c>
      <c r="E27" s="425" t="s">
        <v>3628</v>
      </c>
      <c r="F27" s="425" t="s">
        <v>3733</v>
      </c>
      <c r="G27" s="434">
        <v>438</v>
      </c>
      <c r="H27" s="425"/>
      <c r="I27" s="412" t="s">
        <v>3734</v>
      </c>
      <c r="J27" s="426" t="s">
        <v>602</v>
      </c>
      <c r="K27" s="426"/>
      <c r="L27" s="515"/>
      <c r="M27" s="426"/>
      <c r="N27" s="427"/>
      <c r="O27" s="428"/>
      <c r="Q27" s="430"/>
      <c r="R27" s="431" t="s">
        <v>3712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3735</v>
      </c>
      <c r="J28" s="437" t="s">
        <v>3745</v>
      </c>
      <c r="K28" s="437">
        <f>F28-H28</f>
        <v>-140</v>
      </c>
      <c r="L28" s="514">
        <f>(F28*-0.8)/100</f>
        <v>-22.32</v>
      </c>
      <c r="M28" s="438">
        <f t="shared" ref="M28:M29" si="20">(K28+L28)/F28</f>
        <v>-5.8179211469534045E-2</v>
      </c>
      <c r="N28" s="452" t="s">
        <v>664</v>
      </c>
      <c r="O28" s="439">
        <v>44060</v>
      </c>
      <c r="Q28" s="430"/>
      <c r="R28" s="431" t="s">
        <v>3712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440">
        <v>20</v>
      </c>
      <c r="B29" s="441">
        <v>44060</v>
      </c>
      <c r="C29" s="442"/>
      <c r="D29" s="443" t="s">
        <v>163</v>
      </c>
      <c r="E29" s="444" t="s">
        <v>601</v>
      </c>
      <c r="F29" s="445">
        <v>1360</v>
      </c>
      <c r="G29" s="444">
        <v>1280</v>
      </c>
      <c r="H29" s="444">
        <v>1417.5</v>
      </c>
      <c r="I29" s="446" t="s">
        <v>3742</v>
      </c>
      <c r="J29" s="447" t="s">
        <v>3756</v>
      </c>
      <c r="K29" s="447">
        <f t="shared" ref="K29" si="21">H29-F29</f>
        <v>57.5</v>
      </c>
      <c r="L29" s="513">
        <f t="shared" ref="L29" si="22">(F29*-0.8)/100</f>
        <v>-10.88</v>
      </c>
      <c r="M29" s="448">
        <f t="shared" si="20"/>
        <v>3.4279411764705878E-2</v>
      </c>
      <c r="N29" s="449" t="s">
        <v>600</v>
      </c>
      <c r="O29" s="450">
        <v>44061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384"/>
      <c r="B30" s="409"/>
      <c r="C30" s="424"/>
      <c r="D30" s="475"/>
      <c r="E30" s="425"/>
      <c r="F30" s="425"/>
      <c r="G30" s="434"/>
      <c r="H30" s="425"/>
      <c r="I30" s="412"/>
      <c r="J30" s="426"/>
      <c r="K30" s="426"/>
      <c r="L30" s="515"/>
      <c r="M30" s="426"/>
      <c r="N30" s="427"/>
      <c r="O30" s="428"/>
      <c r="Q30" s="430"/>
      <c r="R30" s="431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384"/>
      <c r="B31" s="409"/>
      <c r="C31" s="424"/>
      <c r="D31" s="475"/>
      <c r="E31" s="425"/>
      <c r="F31" s="425"/>
      <c r="G31" s="434"/>
      <c r="H31" s="425"/>
      <c r="I31" s="412"/>
      <c r="J31" s="426"/>
      <c r="K31" s="426"/>
      <c r="L31" s="515"/>
      <c r="M31" s="426"/>
      <c r="N31" s="427"/>
      <c r="O31" s="428"/>
      <c r="Q31" s="430"/>
      <c r="R31" s="431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384"/>
      <c r="B32" s="409"/>
      <c r="C32" s="424"/>
      <c r="D32" s="475"/>
      <c r="E32" s="425"/>
      <c r="F32" s="425"/>
      <c r="G32" s="434"/>
      <c r="H32" s="425"/>
      <c r="I32" s="412"/>
      <c r="J32" s="426"/>
      <c r="K32" s="426"/>
      <c r="L32" s="515"/>
      <c r="M32" s="426"/>
      <c r="N32" s="427"/>
      <c r="O32" s="428"/>
      <c r="Q32" s="430"/>
      <c r="R32" s="431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5" customFormat="1" ht="14.25">
      <c r="A33" s="384"/>
      <c r="B33" s="409"/>
      <c r="C33" s="410"/>
      <c r="D33" s="391"/>
      <c r="E33" s="411"/>
      <c r="F33" s="412"/>
      <c r="G33" s="413"/>
      <c r="H33" s="413"/>
      <c r="I33" s="412"/>
      <c r="J33" s="378"/>
      <c r="K33" s="378"/>
      <c r="L33" s="516"/>
      <c r="M33" s="376"/>
      <c r="N33" s="389"/>
      <c r="O33" s="383"/>
      <c r="P33" s="429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604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517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605</v>
      </c>
      <c r="B35" s="23"/>
      <c r="C35" s="23"/>
      <c r="D35" s="23"/>
      <c r="F35" s="30" t="s">
        <v>606</v>
      </c>
      <c r="G35" s="17"/>
      <c r="H35" s="31"/>
      <c r="I35" s="36"/>
      <c r="J35" s="67"/>
      <c r="K35" s="68"/>
      <c r="L35" s="518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607</v>
      </c>
      <c r="B36" s="23"/>
      <c r="C36" s="23"/>
      <c r="D36" s="23"/>
      <c r="E36" s="32"/>
      <c r="F36" s="30" t="s">
        <v>608</v>
      </c>
      <c r="G36" s="17"/>
      <c r="H36" s="31"/>
      <c r="I36" s="36"/>
      <c r="J36" s="67"/>
      <c r="K36" s="68"/>
      <c r="L36" s="518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518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609</v>
      </c>
      <c r="C38" s="33"/>
      <c r="D38" s="33"/>
      <c r="E38" s="33"/>
      <c r="F38" s="34"/>
      <c r="G38" s="32"/>
      <c r="H38" s="32"/>
      <c r="I38" s="73"/>
      <c r="J38" s="74"/>
      <c r="K38" s="75"/>
      <c r="L38" s="519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610</v>
      </c>
      <c r="H39" s="21" t="s">
        <v>592</v>
      </c>
      <c r="I39" s="21" t="s">
        <v>593</v>
      </c>
      <c r="J39" s="76" t="s">
        <v>594</v>
      </c>
      <c r="K39" s="62" t="s">
        <v>611</v>
      </c>
      <c r="L39" s="520" t="s">
        <v>3637</v>
      </c>
      <c r="M39" s="63" t="s">
        <v>3636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9" customFormat="1" ht="15" customHeight="1">
      <c r="A40" s="497">
        <v>1</v>
      </c>
      <c r="B40" s="461">
        <v>44042</v>
      </c>
      <c r="C40" s="504"/>
      <c r="D40" s="462" t="s">
        <v>86</v>
      </c>
      <c r="E40" s="463" t="s">
        <v>601</v>
      </c>
      <c r="F40" s="497">
        <v>446.5</v>
      </c>
      <c r="G40" s="497">
        <v>431</v>
      </c>
      <c r="H40" s="497">
        <v>463</v>
      </c>
      <c r="I40" s="505">
        <v>475</v>
      </c>
      <c r="J40" s="460" t="s">
        <v>3659</v>
      </c>
      <c r="K40" s="460">
        <f t="shared" ref="K40:K43" si="23">H40-F40</f>
        <v>16.5</v>
      </c>
      <c r="L40" s="512">
        <f t="shared" ref="L40:L43" si="24">(F40*-0.8)/100</f>
        <v>-3.5720000000000005</v>
      </c>
      <c r="M40" s="464">
        <f t="shared" ref="M40:M43" si="25">(K40+L40)/F40</f>
        <v>2.8954087346024632E-2</v>
      </c>
      <c r="N40" s="465" t="s">
        <v>600</v>
      </c>
      <c r="O40" s="522">
        <v>44047</v>
      </c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38" s="9" customFormat="1" ht="15" customHeight="1">
      <c r="A41" s="497">
        <v>2</v>
      </c>
      <c r="B41" s="461">
        <v>44043</v>
      </c>
      <c r="C41" s="504"/>
      <c r="D41" s="462" t="s">
        <v>313</v>
      </c>
      <c r="E41" s="463" t="s">
        <v>601</v>
      </c>
      <c r="F41" s="497">
        <v>641</v>
      </c>
      <c r="G41" s="497">
        <v>625</v>
      </c>
      <c r="H41" s="497">
        <v>657</v>
      </c>
      <c r="I41" s="505" t="s">
        <v>3647</v>
      </c>
      <c r="J41" s="460" t="s">
        <v>3660</v>
      </c>
      <c r="K41" s="460">
        <f t="shared" si="23"/>
        <v>16</v>
      </c>
      <c r="L41" s="512">
        <f t="shared" si="24"/>
        <v>-5.128000000000001</v>
      </c>
      <c r="M41" s="464">
        <f t="shared" si="25"/>
        <v>1.6960998439937598E-2</v>
      </c>
      <c r="N41" s="465" t="s">
        <v>600</v>
      </c>
      <c r="O41" s="522">
        <v>44047</v>
      </c>
      <c r="P41" s="64"/>
      <c r="Q41" s="64"/>
      <c r="R41" s="423" t="s">
        <v>3187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ht="15" customHeight="1">
      <c r="A42" s="454">
        <v>3</v>
      </c>
      <c r="B42" s="451">
        <v>44043</v>
      </c>
      <c r="C42" s="455"/>
      <c r="D42" s="456" t="s">
        <v>71</v>
      </c>
      <c r="E42" s="457" t="s">
        <v>601</v>
      </c>
      <c r="F42" s="528">
        <v>410</v>
      </c>
      <c r="G42" s="528">
        <v>399</v>
      </c>
      <c r="H42" s="528">
        <v>399</v>
      </c>
      <c r="I42" s="528">
        <v>430</v>
      </c>
      <c r="J42" s="437" t="s">
        <v>3673</v>
      </c>
      <c r="K42" s="437">
        <f t="shared" si="23"/>
        <v>-11</v>
      </c>
      <c r="L42" s="514">
        <f t="shared" si="24"/>
        <v>-3.28</v>
      </c>
      <c r="M42" s="438">
        <f t="shared" si="25"/>
        <v>-3.4829268292682923E-2</v>
      </c>
      <c r="N42" s="452" t="s">
        <v>664</v>
      </c>
      <c r="O42" s="439">
        <v>44050</v>
      </c>
      <c r="P42" s="7"/>
      <c r="Q42" s="11"/>
      <c r="R42" s="12" t="s">
        <v>3187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97">
        <v>4</v>
      </c>
      <c r="B43" s="461">
        <v>44046</v>
      </c>
      <c r="C43" s="504"/>
      <c r="D43" s="462" t="s">
        <v>69</v>
      </c>
      <c r="E43" s="463" t="s">
        <v>601</v>
      </c>
      <c r="F43" s="497">
        <v>551</v>
      </c>
      <c r="G43" s="497">
        <v>534</v>
      </c>
      <c r="H43" s="497">
        <v>564</v>
      </c>
      <c r="I43" s="505" t="s">
        <v>3644</v>
      </c>
      <c r="J43" s="460" t="s">
        <v>3675</v>
      </c>
      <c r="K43" s="460">
        <f t="shared" si="23"/>
        <v>13</v>
      </c>
      <c r="L43" s="512">
        <f t="shared" si="24"/>
        <v>-4.4080000000000004</v>
      </c>
      <c r="M43" s="464">
        <f t="shared" si="25"/>
        <v>1.5593466424682394E-2</v>
      </c>
      <c r="N43" s="465" t="s">
        <v>600</v>
      </c>
      <c r="O43" s="522">
        <v>44053</v>
      </c>
      <c r="P43" s="7"/>
      <c r="Q43" s="11"/>
      <c r="R43" s="12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97">
        <v>5</v>
      </c>
      <c r="B44" s="461">
        <v>44046</v>
      </c>
      <c r="C44" s="504"/>
      <c r="D44" s="462" t="s">
        <v>83</v>
      </c>
      <c r="E44" s="463" t="s">
        <v>601</v>
      </c>
      <c r="F44" s="497">
        <v>705</v>
      </c>
      <c r="G44" s="497">
        <v>688</v>
      </c>
      <c r="H44" s="497">
        <v>717</v>
      </c>
      <c r="I44" s="505" t="s">
        <v>3652</v>
      </c>
      <c r="J44" s="460" t="s">
        <v>3653</v>
      </c>
      <c r="K44" s="460">
        <f t="shared" ref="K44:K45" si="26">H44-F44</f>
        <v>12</v>
      </c>
      <c r="L44" s="512">
        <f>(F44*-0.07)/100</f>
        <v>-0.49349999999999999</v>
      </c>
      <c r="M44" s="464">
        <f t="shared" ref="M44:M45" si="27">(K44+L44)/F44</f>
        <v>1.6321276595744682E-2</v>
      </c>
      <c r="N44" s="465" t="s">
        <v>600</v>
      </c>
      <c r="O44" s="478">
        <v>44046</v>
      </c>
      <c r="P44" s="7"/>
      <c r="Q44" s="11"/>
      <c r="R44" s="12" t="s">
        <v>603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6</v>
      </c>
      <c r="B45" s="461">
        <v>44046</v>
      </c>
      <c r="C45" s="504"/>
      <c r="D45" s="462" t="s">
        <v>3654</v>
      </c>
      <c r="E45" s="463" t="s">
        <v>601</v>
      </c>
      <c r="F45" s="497">
        <v>2247.5</v>
      </c>
      <c r="G45" s="497">
        <v>2190</v>
      </c>
      <c r="H45" s="497">
        <v>2299.5</v>
      </c>
      <c r="I45" s="505">
        <v>2350</v>
      </c>
      <c r="J45" s="460" t="s">
        <v>3662</v>
      </c>
      <c r="K45" s="460">
        <f t="shared" si="26"/>
        <v>52</v>
      </c>
      <c r="L45" s="512">
        <f t="shared" ref="L45" si="28">(F45*-0.8)/100</f>
        <v>-17.98</v>
      </c>
      <c r="M45" s="464">
        <f t="shared" si="27"/>
        <v>1.5136818687430477E-2</v>
      </c>
      <c r="N45" s="465" t="s">
        <v>600</v>
      </c>
      <c r="O45" s="522">
        <v>44048</v>
      </c>
      <c r="P45" s="7"/>
      <c r="Q45" s="11"/>
      <c r="R45" s="12" t="s">
        <v>3187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7</v>
      </c>
      <c r="B46" s="461">
        <v>44046</v>
      </c>
      <c r="C46" s="504"/>
      <c r="D46" s="462" t="s">
        <v>110</v>
      </c>
      <c r="E46" s="463" t="s">
        <v>601</v>
      </c>
      <c r="F46" s="497">
        <v>1001</v>
      </c>
      <c r="G46" s="497">
        <v>970</v>
      </c>
      <c r="H46" s="497">
        <v>1034</v>
      </c>
      <c r="I46" s="505" t="s">
        <v>3655</v>
      </c>
      <c r="J46" s="460" t="s">
        <v>3661</v>
      </c>
      <c r="K46" s="460">
        <f t="shared" ref="K46" si="29">H46-F46</f>
        <v>33</v>
      </c>
      <c r="L46" s="512">
        <f t="shared" ref="L46" si="30">(F46*-0.8)/100</f>
        <v>-8.0080000000000009</v>
      </c>
      <c r="M46" s="464">
        <f t="shared" ref="M46" si="31">(K46+L46)/F46</f>
        <v>2.4967032967032964E-2</v>
      </c>
      <c r="N46" s="465" t="s">
        <v>600</v>
      </c>
      <c r="O46" s="522">
        <v>44047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9" customFormat="1" ht="15" customHeight="1">
      <c r="A47" s="497">
        <v>8</v>
      </c>
      <c r="B47" s="461">
        <v>44047</v>
      </c>
      <c r="C47" s="504"/>
      <c r="D47" s="462" t="s">
        <v>494</v>
      </c>
      <c r="E47" s="463" t="s">
        <v>601</v>
      </c>
      <c r="F47" s="497">
        <v>4385</v>
      </c>
      <c r="G47" s="497">
        <v>4280</v>
      </c>
      <c r="H47" s="497">
        <v>4490</v>
      </c>
      <c r="I47" s="505" t="s">
        <v>3658</v>
      </c>
      <c r="J47" s="460" t="s">
        <v>3676</v>
      </c>
      <c r="K47" s="460">
        <f t="shared" ref="K47" si="32">H47-F47</f>
        <v>105</v>
      </c>
      <c r="L47" s="512">
        <f t="shared" ref="L47" si="33">(F47*-0.8)/100</f>
        <v>-35.08</v>
      </c>
      <c r="M47" s="464">
        <f t="shared" ref="M47" si="34">(K47+L47)/F47</f>
        <v>1.594526795895097E-2</v>
      </c>
      <c r="N47" s="465" t="s">
        <v>600</v>
      </c>
      <c r="O47" s="522">
        <v>44050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435">
        <v>9</v>
      </c>
      <c r="B48" s="479">
        <v>44048</v>
      </c>
      <c r="C48" s="480"/>
      <c r="D48" s="481" t="s">
        <v>116</v>
      </c>
      <c r="E48" s="482" t="s">
        <v>601</v>
      </c>
      <c r="F48" s="482" t="s">
        <v>3664</v>
      </c>
      <c r="G48" s="483">
        <v>2150</v>
      </c>
      <c r="H48" s="483"/>
      <c r="I48" s="482">
        <v>2300</v>
      </c>
      <c r="J48" s="484" t="s">
        <v>602</v>
      </c>
      <c r="K48" s="484"/>
      <c r="L48" s="521"/>
      <c r="M48" s="485"/>
      <c r="N48" s="486"/>
      <c r="O48" s="487"/>
      <c r="P48" s="64"/>
      <c r="Q48" s="64"/>
      <c r="R48" s="423" t="s">
        <v>3187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97">
        <v>10</v>
      </c>
      <c r="B49" s="461">
        <v>44048</v>
      </c>
      <c r="C49" s="504"/>
      <c r="D49" s="462" t="s">
        <v>88</v>
      </c>
      <c r="E49" s="463" t="s">
        <v>601</v>
      </c>
      <c r="F49" s="497">
        <v>504</v>
      </c>
      <c r="G49" s="497">
        <v>489</v>
      </c>
      <c r="H49" s="497">
        <v>518</v>
      </c>
      <c r="I49" s="505" t="s">
        <v>3663</v>
      </c>
      <c r="J49" s="460" t="s">
        <v>3677</v>
      </c>
      <c r="K49" s="460">
        <f t="shared" ref="K49" si="35">H49-F49</f>
        <v>14</v>
      </c>
      <c r="L49" s="512">
        <f t="shared" ref="L49" si="36">(F49*-0.8)/100</f>
        <v>-4.032</v>
      </c>
      <c r="M49" s="464">
        <f t="shared" ref="M49" si="37">(K49+L49)/F49</f>
        <v>1.9777777777777776E-2</v>
      </c>
      <c r="N49" s="465" t="s">
        <v>600</v>
      </c>
      <c r="O49" s="522">
        <v>44053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97">
        <v>11</v>
      </c>
      <c r="B50" s="461">
        <v>44048</v>
      </c>
      <c r="C50" s="504"/>
      <c r="D50" s="462" t="s">
        <v>80</v>
      </c>
      <c r="E50" s="463" t="s">
        <v>601</v>
      </c>
      <c r="F50" s="497">
        <v>299</v>
      </c>
      <c r="G50" s="497">
        <v>290</v>
      </c>
      <c r="H50" s="497">
        <v>304</v>
      </c>
      <c r="I50" s="505">
        <v>320</v>
      </c>
      <c r="J50" s="460" t="s">
        <v>3669</v>
      </c>
      <c r="K50" s="460">
        <f t="shared" ref="K50" si="38">H50-F50</f>
        <v>5</v>
      </c>
      <c r="L50" s="512">
        <f>(F50*-0.07)/100</f>
        <v>-0.20930000000000004</v>
      </c>
      <c r="M50" s="464">
        <f t="shared" ref="M50:M52" si="39">(K50+L50)/F50</f>
        <v>1.6022408026755853E-2</v>
      </c>
      <c r="N50" s="465" t="s">
        <v>600</v>
      </c>
      <c r="O50" s="478">
        <v>44048</v>
      </c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28">
        <v>12</v>
      </c>
      <c r="B51" s="451">
        <v>44050</v>
      </c>
      <c r="C51" s="532"/>
      <c r="D51" s="533" t="s">
        <v>186</v>
      </c>
      <c r="E51" s="436" t="s">
        <v>3628</v>
      </c>
      <c r="F51" s="436">
        <v>403</v>
      </c>
      <c r="G51" s="534">
        <v>415</v>
      </c>
      <c r="H51" s="534">
        <v>417</v>
      </c>
      <c r="I51" s="436" t="s">
        <v>3671</v>
      </c>
      <c r="J51" s="437" t="s">
        <v>3688</v>
      </c>
      <c r="K51" s="437">
        <f>F51-H51</f>
        <v>-14</v>
      </c>
      <c r="L51" s="514">
        <f>(F51*-0.8)/100</f>
        <v>-3.2240000000000002</v>
      </c>
      <c r="M51" s="438">
        <f t="shared" si="39"/>
        <v>-4.2739454094292806E-2</v>
      </c>
      <c r="N51" s="452" t="s">
        <v>664</v>
      </c>
      <c r="O51" s="439">
        <v>44054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13</v>
      </c>
      <c r="B52" s="461">
        <v>44050</v>
      </c>
      <c r="C52" s="504"/>
      <c r="D52" s="462" t="s">
        <v>367</v>
      </c>
      <c r="E52" s="463" t="s">
        <v>601</v>
      </c>
      <c r="F52" s="497">
        <v>273</v>
      </c>
      <c r="G52" s="497">
        <v>264</v>
      </c>
      <c r="H52" s="497">
        <v>281.5</v>
      </c>
      <c r="I52" s="505">
        <v>294</v>
      </c>
      <c r="J52" s="460" t="s">
        <v>3719</v>
      </c>
      <c r="K52" s="460">
        <f t="shared" ref="K52" si="40">H52-F52</f>
        <v>8.5</v>
      </c>
      <c r="L52" s="512">
        <f t="shared" ref="L52" si="41">(F52*-0.8)/100</f>
        <v>-2.1840000000000002</v>
      </c>
      <c r="M52" s="464">
        <f t="shared" si="39"/>
        <v>2.3135531135531136E-2</v>
      </c>
      <c r="N52" s="465" t="s">
        <v>600</v>
      </c>
      <c r="O52" s="522">
        <v>44057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97">
        <v>16</v>
      </c>
      <c r="B53" s="461">
        <v>44053</v>
      </c>
      <c r="C53" s="504"/>
      <c r="D53" s="462" t="s">
        <v>193</v>
      </c>
      <c r="E53" s="463" t="s">
        <v>601</v>
      </c>
      <c r="F53" s="497">
        <v>963</v>
      </c>
      <c r="G53" s="497">
        <v>938</v>
      </c>
      <c r="H53" s="497">
        <v>986.5</v>
      </c>
      <c r="I53" s="505" t="s">
        <v>3680</v>
      </c>
      <c r="J53" s="460" t="s">
        <v>3706</v>
      </c>
      <c r="K53" s="460">
        <f t="shared" ref="K53:K54" si="42">H53-F53</f>
        <v>23.5</v>
      </c>
      <c r="L53" s="512">
        <f t="shared" ref="L53:L54" si="43">(F53*-0.8)/100</f>
        <v>-7.7040000000000006</v>
      </c>
      <c r="M53" s="464">
        <f t="shared" ref="M53:M54" si="44">(K53+L53)/F53</f>
        <v>1.6402907580477674E-2</v>
      </c>
      <c r="N53" s="465" t="s">
        <v>600</v>
      </c>
      <c r="O53" s="522">
        <v>44056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28">
        <v>15</v>
      </c>
      <c r="B54" s="451">
        <v>44053</v>
      </c>
      <c r="C54" s="532"/>
      <c r="D54" s="533" t="s">
        <v>248</v>
      </c>
      <c r="E54" s="436" t="s">
        <v>601</v>
      </c>
      <c r="F54" s="436">
        <v>895</v>
      </c>
      <c r="G54" s="534">
        <v>868</v>
      </c>
      <c r="H54" s="534">
        <v>868</v>
      </c>
      <c r="I54" s="436">
        <v>940</v>
      </c>
      <c r="J54" s="437" t="s">
        <v>3720</v>
      </c>
      <c r="K54" s="437">
        <f t="shared" si="42"/>
        <v>-27</v>
      </c>
      <c r="L54" s="514">
        <f t="shared" si="43"/>
        <v>-7.16</v>
      </c>
      <c r="M54" s="438">
        <f t="shared" si="44"/>
        <v>-3.8167597765363125E-2</v>
      </c>
      <c r="N54" s="452" t="s">
        <v>664</v>
      </c>
      <c r="O54" s="439">
        <v>44050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494</v>
      </c>
      <c r="E55" s="463" t="s">
        <v>601</v>
      </c>
      <c r="F55" s="497">
        <v>4510</v>
      </c>
      <c r="G55" s="497">
        <v>4350</v>
      </c>
      <c r="H55" s="497">
        <v>4640</v>
      </c>
      <c r="I55" s="505" t="s">
        <v>3684</v>
      </c>
      <c r="J55" s="460" t="s">
        <v>3687</v>
      </c>
      <c r="K55" s="460">
        <f t="shared" ref="K55" si="45">H55-F55</f>
        <v>130</v>
      </c>
      <c r="L55" s="512">
        <f t="shared" ref="L55" si="46">(F55*-0.8)/100</f>
        <v>-36.08</v>
      </c>
      <c r="M55" s="464">
        <f t="shared" ref="M55" si="47">(K55+L55)/F55</f>
        <v>2.0824833702882482E-2</v>
      </c>
      <c r="N55" s="465" t="s">
        <v>600</v>
      </c>
      <c r="O55" s="522">
        <v>44054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97">
        <v>17</v>
      </c>
      <c r="B56" s="461">
        <v>44053</v>
      </c>
      <c r="C56" s="504"/>
      <c r="D56" s="462" t="s">
        <v>122</v>
      </c>
      <c r="E56" s="463" t="s">
        <v>601</v>
      </c>
      <c r="F56" s="497">
        <v>389.5</v>
      </c>
      <c r="G56" s="497">
        <v>378</v>
      </c>
      <c r="H56" s="497">
        <v>403</v>
      </c>
      <c r="I56" s="505">
        <v>410</v>
      </c>
      <c r="J56" s="460" t="s">
        <v>3705</v>
      </c>
      <c r="K56" s="460">
        <f t="shared" ref="K56" si="48">H56-F56</f>
        <v>13.5</v>
      </c>
      <c r="L56" s="512">
        <f t="shared" ref="L56" si="49">(F56*-0.8)/100</f>
        <v>-3.1160000000000001</v>
      </c>
      <c r="M56" s="464">
        <f t="shared" ref="M56" si="50">(K56+L56)/F56</f>
        <v>2.665982028241335E-2</v>
      </c>
      <c r="N56" s="465" t="s">
        <v>600</v>
      </c>
      <c r="O56" s="522">
        <v>44056</v>
      </c>
      <c r="P56" s="64"/>
      <c r="Q56" s="64"/>
      <c r="R56" s="423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18</v>
      </c>
      <c r="B57" s="461">
        <v>44055</v>
      </c>
      <c r="C57" s="504"/>
      <c r="D57" s="462" t="s">
        <v>2932</v>
      </c>
      <c r="E57" s="463" t="s">
        <v>601</v>
      </c>
      <c r="F57" s="497">
        <v>1355</v>
      </c>
      <c r="G57" s="497">
        <v>1315</v>
      </c>
      <c r="H57" s="497">
        <v>1375</v>
      </c>
      <c r="I57" s="505" t="s">
        <v>3696</v>
      </c>
      <c r="J57" s="460" t="s">
        <v>3699</v>
      </c>
      <c r="K57" s="460">
        <f t="shared" ref="K57:K58" si="51">H57-F57</f>
        <v>20</v>
      </c>
      <c r="L57" s="512">
        <f>(F57*-0.07)/100</f>
        <v>-0.94850000000000012</v>
      </c>
      <c r="M57" s="464">
        <f t="shared" ref="M57:M58" si="52">(K57+L57)/F57</f>
        <v>1.4060147601476015E-2</v>
      </c>
      <c r="N57" s="465" t="s">
        <v>600</v>
      </c>
      <c r="O57" s="478">
        <v>44055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19</v>
      </c>
      <c r="B58" s="461">
        <v>44055</v>
      </c>
      <c r="C58" s="504"/>
      <c r="D58" s="462" t="s">
        <v>237</v>
      </c>
      <c r="E58" s="463" t="s">
        <v>601</v>
      </c>
      <c r="F58" s="497">
        <v>253.5</v>
      </c>
      <c r="G58" s="497">
        <v>245</v>
      </c>
      <c r="H58" s="497">
        <v>262.5</v>
      </c>
      <c r="I58" s="505" t="s">
        <v>3697</v>
      </c>
      <c r="J58" s="460" t="s">
        <v>3406</v>
      </c>
      <c r="K58" s="460">
        <f t="shared" si="51"/>
        <v>9</v>
      </c>
      <c r="L58" s="512">
        <f t="shared" ref="L58" si="53">(F58*-0.8)/100</f>
        <v>-2.028</v>
      </c>
      <c r="M58" s="464">
        <f t="shared" si="52"/>
        <v>2.7502958579881654E-2</v>
      </c>
      <c r="N58" s="465" t="s">
        <v>600</v>
      </c>
      <c r="O58" s="522">
        <v>44061</v>
      </c>
      <c r="P58" s="64"/>
      <c r="Q58" s="64"/>
      <c r="R58" s="423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35">
        <v>20</v>
      </c>
      <c r="B59" s="479">
        <v>44055</v>
      </c>
      <c r="C59" s="480"/>
      <c r="D59" s="481" t="s">
        <v>187</v>
      </c>
      <c r="E59" s="482" t="s">
        <v>601</v>
      </c>
      <c r="F59" s="482" t="s">
        <v>3698</v>
      </c>
      <c r="G59" s="483">
        <v>2190</v>
      </c>
      <c r="H59" s="483"/>
      <c r="I59" s="482">
        <v>2350</v>
      </c>
      <c r="J59" s="484" t="s">
        <v>602</v>
      </c>
      <c r="K59" s="484"/>
      <c r="L59" s="521"/>
      <c r="M59" s="485"/>
      <c r="N59" s="486"/>
      <c r="O59" s="487"/>
      <c r="P59" s="64"/>
      <c r="Q59" s="64"/>
      <c r="R59" s="423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21</v>
      </c>
      <c r="B60" s="461">
        <v>44056</v>
      </c>
      <c r="C60" s="504"/>
      <c r="D60" s="462" t="s">
        <v>69</v>
      </c>
      <c r="E60" s="463" t="s">
        <v>601</v>
      </c>
      <c r="F60" s="497">
        <v>533</v>
      </c>
      <c r="G60" s="497">
        <v>519</v>
      </c>
      <c r="H60" s="497">
        <v>544.5</v>
      </c>
      <c r="I60" s="505" t="s">
        <v>3702</v>
      </c>
      <c r="J60" s="460" t="s">
        <v>3713</v>
      </c>
      <c r="K60" s="460">
        <f t="shared" ref="K60" si="54">H60-F60</f>
        <v>11.5</v>
      </c>
      <c r="L60" s="512">
        <f>(F60*-0.07)/100</f>
        <v>-0.37310000000000004</v>
      </c>
      <c r="M60" s="464">
        <f t="shared" ref="M60" si="55">(K60+L60)/F60</f>
        <v>2.0875984990619136E-2</v>
      </c>
      <c r="N60" s="465" t="s">
        <v>600</v>
      </c>
      <c r="O60" s="478">
        <v>44056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22</v>
      </c>
      <c r="B61" s="479">
        <v>44056</v>
      </c>
      <c r="C61" s="480"/>
      <c r="D61" s="481" t="s">
        <v>122</v>
      </c>
      <c r="E61" s="482" t="s">
        <v>601</v>
      </c>
      <c r="F61" s="482" t="s">
        <v>3703</v>
      </c>
      <c r="G61" s="483">
        <v>385</v>
      </c>
      <c r="H61" s="483"/>
      <c r="I61" s="482" t="s">
        <v>3704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23</v>
      </c>
      <c r="B62" s="461">
        <v>44057</v>
      </c>
      <c r="C62" s="504"/>
      <c r="D62" s="462" t="s">
        <v>76</v>
      </c>
      <c r="E62" s="463" t="s">
        <v>601</v>
      </c>
      <c r="F62" s="497">
        <v>390.5</v>
      </c>
      <c r="G62" s="497">
        <v>379.5</v>
      </c>
      <c r="H62" s="497">
        <v>397.5</v>
      </c>
      <c r="I62" s="505" t="s">
        <v>3721</v>
      </c>
      <c r="J62" s="460" t="s">
        <v>3722</v>
      </c>
      <c r="K62" s="460">
        <f t="shared" ref="K62" si="56">H62-F62</f>
        <v>7</v>
      </c>
      <c r="L62" s="512">
        <f>(F62*-0.07)/100</f>
        <v>-0.27334999999999998</v>
      </c>
      <c r="M62" s="464">
        <f t="shared" ref="M62" si="57">(K62+L62)/F62</f>
        <v>1.7225736235595392E-2</v>
      </c>
      <c r="N62" s="465" t="s">
        <v>600</v>
      </c>
      <c r="O62" s="478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24</v>
      </c>
      <c r="B63" s="461">
        <v>44057</v>
      </c>
      <c r="C63" s="504"/>
      <c r="D63" s="462" t="s">
        <v>190</v>
      </c>
      <c r="E63" s="463" t="s">
        <v>601</v>
      </c>
      <c r="F63" s="497">
        <v>2825</v>
      </c>
      <c r="G63" s="497">
        <v>2760</v>
      </c>
      <c r="H63" s="497">
        <v>2875</v>
      </c>
      <c r="I63" s="505" t="s">
        <v>3723</v>
      </c>
      <c r="J63" s="460" t="s">
        <v>3724</v>
      </c>
      <c r="K63" s="460">
        <f t="shared" ref="K63" si="58">H63-F63</f>
        <v>50</v>
      </c>
      <c r="L63" s="512">
        <f>(F63*-0.07)/100</f>
        <v>-1.9775000000000003</v>
      </c>
      <c r="M63" s="464">
        <f t="shared" ref="M63:M64" si="59">(K63+L63)/F63</f>
        <v>1.6999115044247788E-2</v>
      </c>
      <c r="N63" s="465" t="s">
        <v>600</v>
      </c>
      <c r="O63" s="478">
        <v>44057</v>
      </c>
      <c r="P63" s="64"/>
      <c r="Q63" s="64"/>
      <c r="R63" s="423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25</v>
      </c>
      <c r="B64" s="461">
        <v>44057</v>
      </c>
      <c r="C64" s="504"/>
      <c r="D64" s="462" t="s">
        <v>186</v>
      </c>
      <c r="E64" s="463" t="s">
        <v>3628</v>
      </c>
      <c r="F64" s="497">
        <v>430.5</v>
      </c>
      <c r="G64" s="497">
        <v>445</v>
      </c>
      <c r="H64" s="497">
        <v>422</v>
      </c>
      <c r="I64" s="505" t="s">
        <v>3725</v>
      </c>
      <c r="J64" s="460" t="s">
        <v>3719</v>
      </c>
      <c r="K64" s="460">
        <f>F64-H64</f>
        <v>8.5</v>
      </c>
      <c r="L64" s="512">
        <f>(F64*-0.07)/100</f>
        <v>-0.30135000000000001</v>
      </c>
      <c r="M64" s="464">
        <f t="shared" si="59"/>
        <v>1.9044483159117307E-2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542">
        <v>26</v>
      </c>
      <c r="B65" s="543">
        <v>44060</v>
      </c>
      <c r="C65" s="544"/>
      <c r="D65" s="545" t="s">
        <v>135</v>
      </c>
      <c r="E65" s="546" t="s">
        <v>3628</v>
      </c>
      <c r="F65" s="542">
        <v>267.5</v>
      </c>
      <c r="G65" s="542">
        <v>274</v>
      </c>
      <c r="H65" s="542">
        <v>266.5</v>
      </c>
      <c r="I65" s="547" t="s">
        <v>3737</v>
      </c>
      <c r="J65" s="548" t="s">
        <v>3738</v>
      </c>
      <c r="K65" s="548">
        <f>F65-H65</f>
        <v>1</v>
      </c>
      <c r="L65" s="549">
        <f>(F65*-0.07)/100</f>
        <v>-0.18725000000000003</v>
      </c>
      <c r="M65" s="550">
        <f t="shared" ref="M65:M66" si="60">(K65+L65)/F65</f>
        <v>3.0383177570093458E-3</v>
      </c>
      <c r="N65" s="551" t="s">
        <v>709</v>
      </c>
      <c r="O65" s="552">
        <v>44060</v>
      </c>
      <c r="P65" s="64"/>
      <c r="Q65" s="64"/>
      <c r="R65" s="423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97">
        <v>27</v>
      </c>
      <c r="B66" s="461">
        <v>44060</v>
      </c>
      <c r="C66" s="504"/>
      <c r="D66" s="462" t="s">
        <v>3739</v>
      </c>
      <c r="E66" s="463" t="s">
        <v>601</v>
      </c>
      <c r="F66" s="497">
        <v>310</v>
      </c>
      <c r="G66" s="497">
        <v>300</v>
      </c>
      <c r="H66" s="497">
        <v>315</v>
      </c>
      <c r="I66" s="505" t="s">
        <v>3740</v>
      </c>
      <c r="J66" s="460" t="s">
        <v>3669</v>
      </c>
      <c r="K66" s="460">
        <f t="shared" ref="K66" si="61">H66-F66</f>
        <v>5</v>
      </c>
      <c r="L66" s="512">
        <f>(F66*-0.07)/100</f>
        <v>-0.21700000000000003</v>
      </c>
      <c r="M66" s="464">
        <f t="shared" si="60"/>
        <v>1.5429032258064516E-2</v>
      </c>
      <c r="N66" s="465" t="s">
        <v>600</v>
      </c>
      <c r="O66" s="478">
        <v>44060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35">
        <v>28</v>
      </c>
      <c r="B67" s="479">
        <v>44060</v>
      </c>
      <c r="C67" s="480"/>
      <c r="D67" s="481" t="s">
        <v>186</v>
      </c>
      <c r="E67" s="482" t="s">
        <v>3628</v>
      </c>
      <c r="F67" s="482" t="s">
        <v>3741</v>
      </c>
      <c r="G67" s="483">
        <v>435</v>
      </c>
      <c r="H67" s="483"/>
      <c r="I67" s="482" t="s">
        <v>3725</v>
      </c>
      <c r="J67" s="484" t="s">
        <v>602</v>
      </c>
      <c r="K67" s="484"/>
      <c r="L67" s="521"/>
      <c r="M67" s="485"/>
      <c r="N67" s="486"/>
      <c r="O67" s="487"/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35">
        <v>29</v>
      </c>
      <c r="B68" s="479"/>
      <c r="C68" s="480"/>
      <c r="D68" s="481"/>
      <c r="E68" s="482"/>
      <c r="F68" s="482"/>
      <c r="G68" s="483"/>
      <c r="H68" s="483"/>
      <c r="I68" s="482"/>
      <c r="J68" s="484"/>
      <c r="K68" s="484"/>
      <c r="L68" s="521"/>
      <c r="M68" s="485"/>
      <c r="N68" s="486"/>
      <c r="O68" s="487"/>
      <c r="P68" s="64"/>
      <c r="Q68" s="64"/>
      <c r="R68" s="423"/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35">
        <v>30</v>
      </c>
      <c r="B69" s="479"/>
      <c r="C69" s="480"/>
      <c r="D69" s="481"/>
      <c r="E69" s="482"/>
      <c r="F69" s="482"/>
      <c r="G69" s="483"/>
      <c r="H69" s="483"/>
      <c r="I69" s="482"/>
      <c r="J69" s="484"/>
      <c r="K69" s="484"/>
      <c r="L69" s="521"/>
      <c r="M69" s="485"/>
      <c r="N69" s="486"/>
      <c r="O69" s="487"/>
      <c r="P69" s="64"/>
      <c r="Q69" s="64"/>
      <c r="R69" s="423"/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435"/>
      <c r="B70" s="479"/>
      <c r="C70" s="480"/>
      <c r="D70" s="481"/>
      <c r="E70" s="482"/>
      <c r="F70" s="482"/>
      <c r="G70" s="483"/>
      <c r="H70" s="483"/>
      <c r="I70" s="482"/>
      <c r="J70" s="484"/>
      <c r="K70" s="484"/>
      <c r="L70" s="521"/>
      <c r="M70" s="485"/>
      <c r="N70" s="486"/>
      <c r="O70" s="487"/>
      <c r="P70" s="64"/>
      <c r="Q70" s="64"/>
      <c r="R70" s="423"/>
      <c r="S70" s="6"/>
      <c r="T70" s="6"/>
      <c r="U70" s="6"/>
      <c r="V70" s="6"/>
      <c r="W70" s="6"/>
      <c r="X70" s="6"/>
      <c r="Y70" s="6"/>
      <c r="Z70" s="6"/>
      <c r="AA70" s="6"/>
    </row>
    <row r="71" spans="1:34" ht="15" customHeight="1">
      <c r="A71" s="415"/>
      <c r="B71" s="415"/>
      <c r="C71" s="415"/>
      <c r="D71" s="415"/>
      <c r="E71" s="415"/>
      <c r="F71" s="435"/>
      <c r="G71" s="435"/>
      <c r="H71" s="435"/>
      <c r="I71" s="435"/>
      <c r="J71" s="466"/>
      <c r="K71" s="435"/>
      <c r="L71" s="435"/>
      <c r="M71" s="377"/>
      <c r="N71" s="378"/>
      <c r="O71" s="378"/>
      <c r="P71" s="7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4" ht="44.25" customHeight="1">
      <c r="A72" s="23" t="s">
        <v>604</v>
      </c>
      <c r="B72" s="39"/>
      <c r="C72" s="39"/>
      <c r="D72" s="40"/>
      <c r="E72" s="36"/>
      <c r="F72" s="36"/>
      <c r="G72" s="35"/>
      <c r="H72" s="35" t="s">
        <v>3642</v>
      </c>
      <c r="I72" s="36"/>
      <c r="J72" s="17"/>
      <c r="K72" s="79"/>
      <c r="L72" s="80"/>
      <c r="M72" s="79"/>
      <c r="N72" s="81"/>
      <c r="O72" s="79"/>
      <c r="P72" s="7"/>
      <c r="Q72" s="16"/>
      <c r="R72" s="12"/>
      <c r="S72" s="16"/>
      <c r="T72" s="16"/>
      <c r="U72" s="16"/>
      <c r="V72" s="16"/>
      <c r="W72" s="16"/>
      <c r="X72" s="16"/>
      <c r="Y72" s="16"/>
      <c r="Z72" s="5"/>
      <c r="AA72" s="5"/>
      <c r="AB72" s="5"/>
    </row>
    <row r="73" spans="1:34" s="6" customFormat="1">
      <c r="A73" s="29" t="s">
        <v>605</v>
      </c>
      <c r="B73" s="23"/>
      <c r="C73" s="23"/>
      <c r="D73" s="23"/>
      <c r="E73" s="5"/>
      <c r="F73" s="30" t="s">
        <v>606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9" customFormat="1" ht="14.25" customHeight="1">
      <c r="A74" s="29"/>
      <c r="B74" s="23"/>
      <c r="C74" s="23"/>
      <c r="D74" s="23"/>
      <c r="E74" s="32"/>
      <c r="F74" s="30" t="s">
        <v>608</v>
      </c>
      <c r="G74" s="41"/>
      <c r="H74" s="42"/>
      <c r="I74" s="82"/>
      <c r="J74" s="17"/>
      <c r="K74" s="83"/>
      <c r="L74" s="84"/>
      <c r="M74" s="85"/>
      <c r="N74" s="86"/>
      <c r="O74" s="87"/>
      <c r="P74" s="5"/>
      <c r="Q74" s="4"/>
      <c r="R74" s="12"/>
      <c r="S74" s="6"/>
      <c r="Y74" s="6"/>
      <c r="Z74" s="6"/>
    </row>
    <row r="75" spans="1:34" s="9" customFormat="1" ht="14.25" customHeight="1">
      <c r="A75" s="23"/>
      <c r="B75" s="23"/>
      <c r="C75" s="23"/>
      <c r="D75" s="23"/>
      <c r="E75" s="32"/>
      <c r="F75" s="17"/>
      <c r="G75" s="17"/>
      <c r="H75" s="31"/>
      <c r="I75" s="36"/>
      <c r="J75" s="71"/>
      <c r="K75" s="68"/>
      <c r="L75" s="69"/>
      <c r="M75" s="17"/>
      <c r="N75" s="72"/>
      <c r="O75" s="57"/>
      <c r="P75" s="8"/>
      <c r="Q75" s="4"/>
      <c r="R75" s="12"/>
      <c r="S75" s="6"/>
      <c r="Y75" s="6"/>
      <c r="Z75" s="6"/>
    </row>
    <row r="76" spans="1:34" s="9" customFormat="1" ht="15">
      <c r="A76" s="43" t="s">
        <v>615</v>
      </c>
      <c r="B76" s="43"/>
      <c r="C76" s="43"/>
      <c r="D76" s="43"/>
      <c r="E76" s="32"/>
      <c r="F76" s="17"/>
      <c r="G76" s="12"/>
      <c r="H76" s="17"/>
      <c r="I76" s="12"/>
      <c r="J76" s="88"/>
      <c r="K76" s="12"/>
      <c r="L76" s="12"/>
      <c r="M76" s="12"/>
      <c r="N76" s="12"/>
      <c r="O76" s="89"/>
      <c r="P76"/>
      <c r="Q76" s="4"/>
      <c r="R76" s="12"/>
      <c r="S76" s="6"/>
      <c r="Y76" s="6"/>
      <c r="Z76" s="6"/>
    </row>
    <row r="77" spans="1:34" s="9" customFormat="1" ht="38.25">
      <c r="A77" s="21" t="s">
        <v>16</v>
      </c>
      <c r="B77" s="21" t="s">
        <v>575</v>
      </c>
      <c r="C77" s="21"/>
      <c r="D77" s="22" t="s">
        <v>588</v>
      </c>
      <c r="E77" s="21" t="s">
        <v>589</v>
      </c>
      <c r="F77" s="21" t="s">
        <v>590</v>
      </c>
      <c r="G77" s="21" t="s">
        <v>610</v>
      </c>
      <c r="H77" s="21" t="s">
        <v>592</v>
      </c>
      <c r="I77" s="21" t="s">
        <v>593</v>
      </c>
      <c r="J77" s="20" t="s">
        <v>594</v>
      </c>
      <c r="K77" s="77" t="s">
        <v>616</v>
      </c>
      <c r="L77" s="63" t="s">
        <v>3637</v>
      </c>
      <c r="M77" s="77" t="s">
        <v>612</v>
      </c>
      <c r="N77" s="21" t="s">
        <v>613</v>
      </c>
      <c r="O77" s="20" t="s">
        <v>597</v>
      </c>
      <c r="P77" s="90" t="s">
        <v>598</v>
      </c>
      <c r="Q77" s="4"/>
      <c r="R77" s="17"/>
      <c r="S77" s="6"/>
      <c r="Y77" s="6"/>
      <c r="Z77" s="6"/>
    </row>
    <row r="78" spans="1:34" s="9" customFormat="1" ht="14.25" customHeight="1">
      <c r="A78" s="502">
        <v>1</v>
      </c>
      <c r="B78" s="503">
        <v>44043</v>
      </c>
      <c r="C78" s="503"/>
      <c r="D78" s="459" t="s">
        <v>3648</v>
      </c>
      <c r="E78" s="502" t="s">
        <v>3628</v>
      </c>
      <c r="F78" s="498">
        <v>220.25</v>
      </c>
      <c r="G78" s="502">
        <v>225</v>
      </c>
      <c r="H78" s="502">
        <v>224.5</v>
      </c>
      <c r="I78" s="502">
        <v>210</v>
      </c>
      <c r="J78" s="437" t="s">
        <v>3643</v>
      </c>
      <c r="K78" s="499" t="s">
        <v>3651</v>
      </c>
      <c r="L78" s="535">
        <f>(220.25*3000)*-0.07%</f>
        <v>-462.52500000000009</v>
      </c>
      <c r="M78" s="535">
        <f>+N78*K78+L78</f>
        <v>-13212.525</v>
      </c>
      <c r="N78" s="502">
        <v>3000</v>
      </c>
      <c r="O78" s="437" t="s">
        <v>664</v>
      </c>
      <c r="P78" s="474">
        <v>44046</v>
      </c>
      <c r="Q78" s="4"/>
      <c r="R78" s="423" t="s">
        <v>603</v>
      </c>
      <c r="S78" s="6"/>
      <c r="Y78" s="6"/>
      <c r="Z78" s="6"/>
    </row>
    <row r="79" spans="1:34" s="405" customFormat="1" ht="14.25" customHeight="1">
      <c r="A79" s="536">
        <v>2</v>
      </c>
      <c r="B79" s="537">
        <v>44054</v>
      </c>
      <c r="C79" s="537"/>
      <c r="D79" s="538" t="s">
        <v>3692</v>
      </c>
      <c r="E79" s="536" t="s">
        <v>601</v>
      </c>
      <c r="F79" s="539">
        <v>2734.5</v>
      </c>
      <c r="G79" s="536">
        <v>2695</v>
      </c>
      <c r="H79" s="536">
        <v>2760</v>
      </c>
      <c r="I79" s="536" t="s">
        <v>3693</v>
      </c>
      <c r="J79" s="460" t="s">
        <v>3700</v>
      </c>
      <c r="K79" s="460">
        <f>H79-F79</f>
        <v>25.5</v>
      </c>
      <c r="L79" s="460">
        <f>(H79*N79)*0.07%</f>
        <v>579.60000000000014</v>
      </c>
      <c r="M79" s="460">
        <f>(K79*N79)-L79</f>
        <v>7070.4</v>
      </c>
      <c r="N79" s="460">
        <v>300</v>
      </c>
      <c r="O79" s="465" t="s">
        <v>600</v>
      </c>
      <c r="P79" s="522">
        <v>44055</v>
      </c>
      <c r="Q79" s="392"/>
      <c r="R79" s="344" t="s">
        <v>3187</v>
      </c>
      <c r="S79" s="40"/>
      <c r="Y79" s="40"/>
      <c r="Z79" s="40"/>
    </row>
    <row r="80" spans="1:34" s="405" customFormat="1" ht="14.25" customHeight="1">
      <c r="A80" s="536">
        <v>3</v>
      </c>
      <c r="B80" s="537">
        <v>44057</v>
      </c>
      <c r="C80" s="537"/>
      <c r="D80" s="538" t="s">
        <v>3728</v>
      </c>
      <c r="E80" s="536" t="s">
        <v>3628</v>
      </c>
      <c r="F80" s="539">
        <v>11335</v>
      </c>
      <c r="G80" s="536">
        <v>11410</v>
      </c>
      <c r="H80" s="536">
        <v>11245</v>
      </c>
      <c r="I80" s="536">
        <v>11200</v>
      </c>
      <c r="J80" s="460" t="s">
        <v>3729</v>
      </c>
      <c r="K80" s="460">
        <f>F80-H80</f>
        <v>90</v>
      </c>
      <c r="L80" s="512">
        <f>(H80*N80)*0.07%</f>
        <v>590.36250000000007</v>
      </c>
      <c r="M80" s="512">
        <f>(K80*N80)-L80</f>
        <v>6159.6374999999998</v>
      </c>
      <c r="N80" s="536">
        <v>75</v>
      </c>
      <c r="O80" s="465" t="s">
        <v>600</v>
      </c>
      <c r="P80" s="478">
        <v>44057</v>
      </c>
      <c r="Q80" s="392"/>
      <c r="R80" s="344" t="s">
        <v>3712</v>
      </c>
      <c r="S80" s="40"/>
      <c r="Y80" s="40"/>
      <c r="Z80" s="40"/>
    </row>
    <row r="81" spans="1:34" s="405" customFormat="1" ht="14.25" customHeight="1">
      <c r="A81" s="502">
        <v>4</v>
      </c>
      <c r="B81" s="503">
        <v>44060</v>
      </c>
      <c r="C81" s="503"/>
      <c r="D81" s="459" t="s">
        <v>3743</v>
      </c>
      <c r="E81" s="502" t="s">
        <v>3628</v>
      </c>
      <c r="F81" s="498">
        <v>6725</v>
      </c>
      <c r="G81" s="502">
        <v>6830</v>
      </c>
      <c r="H81" s="502">
        <v>6830</v>
      </c>
      <c r="I81" s="502" t="s">
        <v>3744</v>
      </c>
      <c r="J81" s="437" t="s">
        <v>3757</v>
      </c>
      <c r="K81" s="437">
        <f>F81-H81</f>
        <v>-105</v>
      </c>
      <c r="L81" s="514">
        <f>(H81*N81)*0.07%</f>
        <v>478.10000000000008</v>
      </c>
      <c r="M81" s="514">
        <f>(K81*N81)-L81</f>
        <v>-10978.1</v>
      </c>
      <c r="N81" s="502">
        <v>100</v>
      </c>
      <c r="O81" s="437" t="s">
        <v>664</v>
      </c>
      <c r="P81" s="554">
        <v>44061</v>
      </c>
      <c r="Q81" s="392"/>
      <c r="R81" s="344" t="s">
        <v>603</v>
      </c>
      <c r="S81" s="40"/>
      <c r="Y81" s="40"/>
      <c r="Z81" s="40"/>
    </row>
    <row r="82" spans="1:34" s="405" customFormat="1" ht="14.25" customHeight="1">
      <c r="A82" s="502">
        <v>5</v>
      </c>
      <c r="B82" s="503">
        <v>44061</v>
      </c>
      <c r="C82" s="503"/>
      <c r="D82" s="459" t="s">
        <v>3728</v>
      </c>
      <c r="E82" s="502" t="s">
        <v>3628</v>
      </c>
      <c r="F82" s="498">
        <v>11325</v>
      </c>
      <c r="G82" s="502">
        <v>11410</v>
      </c>
      <c r="H82" s="502">
        <v>11400</v>
      </c>
      <c r="I82" s="502">
        <v>11200</v>
      </c>
      <c r="J82" s="437" t="s">
        <v>3758</v>
      </c>
      <c r="K82" s="437">
        <f>F82-H82</f>
        <v>-75</v>
      </c>
      <c r="L82" s="514">
        <f>(H82*N82)*0.07%</f>
        <v>598.50000000000011</v>
      </c>
      <c r="M82" s="514">
        <f>(K82*N82)-L82</f>
        <v>-6223.5</v>
      </c>
      <c r="N82" s="502">
        <v>75</v>
      </c>
      <c r="O82" s="437" t="s">
        <v>664</v>
      </c>
      <c r="P82" s="554">
        <v>44061</v>
      </c>
      <c r="Q82" s="392"/>
      <c r="R82" s="344" t="s">
        <v>603</v>
      </c>
      <c r="S82" s="40"/>
      <c r="Y82" s="40"/>
      <c r="Z82" s="40"/>
    </row>
    <row r="83" spans="1:34" s="405" customFormat="1" ht="14.25" customHeight="1">
      <c r="A83" s="476"/>
      <c r="B83" s="472"/>
      <c r="C83" s="472"/>
      <c r="D83" s="391"/>
      <c r="E83" s="476"/>
      <c r="F83" s="500"/>
      <c r="G83" s="476"/>
      <c r="H83" s="476"/>
      <c r="I83" s="476"/>
      <c r="J83" s="553"/>
      <c r="K83" s="553"/>
      <c r="L83" s="540"/>
      <c r="M83" s="540"/>
      <c r="N83" s="476"/>
      <c r="O83" s="426"/>
      <c r="P83" s="541"/>
      <c r="Q83" s="392"/>
      <c r="R83" s="344"/>
      <c r="S83" s="40"/>
      <c r="Y83" s="40"/>
      <c r="Z83" s="40"/>
    </row>
    <row r="84" spans="1:34" s="405" customFormat="1" ht="14.25" customHeight="1">
      <c r="A84" s="476"/>
      <c r="B84" s="472"/>
      <c r="C84" s="472"/>
      <c r="D84" s="391"/>
      <c r="E84" s="476"/>
      <c r="F84" s="500"/>
      <c r="G84" s="476"/>
      <c r="H84" s="476"/>
      <c r="I84" s="476"/>
      <c r="J84" s="553"/>
      <c r="K84" s="553"/>
      <c r="L84" s="540"/>
      <c r="M84" s="540"/>
      <c r="N84" s="476"/>
      <c r="O84" s="426"/>
      <c r="P84" s="541"/>
      <c r="Q84" s="392"/>
      <c r="R84" s="344"/>
      <c r="S84" s="40"/>
      <c r="Y84" s="40"/>
      <c r="Z84" s="40"/>
    </row>
    <row r="85" spans="1:34" s="9" customFormat="1" ht="13.9" customHeight="1">
      <c r="A85" s="476"/>
      <c r="B85" s="472"/>
      <c r="C85" s="472"/>
      <c r="D85" s="391"/>
      <c r="E85" s="476"/>
      <c r="F85" s="500"/>
      <c r="G85" s="476"/>
      <c r="H85" s="476"/>
      <c r="I85" s="476"/>
      <c r="J85" s="472"/>
      <c r="K85" s="470"/>
      <c r="L85" s="476"/>
      <c r="M85" s="476"/>
      <c r="N85" s="476"/>
      <c r="O85" s="476"/>
      <c r="P85" s="501"/>
      <c r="Q85" s="4"/>
      <c r="R85" s="423"/>
      <c r="S85" s="6"/>
      <c r="Y85" s="6"/>
      <c r="Z85" s="6"/>
    </row>
    <row r="86" spans="1:34" s="9" customFormat="1" ht="14.25">
      <c r="A86" s="416"/>
      <c r="B86" s="417"/>
      <c r="C86" s="417"/>
      <c r="D86" s="418"/>
      <c r="E86" s="416"/>
      <c r="F86" s="419"/>
      <c r="G86" s="416"/>
      <c r="H86" s="416"/>
      <c r="I86" s="416"/>
      <c r="J86" s="420"/>
      <c r="K86" s="420"/>
      <c r="L86" s="421"/>
      <c r="M86" s="420"/>
      <c r="N86" s="420"/>
      <c r="O86" s="422"/>
      <c r="P86" s="4"/>
      <c r="Q86" s="4"/>
      <c r="R86" s="93"/>
      <c r="S86" s="6"/>
      <c r="Y86" s="6"/>
      <c r="Z86" s="6"/>
    </row>
    <row r="87" spans="1:34" s="9" customFormat="1" ht="15">
      <c r="A87" s="379"/>
      <c r="B87" s="380"/>
      <c r="C87" s="380"/>
      <c r="D87" s="381"/>
      <c r="E87" s="379"/>
      <c r="F87" s="387"/>
      <c r="G87" s="379"/>
      <c r="H87" s="379"/>
      <c r="I87" s="379"/>
      <c r="J87" s="380"/>
      <c r="K87" s="79"/>
      <c r="L87" s="379"/>
      <c r="M87" s="379"/>
      <c r="N87" s="379"/>
      <c r="O87" s="388"/>
      <c r="P87" s="4"/>
      <c r="Q87" s="4"/>
      <c r="R87" s="93"/>
      <c r="S87" s="6"/>
      <c r="Y87" s="6"/>
      <c r="Z87" s="6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1"/>
      <c r="L88" s="91"/>
      <c r="M88" s="17"/>
      <c r="N88" s="16"/>
      <c r="O88" s="92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617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575</v>
      </c>
      <c r="C90" s="21"/>
      <c r="D90" s="22" t="s">
        <v>588</v>
      </c>
      <c r="E90" s="21" t="s">
        <v>589</v>
      </c>
      <c r="F90" s="21" t="s">
        <v>590</v>
      </c>
      <c r="G90" s="52" t="s">
        <v>610</v>
      </c>
      <c r="H90" s="21" t="s">
        <v>592</v>
      </c>
      <c r="I90" s="21" t="s">
        <v>593</v>
      </c>
      <c r="J90" s="20" t="s">
        <v>594</v>
      </c>
      <c r="K90" s="20" t="s">
        <v>618</v>
      </c>
      <c r="L90" s="63" t="s">
        <v>3637</v>
      </c>
      <c r="M90" s="77" t="s">
        <v>612</v>
      </c>
      <c r="N90" s="21" t="s">
        <v>613</v>
      </c>
      <c r="O90" s="21" t="s">
        <v>597</v>
      </c>
      <c r="P90" s="22" t="s">
        <v>598</v>
      </c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497">
        <v>1</v>
      </c>
      <c r="B91" s="529">
        <v>44043</v>
      </c>
      <c r="C91" s="529"/>
      <c r="D91" s="462" t="s">
        <v>3649</v>
      </c>
      <c r="E91" s="463" t="s">
        <v>601</v>
      </c>
      <c r="F91" s="463">
        <v>2.2000000000000002</v>
      </c>
      <c r="G91" s="530">
        <v>0.5</v>
      </c>
      <c r="H91" s="530">
        <v>2.9</v>
      </c>
      <c r="I91" s="531" t="s">
        <v>3667</v>
      </c>
      <c r="J91" s="460" t="s">
        <v>3686</v>
      </c>
      <c r="K91" s="460">
        <f>H91-F91</f>
        <v>0.69999999999999973</v>
      </c>
      <c r="L91" s="460">
        <v>100</v>
      </c>
      <c r="M91" s="460">
        <f>(K91*N91)-100</f>
        <v>2139.9999999999991</v>
      </c>
      <c r="N91" s="460">
        <v>3200</v>
      </c>
      <c r="O91" s="465" t="s">
        <v>600</v>
      </c>
      <c r="P91" s="522">
        <v>44054</v>
      </c>
      <c r="Q91" s="392"/>
      <c r="R91" s="344" t="s">
        <v>603</v>
      </c>
      <c r="Z91" s="405"/>
      <c r="AA91" s="405"/>
      <c r="AB91" s="405"/>
      <c r="AC91" s="405"/>
      <c r="AD91" s="405"/>
      <c r="AE91" s="405"/>
      <c r="AF91" s="405"/>
      <c r="AG91" s="405"/>
      <c r="AH91" s="405"/>
    </row>
    <row r="92" spans="1:34" s="40" customFormat="1" ht="14.25">
      <c r="A92" s="489">
        <v>2</v>
      </c>
      <c r="B92" s="490">
        <v>44048</v>
      </c>
      <c r="C92" s="490"/>
      <c r="D92" s="491" t="s">
        <v>3665</v>
      </c>
      <c r="E92" s="492" t="s">
        <v>601</v>
      </c>
      <c r="F92" s="492" t="s">
        <v>3666</v>
      </c>
      <c r="G92" s="434"/>
      <c r="H92" s="434"/>
      <c r="I92" s="493" t="s">
        <v>3668</v>
      </c>
      <c r="J92" s="494" t="s">
        <v>602</v>
      </c>
      <c r="K92" s="494"/>
      <c r="L92" s="494"/>
      <c r="M92" s="494"/>
      <c r="N92" s="494"/>
      <c r="O92" s="494"/>
      <c r="P92" s="495"/>
      <c r="Q92" s="392"/>
      <c r="R92" s="344" t="s">
        <v>603</v>
      </c>
      <c r="Z92" s="405"/>
      <c r="AA92" s="405"/>
      <c r="AB92" s="405"/>
      <c r="AC92" s="405"/>
      <c r="AD92" s="405"/>
      <c r="AE92" s="405"/>
      <c r="AF92" s="405"/>
      <c r="AG92" s="405"/>
      <c r="AH92" s="405"/>
    </row>
    <row r="93" spans="1:34" s="40" customFormat="1" ht="14.25">
      <c r="A93" s="569">
        <v>3</v>
      </c>
      <c r="B93" s="571">
        <v>44054</v>
      </c>
      <c r="C93" s="490"/>
      <c r="D93" s="491" t="s">
        <v>3689</v>
      </c>
      <c r="E93" s="492" t="s">
        <v>601</v>
      </c>
      <c r="F93" s="492" t="s">
        <v>3690</v>
      </c>
      <c r="G93" s="434"/>
      <c r="H93" s="434"/>
      <c r="I93" s="493"/>
      <c r="J93" s="573" t="s">
        <v>602</v>
      </c>
      <c r="K93" s="494"/>
      <c r="L93" s="494"/>
      <c r="M93" s="494"/>
      <c r="N93" s="494"/>
      <c r="O93" s="494"/>
      <c r="P93" s="495"/>
      <c r="Q93" s="392"/>
      <c r="R93" s="344" t="s">
        <v>603</v>
      </c>
      <c r="Z93" s="405"/>
      <c r="AA93" s="405"/>
      <c r="AB93" s="405"/>
      <c r="AC93" s="405"/>
      <c r="AD93" s="405"/>
      <c r="AE93" s="405"/>
      <c r="AF93" s="405"/>
      <c r="AG93" s="405"/>
      <c r="AH93" s="405"/>
    </row>
    <row r="94" spans="1:34" s="40" customFormat="1" ht="14.25">
      <c r="A94" s="570"/>
      <c r="B94" s="572"/>
      <c r="C94" s="490"/>
      <c r="D94" s="491" t="s">
        <v>3707</v>
      </c>
      <c r="E94" s="492" t="s">
        <v>3628</v>
      </c>
      <c r="F94" s="492" t="s">
        <v>3691</v>
      </c>
      <c r="G94" s="434"/>
      <c r="H94" s="434"/>
      <c r="I94" s="493"/>
      <c r="J94" s="574"/>
      <c r="K94" s="494"/>
      <c r="L94" s="494"/>
      <c r="M94" s="494"/>
      <c r="N94" s="494"/>
      <c r="O94" s="494"/>
      <c r="P94" s="495"/>
      <c r="Q94" s="392"/>
      <c r="R94" s="344"/>
      <c r="Z94" s="405"/>
      <c r="AA94" s="405"/>
      <c r="AB94" s="405"/>
      <c r="AC94" s="405"/>
      <c r="AD94" s="405"/>
      <c r="AE94" s="405"/>
      <c r="AF94" s="405"/>
      <c r="AG94" s="405"/>
      <c r="AH94" s="405"/>
    </row>
    <row r="95" spans="1:34" s="40" customFormat="1" ht="14.25">
      <c r="A95" s="497">
        <v>4</v>
      </c>
      <c r="B95" s="529">
        <v>44056</v>
      </c>
      <c r="C95" s="529"/>
      <c r="D95" s="462" t="s">
        <v>3708</v>
      </c>
      <c r="E95" s="463" t="s">
        <v>601</v>
      </c>
      <c r="F95" s="463">
        <v>15.5</v>
      </c>
      <c r="G95" s="530"/>
      <c r="H95" s="530">
        <v>30</v>
      </c>
      <c r="I95" s="463">
        <v>50</v>
      </c>
      <c r="J95" s="460" t="s">
        <v>3709</v>
      </c>
      <c r="K95" s="460">
        <f>H95-F95</f>
        <v>14.5</v>
      </c>
      <c r="L95" s="460">
        <v>100</v>
      </c>
      <c r="M95" s="460">
        <f>(K95*N95)-100</f>
        <v>987.5</v>
      </c>
      <c r="N95" s="460">
        <v>75</v>
      </c>
      <c r="O95" s="465" t="s">
        <v>600</v>
      </c>
      <c r="P95" s="478">
        <v>44056</v>
      </c>
      <c r="Q95" s="392"/>
      <c r="R95" s="344" t="s">
        <v>3712</v>
      </c>
      <c r="Z95" s="405"/>
      <c r="AA95" s="405"/>
      <c r="AB95" s="405"/>
      <c r="AC95" s="405"/>
      <c r="AD95" s="405"/>
      <c r="AE95" s="405"/>
      <c r="AF95" s="405"/>
      <c r="AG95" s="405"/>
      <c r="AH95" s="405"/>
    </row>
    <row r="96" spans="1:34" s="40" customFormat="1" ht="14.25">
      <c r="A96" s="497">
        <v>5</v>
      </c>
      <c r="B96" s="529">
        <v>44057</v>
      </c>
      <c r="C96" s="529"/>
      <c r="D96" s="462" t="s">
        <v>3726</v>
      </c>
      <c r="E96" s="463" t="s">
        <v>601</v>
      </c>
      <c r="F96" s="463">
        <v>77.5</v>
      </c>
      <c r="G96" s="530">
        <v>40</v>
      </c>
      <c r="H96" s="530">
        <v>108.5</v>
      </c>
      <c r="I96" s="463">
        <v>150</v>
      </c>
      <c r="J96" s="460" t="s">
        <v>3727</v>
      </c>
      <c r="K96" s="460">
        <f>H96-F96</f>
        <v>31</v>
      </c>
      <c r="L96" s="460">
        <v>100</v>
      </c>
      <c r="M96" s="460">
        <f>(K96*N96)-100</f>
        <v>2225</v>
      </c>
      <c r="N96" s="460">
        <v>75</v>
      </c>
      <c r="O96" s="465" t="s">
        <v>600</v>
      </c>
      <c r="P96" s="478">
        <v>44057</v>
      </c>
      <c r="Q96" s="392"/>
      <c r="R96" s="344" t="s">
        <v>3712</v>
      </c>
      <c r="Z96" s="405"/>
      <c r="AA96" s="405"/>
      <c r="AB96" s="405"/>
      <c r="AC96" s="405"/>
      <c r="AD96" s="405"/>
      <c r="AE96" s="405"/>
      <c r="AF96" s="405"/>
      <c r="AG96" s="405"/>
      <c r="AH96" s="405"/>
    </row>
    <row r="97" spans="1:34" s="40" customFormat="1" ht="15">
      <c r="A97" s="471"/>
      <c r="B97" s="472"/>
      <c r="C97" s="472"/>
      <c r="D97" s="391"/>
      <c r="E97" s="471"/>
      <c r="F97" s="432"/>
      <c r="G97" s="471"/>
      <c r="H97" s="471"/>
      <c r="I97" s="471"/>
      <c r="J97" s="472"/>
      <c r="K97" s="470"/>
      <c r="L97" s="471"/>
      <c r="M97" s="476"/>
      <c r="N97" s="476"/>
      <c r="O97" s="476"/>
      <c r="P97" s="473"/>
      <c r="Q97" s="392"/>
      <c r="R97" s="344"/>
      <c r="Z97" s="405"/>
      <c r="AA97" s="405"/>
      <c r="AB97" s="405"/>
      <c r="AC97" s="405"/>
      <c r="AD97" s="405"/>
      <c r="AE97" s="405"/>
      <c r="AF97" s="405"/>
      <c r="AG97" s="405"/>
      <c r="AH97" s="405"/>
    </row>
    <row r="98" spans="1:34" s="40" customFormat="1" ht="14.25">
      <c r="A98" s="379"/>
      <c r="B98" s="380"/>
      <c r="C98" s="380"/>
      <c r="D98" s="381"/>
      <c r="E98" s="379"/>
      <c r="F98" s="406"/>
      <c r="G98" s="379"/>
      <c r="H98" s="379"/>
      <c r="I98" s="379"/>
      <c r="J98" s="380"/>
      <c r="K98" s="407"/>
      <c r="L98" s="379"/>
      <c r="M98" s="379"/>
      <c r="N98" s="379"/>
      <c r="O98" s="408"/>
      <c r="P98" s="392"/>
      <c r="Q98" s="392"/>
      <c r="R98" s="344"/>
      <c r="Z98" s="405"/>
      <c r="AA98" s="405"/>
      <c r="AB98" s="405"/>
      <c r="AC98" s="405"/>
      <c r="AD98" s="405"/>
      <c r="AE98" s="405"/>
      <c r="AF98" s="405"/>
      <c r="AG98" s="405"/>
      <c r="AH98" s="405"/>
    </row>
    <row r="99" spans="1:34" ht="15">
      <c r="A99" s="100" t="s">
        <v>619</v>
      </c>
      <c r="B99" s="101"/>
      <c r="C99" s="101"/>
      <c r="D99" s="102"/>
      <c r="E99" s="34"/>
      <c r="F99" s="32"/>
      <c r="G99" s="32"/>
      <c r="H99" s="73"/>
      <c r="I99" s="120"/>
      <c r="J99" s="121"/>
      <c r="K99" s="17"/>
      <c r="L99" s="17"/>
      <c r="M99" s="17"/>
      <c r="N99" s="11"/>
      <c r="O99" s="53"/>
      <c r="Q99" s="96"/>
      <c r="R99" s="17"/>
      <c r="S99" s="16"/>
      <c r="T99" s="16"/>
      <c r="U99" s="16"/>
      <c r="V99" s="16"/>
      <c r="W99" s="16"/>
      <c r="X99" s="16"/>
      <c r="Y99" s="16"/>
      <c r="Z99" s="16"/>
    </row>
    <row r="100" spans="1:34" ht="38.25">
      <c r="A100" s="20" t="s">
        <v>16</v>
      </c>
      <c r="B100" s="21" t="s">
        <v>575</v>
      </c>
      <c r="C100" s="21"/>
      <c r="D100" s="22" t="s">
        <v>588</v>
      </c>
      <c r="E100" s="21" t="s">
        <v>589</v>
      </c>
      <c r="F100" s="21" t="s">
        <v>590</v>
      </c>
      <c r="G100" s="21" t="s">
        <v>591</v>
      </c>
      <c r="H100" s="21" t="s">
        <v>592</v>
      </c>
      <c r="I100" s="21" t="s">
        <v>593</v>
      </c>
      <c r="J100" s="20" t="s">
        <v>594</v>
      </c>
      <c r="K100" s="21" t="s">
        <v>595</v>
      </c>
      <c r="L100" s="21" t="s">
        <v>596</v>
      </c>
      <c r="M100" s="21" t="s">
        <v>597</v>
      </c>
      <c r="N100" s="22" t="s">
        <v>598</v>
      </c>
      <c r="O100" s="21" t="s">
        <v>599</v>
      </c>
      <c r="P100" s="98"/>
      <c r="Q100" s="11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4" s="8" customFormat="1">
      <c r="A101" s="393"/>
      <c r="B101" s="394"/>
      <c r="C101" s="395"/>
      <c r="D101" s="396"/>
      <c r="E101" s="397"/>
      <c r="F101" s="397"/>
      <c r="G101" s="398"/>
      <c r="H101" s="398"/>
      <c r="I101" s="397"/>
      <c r="J101" s="399"/>
      <c r="K101" s="400"/>
      <c r="L101" s="401"/>
      <c r="M101" s="402"/>
      <c r="N101" s="403"/>
      <c r="O101" s="404"/>
      <c r="P101" s="124"/>
      <c r="Q101"/>
      <c r="R101" s="95"/>
      <c r="T101" s="57"/>
      <c r="U101" s="57"/>
      <c r="V101" s="57"/>
      <c r="W101" s="57"/>
      <c r="X101" s="57"/>
      <c r="Y101" s="57"/>
      <c r="Z101" s="57"/>
    </row>
    <row r="102" spans="1:34">
      <c r="A102" s="23" t="s">
        <v>604</v>
      </c>
      <c r="B102" s="23"/>
      <c r="C102" s="23"/>
      <c r="D102" s="23"/>
      <c r="E102" s="5"/>
      <c r="F102" s="30" t="s">
        <v>606</v>
      </c>
      <c r="G102" s="82"/>
      <c r="H102" s="82"/>
      <c r="I102" s="38"/>
      <c r="J102" s="85"/>
      <c r="K102" s="83"/>
      <c r="L102" s="84"/>
      <c r="M102" s="85"/>
      <c r="N102" s="86"/>
      <c r="O102" s="125"/>
      <c r="P102" s="11"/>
      <c r="Q102" s="16"/>
      <c r="R102" s="97"/>
      <c r="S102" s="16"/>
      <c r="T102" s="16"/>
      <c r="U102" s="16"/>
      <c r="V102" s="16"/>
      <c r="W102" s="16"/>
      <c r="X102" s="16"/>
      <c r="Y102" s="16"/>
    </row>
    <row r="103" spans="1:34">
      <c r="A103" s="29" t="s">
        <v>605</v>
      </c>
      <c r="B103" s="23"/>
      <c r="C103" s="23"/>
      <c r="D103" s="23"/>
      <c r="E103" s="32"/>
      <c r="F103" s="30" t="s">
        <v>608</v>
      </c>
      <c r="G103" s="12"/>
      <c r="H103" s="12"/>
      <c r="I103" s="12"/>
      <c r="J103" s="53"/>
      <c r="K103" s="12"/>
      <c r="L103" s="12"/>
      <c r="M103" s="12"/>
      <c r="N103" s="11"/>
      <c r="O103" s="53"/>
      <c r="Q103" s="7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>
      <c r="A104" s="29"/>
      <c r="B104" s="23"/>
      <c r="C104" s="23"/>
      <c r="D104" s="23"/>
      <c r="E104" s="32"/>
      <c r="F104" s="30"/>
      <c r="G104" s="12"/>
      <c r="H104" s="12"/>
      <c r="I104" s="12"/>
      <c r="J104" s="53"/>
      <c r="K104" s="12"/>
      <c r="L104" s="12"/>
      <c r="M104" s="12"/>
      <c r="N104" s="11"/>
      <c r="O104" s="53"/>
      <c r="Q104" s="7"/>
      <c r="R104" s="82"/>
      <c r="S104" s="16"/>
      <c r="T104" s="16"/>
      <c r="U104" s="16"/>
      <c r="V104" s="16"/>
      <c r="W104" s="16"/>
      <c r="X104" s="16"/>
      <c r="Y104" s="16"/>
      <c r="Z104" s="16"/>
    </row>
    <row r="105" spans="1:34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82"/>
      <c r="S105" s="16"/>
      <c r="T105" s="16"/>
      <c r="U105" s="16"/>
      <c r="V105" s="16"/>
      <c r="W105" s="16"/>
      <c r="X105" s="16"/>
      <c r="Y105" s="16"/>
      <c r="Z105" s="16"/>
    </row>
    <row r="106" spans="1:34">
      <c r="A106" s="29"/>
      <c r="B106" s="23"/>
      <c r="C106" s="23"/>
      <c r="D106" s="23"/>
      <c r="E106" s="32"/>
      <c r="F106" s="30"/>
      <c r="G106" s="41"/>
      <c r="H106" s="42"/>
      <c r="I106" s="82"/>
      <c r="J106" s="17"/>
      <c r="K106" s="83"/>
      <c r="L106" s="84"/>
      <c r="M106" s="85"/>
      <c r="N106" s="86"/>
      <c r="O106" s="87"/>
      <c r="P106" s="5"/>
      <c r="Q106" s="11"/>
      <c r="R106" s="82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37"/>
      <c r="B107" s="45"/>
      <c r="C107" s="103"/>
      <c r="D107" s="6"/>
      <c r="E107" s="38"/>
      <c r="F107" s="82"/>
      <c r="G107" s="41"/>
      <c r="H107" s="42"/>
      <c r="I107" s="82"/>
      <c r="J107" s="17"/>
      <c r="K107" s="83"/>
      <c r="L107" s="84"/>
      <c r="M107" s="85"/>
      <c r="N107" s="86"/>
      <c r="O107" s="87"/>
      <c r="P107" s="5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 ht="15">
      <c r="A108" s="5"/>
      <c r="B108" s="104" t="s">
        <v>620</v>
      </c>
      <c r="C108" s="104"/>
      <c r="D108" s="104"/>
      <c r="E108" s="104"/>
      <c r="F108" s="17"/>
      <c r="G108" s="17"/>
      <c r="H108" s="105"/>
      <c r="I108" s="17"/>
      <c r="J108" s="74"/>
      <c r="K108" s="75"/>
      <c r="L108" s="17"/>
      <c r="M108" s="17"/>
      <c r="N108" s="16"/>
      <c r="O108" s="99"/>
      <c r="P108" s="7"/>
      <c r="Q108" s="11"/>
      <c r="R108" s="142"/>
      <c r="S108" s="16"/>
      <c r="T108" s="16"/>
      <c r="U108" s="16"/>
      <c r="V108" s="16"/>
      <c r="W108" s="16"/>
      <c r="X108" s="16"/>
      <c r="Y108" s="16"/>
      <c r="Z108" s="16"/>
    </row>
    <row r="109" spans="1:34" ht="38.25">
      <c r="A109" s="20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621</v>
      </c>
      <c r="H109" s="21" t="s">
        <v>622</v>
      </c>
      <c r="I109" s="21" t="s">
        <v>593</v>
      </c>
      <c r="J109" s="61" t="s">
        <v>594</v>
      </c>
      <c r="K109" s="21" t="s">
        <v>595</v>
      </c>
      <c r="L109" s="21" t="s">
        <v>596</v>
      </c>
      <c r="M109" s="21" t="s">
        <v>597</v>
      </c>
      <c r="N109" s="22" t="s">
        <v>598</v>
      </c>
      <c r="O109" s="99"/>
      <c r="P109" s="7"/>
      <c r="Q109" s="11"/>
      <c r="R109" s="14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03">
        <v>1</v>
      </c>
      <c r="B110" s="106">
        <v>41579</v>
      </c>
      <c r="C110" s="106"/>
      <c r="D110" s="107" t="s">
        <v>623</v>
      </c>
      <c r="E110" s="108" t="s">
        <v>624</v>
      </c>
      <c r="F110" s="109">
        <v>82</v>
      </c>
      <c r="G110" s="108" t="s">
        <v>625</v>
      </c>
      <c r="H110" s="108">
        <v>100</v>
      </c>
      <c r="I110" s="126">
        <v>100</v>
      </c>
      <c r="J110" s="127" t="s">
        <v>626</v>
      </c>
      <c r="K110" s="128">
        <f t="shared" ref="K110:K141" si="62">H110-F110</f>
        <v>18</v>
      </c>
      <c r="L110" s="129">
        <f t="shared" ref="L110:L141" si="63">K110/F110</f>
        <v>0.21951219512195122</v>
      </c>
      <c r="M110" s="130" t="s">
        <v>600</v>
      </c>
      <c r="N110" s="131">
        <v>42657</v>
      </c>
      <c r="O110" s="53"/>
      <c r="P110" s="11"/>
      <c r="Q110" s="16"/>
      <c r="R110" s="14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203">
        <v>2</v>
      </c>
      <c r="B111" s="106">
        <v>41794</v>
      </c>
      <c r="C111" s="106"/>
      <c r="D111" s="107" t="s">
        <v>627</v>
      </c>
      <c r="E111" s="108" t="s">
        <v>601</v>
      </c>
      <c r="F111" s="109">
        <v>257</v>
      </c>
      <c r="G111" s="108" t="s">
        <v>625</v>
      </c>
      <c r="H111" s="108">
        <v>300</v>
      </c>
      <c r="I111" s="126">
        <v>300</v>
      </c>
      <c r="J111" s="127" t="s">
        <v>626</v>
      </c>
      <c r="K111" s="128">
        <f t="shared" si="62"/>
        <v>43</v>
      </c>
      <c r="L111" s="129">
        <f t="shared" si="63"/>
        <v>0.16731517509727625</v>
      </c>
      <c r="M111" s="130" t="s">
        <v>600</v>
      </c>
      <c r="N111" s="131">
        <v>41822</v>
      </c>
      <c r="O111" s="53"/>
      <c r="P111" s="11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03">
        <v>3</v>
      </c>
      <c r="B112" s="106">
        <v>41828</v>
      </c>
      <c r="C112" s="106"/>
      <c r="D112" s="107" t="s">
        <v>628</v>
      </c>
      <c r="E112" s="108" t="s">
        <v>601</v>
      </c>
      <c r="F112" s="109">
        <v>393</v>
      </c>
      <c r="G112" s="108" t="s">
        <v>625</v>
      </c>
      <c r="H112" s="108">
        <v>468</v>
      </c>
      <c r="I112" s="126">
        <v>468</v>
      </c>
      <c r="J112" s="127" t="s">
        <v>626</v>
      </c>
      <c r="K112" s="128">
        <f t="shared" si="62"/>
        <v>75</v>
      </c>
      <c r="L112" s="129">
        <f t="shared" si="63"/>
        <v>0.19083969465648856</v>
      </c>
      <c r="M112" s="130" t="s">
        <v>600</v>
      </c>
      <c r="N112" s="131">
        <v>41863</v>
      </c>
      <c r="O112" s="53"/>
      <c r="P112" s="11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</v>
      </c>
      <c r="B113" s="106">
        <v>41857</v>
      </c>
      <c r="C113" s="106"/>
      <c r="D113" s="107" t="s">
        <v>629</v>
      </c>
      <c r="E113" s="108" t="s">
        <v>601</v>
      </c>
      <c r="F113" s="109">
        <v>205</v>
      </c>
      <c r="G113" s="108" t="s">
        <v>625</v>
      </c>
      <c r="H113" s="108">
        <v>275</v>
      </c>
      <c r="I113" s="126">
        <v>250</v>
      </c>
      <c r="J113" s="127" t="s">
        <v>626</v>
      </c>
      <c r="K113" s="128">
        <f t="shared" si="62"/>
        <v>70</v>
      </c>
      <c r="L113" s="129">
        <f t="shared" si="63"/>
        <v>0.34146341463414637</v>
      </c>
      <c r="M113" s="130" t="s">
        <v>600</v>
      </c>
      <c r="N113" s="131">
        <v>41962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5</v>
      </c>
      <c r="B114" s="106">
        <v>41886</v>
      </c>
      <c r="C114" s="106"/>
      <c r="D114" s="107" t="s">
        <v>630</v>
      </c>
      <c r="E114" s="108" t="s">
        <v>601</v>
      </c>
      <c r="F114" s="109">
        <v>162</v>
      </c>
      <c r="G114" s="108" t="s">
        <v>625</v>
      </c>
      <c r="H114" s="108">
        <v>190</v>
      </c>
      <c r="I114" s="126">
        <v>190</v>
      </c>
      <c r="J114" s="127" t="s">
        <v>626</v>
      </c>
      <c r="K114" s="128">
        <f t="shared" si="62"/>
        <v>28</v>
      </c>
      <c r="L114" s="129">
        <f t="shared" si="63"/>
        <v>0.1728395061728395</v>
      </c>
      <c r="M114" s="130" t="s">
        <v>600</v>
      </c>
      <c r="N114" s="131">
        <v>42006</v>
      </c>
      <c r="O114" s="53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6</v>
      </c>
      <c r="B115" s="106">
        <v>41886</v>
      </c>
      <c r="C115" s="106"/>
      <c r="D115" s="107" t="s">
        <v>631</v>
      </c>
      <c r="E115" s="108" t="s">
        <v>601</v>
      </c>
      <c r="F115" s="109">
        <v>75</v>
      </c>
      <c r="G115" s="108" t="s">
        <v>625</v>
      </c>
      <c r="H115" s="108">
        <v>91.5</v>
      </c>
      <c r="I115" s="126" t="s">
        <v>632</v>
      </c>
      <c r="J115" s="127" t="s">
        <v>633</v>
      </c>
      <c r="K115" s="128">
        <f t="shared" si="62"/>
        <v>16.5</v>
      </c>
      <c r="L115" s="129">
        <f t="shared" si="63"/>
        <v>0.22</v>
      </c>
      <c r="M115" s="130" t="s">
        <v>600</v>
      </c>
      <c r="N115" s="131">
        <v>41954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7</v>
      </c>
      <c r="B116" s="106">
        <v>41913</v>
      </c>
      <c r="C116" s="106"/>
      <c r="D116" s="107" t="s">
        <v>634</v>
      </c>
      <c r="E116" s="108" t="s">
        <v>601</v>
      </c>
      <c r="F116" s="109">
        <v>850</v>
      </c>
      <c r="G116" s="108" t="s">
        <v>625</v>
      </c>
      <c r="H116" s="108">
        <v>982.5</v>
      </c>
      <c r="I116" s="126">
        <v>1050</v>
      </c>
      <c r="J116" s="127" t="s">
        <v>635</v>
      </c>
      <c r="K116" s="128">
        <f t="shared" si="62"/>
        <v>132.5</v>
      </c>
      <c r="L116" s="129">
        <f t="shared" si="63"/>
        <v>0.15588235294117647</v>
      </c>
      <c r="M116" s="130" t="s">
        <v>600</v>
      </c>
      <c r="N116" s="131">
        <v>42039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8</v>
      </c>
      <c r="B117" s="106">
        <v>41913</v>
      </c>
      <c r="C117" s="106"/>
      <c r="D117" s="107" t="s">
        <v>636</v>
      </c>
      <c r="E117" s="108" t="s">
        <v>601</v>
      </c>
      <c r="F117" s="109">
        <v>475</v>
      </c>
      <c r="G117" s="108" t="s">
        <v>625</v>
      </c>
      <c r="H117" s="108">
        <v>515</v>
      </c>
      <c r="I117" s="126">
        <v>600</v>
      </c>
      <c r="J117" s="127" t="s">
        <v>637</v>
      </c>
      <c r="K117" s="128">
        <f t="shared" si="62"/>
        <v>40</v>
      </c>
      <c r="L117" s="129">
        <f t="shared" si="63"/>
        <v>8.4210526315789472E-2</v>
      </c>
      <c r="M117" s="130" t="s">
        <v>600</v>
      </c>
      <c r="N117" s="131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9</v>
      </c>
      <c r="B118" s="106">
        <v>41913</v>
      </c>
      <c r="C118" s="106"/>
      <c r="D118" s="107" t="s">
        <v>638</v>
      </c>
      <c r="E118" s="108" t="s">
        <v>601</v>
      </c>
      <c r="F118" s="109">
        <v>86</v>
      </c>
      <c r="G118" s="108" t="s">
        <v>625</v>
      </c>
      <c r="H118" s="108">
        <v>99</v>
      </c>
      <c r="I118" s="126">
        <v>140</v>
      </c>
      <c r="J118" s="127" t="s">
        <v>639</v>
      </c>
      <c r="K118" s="128">
        <f t="shared" si="62"/>
        <v>13</v>
      </c>
      <c r="L118" s="129">
        <f t="shared" si="63"/>
        <v>0.15116279069767441</v>
      </c>
      <c r="M118" s="130" t="s">
        <v>600</v>
      </c>
      <c r="N118" s="131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10</v>
      </c>
      <c r="B119" s="106">
        <v>41926</v>
      </c>
      <c r="C119" s="106"/>
      <c r="D119" s="107" t="s">
        <v>640</v>
      </c>
      <c r="E119" s="108" t="s">
        <v>601</v>
      </c>
      <c r="F119" s="109">
        <v>496.6</v>
      </c>
      <c r="G119" s="108" t="s">
        <v>625</v>
      </c>
      <c r="H119" s="108">
        <v>621</v>
      </c>
      <c r="I119" s="126">
        <v>580</v>
      </c>
      <c r="J119" s="127" t="s">
        <v>626</v>
      </c>
      <c r="K119" s="128">
        <f t="shared" si="62"/>
        <v>124.39999999999998</v>
      </c>
      <c r="L119" s="129">
        <f t="shared" si="63"/>
        <v>0.25050342327829234</v>
      </c>
      <c r="M119" s="130" t="s">
        <v>600</v>
      </c>
      <c r="N119" s="131">
        <v>42605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11</v>
      </c>
      <c r="B120" s="106">
        <v>41926</v>
      </c>
      <c r="C120" s="106"/>
      <c r="D120" s="107" t="s">
        <v>641</v>
      </c>
      <c r="E120" s="108" t="s">
        <v>601</v>
      </c>
      <c r="F120" s="109">
        <v>2481.9</v>
      </c>
      <c r="G120" s="108" t="s">
        <v>625</v>
      </c>
      <c r="H120" s="108">
        <v>2840</v>
      </c>
      <c r="I120" s="126">
        <v>2870</v>
      </c>
      <c r="J120" s="127" t="s">
        <v>642</v>
      </c>
      <c r="K120" s="128">
        <f t="shared" si="62"/>
        <v>358.09999999999991</v>
      </c>
      <c r="L120" s="129">
        <f t="shared" si="63"/>
        <v>0.14428462065353154</v>
      </c>
      <c r="M120" s="130" t="s">
        <v>600</v>
      </c>
      <c r="N120" s="131">
        <v>42017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12</v>
      </c>
      <c r="B121" s="106">
        <v>41928</v>
      </c>
      <c r="C121" s="106"/>
      <c r="D121" s="107" t="s">
        <v>643</v>
      </c>
      <c r="E121" s="108" t="s">
        <v>601</v>
      </c>
      <c r="F121" s="109">
        <v>84.5</v>
      </c>
      <c r="G121" s="108" t="s">
        <v>625</v>
      </c>
      <c r="H121" s="108">
        <v>93</v>
      </c>
      <c r="I121" s="126">
        <v>110</v>
      </c>
      <c r="J121" s="127" t="s">
        <v>644</v>
      </c>
      <c r="K121" s="128">
        <f t="shared" si="62"/>
        <v>8.5</v>
      </c>
      <c r="L121" s="129">
        <f t="shared" si="63"/>
        <v>0.10059171597633136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13</v>
      </c>
      <c r="B122" s="106">
        <v>41928</v>
      </c>
      <c r="C122" s="106"/>
      <c r="D122" s="107" t="s">
        <v>645</v>
      </c>
      <c r="E122" s="108" t="s">
        <v>601</v>
      </c>
      <c r="F122" s="109">
        <v>401</v>
      </c>
      <c r="G122" s="108" t="s">
        <v>625</v>
      </c>
      <c r="H122" s="108">
        <v>428</v>
      </c>
      <c r="I122" s="126">
        <v>450</v>
      </c>
      <c r="J122" s="127" t="s">
        <v>646</v>
      </c>
      <c r="K122" s="128">
        <f t="shared" si="62"/>
        <v>27</v>
      </c>
      <c r="L122" s="129">
        <f t="shared" si="63"/>
        <v>6.7331670822942641E-2</v>
      </c>
      <c r="M122" s="130" t="s">
        <v>600</v>
      </c>
      <c r="N122" s="131">
        <v>42020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14</v>
      </c>
      <c r="B123" s="106">
        <v>41928</v>
      </c>
      <c r="C123" s="106"/>
      <c r="D123" s="107" t="s">
        <v>647</v>
      </c>
      <c r="E123" s="108" t="s">
        <v>601</v>
      </c>
      <c r="F123" s="109">
        <v>101</v>
      </c>
      <c r="G123" s="108" t="s">
        <v>625</v>
      </c>
      <c r="H123" s="108">
        <v>112</v>
      </c>
      <c r="I123" s="126">
        <v>120</v>
      </c>
      <c r="J123" s="127" t="s">
        <v>648</v>
      </c>
      <c r="K123" s="128">
        <f t="shared" si="62"/>
        <v>11</v>
      </c>
      <c r="L123" s="129">
        <f t="shared" si="63"/>
        <v>0.10891089108910891</v>
      </c>
      <c r="M123" s="130" t="s">
        <v>600</v>
      </c>
      <c r="N123" s="131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15</v>
      </c>
      <c r="B124" s="106">
        <v>41954</v>
      </c>
      <c r="C124" s="106"/>
      <c r="D124" s="107" t="s">
        <v>649</v>
      </c>
      <c r="E124" s="108" t="s">
        <v>601</v>
      </c>
      <c r="F124" s="109">
        <v>59</v>
      </c>
      <c r="G124" s="108" t="s">
        <v>625</v>
      </c>
      <c r="H124" s="108">
        <v>76</v>
      </c>
      <c r="I124" s="126">
        <v>76</v>
      </c>
      <c r="J124" s="127" t="s">
        <v>626</v>
      </c>
      <c r="K124" s="128">
        <f t="shared" si="62"/>
        <v>17</v>
      </c>
      <c r="L124" s="129">
        <f t="shared" si="63"/>
        <v>0.28813559322033899</v>
      </c>
      <c r="M124" s="130" t="s">
        <v>600</v>
      </c>
      <c r="N124" s="131">
        <v>43032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16</v>
      </c>
      <c r="B125" s="106">
        <v>41954</v>
      </c>
      <c r="C125" s="106"/>
      <c r="D125" s="107" t="s">
        <v>638</v>
      </c>
      <c r="E125" s="108" t="s">
        <v>601</v>
      </c>
      <c r="F125" s="109">
        <v>99</v>
      </c>
      <c r="G125" s="108" t="s">
        <v>625</v>
      </c>
      <c r="H125" s="108">
        <v>120</v>
      </c>
      <c r="I125" s="126">
        <v>120</v>
      </c>
      <c r="J125" s="127" t="s">
        <v>650</v>
      </c>
      <c r="K125" s="128">
        <f t="shared" si="62"/>
        <v>21</v>
      </c>
      <c r="L125" s="129">
        <f t="shared" si="63"/>
        <v>0.21212121212121213</v>
      </c>
      <c r="M125" s="130" t="s">
        <v>600</v>
      </c>
      <c r="N125" s="131">
        <v>41960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17</v>
      </c>
      <c r="B126" s="106">
        <v>41956</v>
      </c>
      <c r="C126" s="106"/>
      <c r="D126" s="107" t="s">
        <v>651</v>
      </c>
      <c r="E126" s="108" t="s">
        <v>601</v>
      </c>
      <c r="F126" s="109">
        <v>22</v>
      </c>
      <c r="G126" s="108" t="s">
        <v>625</v>
      </c>
      <c r="H126" s="108">
        <v>33.549999999999997</v>
      </c>
      <c r="I126" s="126">
        <v>32</v>
      </c>
      <c r="J126" s="127" t="s">
        <v>652</v>
      </c>
      <c r="K126" s="128">
        <f t="shared" si="62"/>
        <v>11.549999999999997</v>
      </c>
      <c r="L126" s="129">
        <f t="shared" si="63"/>
        <v>0.52499999999999991</v>
      </c>
      <c r="M126" s="130" t="s">
        <v>600</v>
      </c>
      <c r="N126" s="131">
        <v>42188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18</v>
      </c>
      <c r="B127" s="106">
        <v>41976</v>
      </c>
      <c r="C127" s="106"/>
      <c r="D127" s="107" t="s">
        <v>653</v>
      </c>
      <c r="E127" s="108" t="s">
        <v>601</v>
      </c>
      <c r="F127" s="109">
        <v>440</v>
      </c>
      <c r="G127" s="108" t="s">
        <v>625</v>
      </c>
      <c r="H127" s="108">
        <v>520</v>
      </c>
      <c r="I127" s="126">
        <v>520</v>
      </c>
      <c r="J127" s="127" t="s">
        <v>654</v>
      </c>
      <c r="K127" s="128">
        <f t="shared" si="62"/>
        <v>80</v>
      </c>
      <c r="L127" s="129">
        <f t="shared" si="63"/>
        <v>0.18181818181818182</v>
      </c>
      <c r="M127" s="130" t="s">
        <v>600</v>
      </c>
      <c r="N127" s="131">
        <v>42208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19</v>
      </c>
      <c r="B128" s="106">
        <v>41976</v>
      </c>
      <c r="C128" s="106"/>
      <c r="D128" s="107" t="s">
        <v>655</v>
      </c>
      <c r="E128" s="108" t="s">
        <v>601</v>
      </c>
      <c r="F128" s="109">
        <v>360</v>
      </c>
      <c r="G128" s="108" t="s">
        <v>625</v>
      </c>
      <c r="H128" s="108">
        <v>427</v>
      </c>
      <c r="I128" s="126">
        <v>425</v>
      </c>
      <c r="J128" s="127" t="s">
        <v>656</v>
      </c>
      <c r="K128" s="128">
        <f t="shared" si="62"/>
        <v>67</v>
      </c>
      <c r="L128" s="129">
        <f t="shared" si="63"/>
        <v>0.18611111111111112</v>
      </c>
      <c r="M128" s="130" t="s">
        <v>600</v>
      </c>
      <c r="N128" s="131">
        <v>42058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20</v>
      </c>
      <c r="B129" s="106">
        <v>42012</v>
      </c>
      <c r="C129" s="106"/>
      <c r="D129" s="107" t="s">
        <v>657</v>
      </c>
      <c r="E129" s="108" t="s">
        <v>601</v>
      </c>
      <c r="F129" s="109">
        <v>360</v>
      </c>
      <c r="G129" s="108" t="s">
        <v>625</v>
      </c>
      <c r="H129" s="108">
        <v>455</v>
      </c>
      <c r="I129" s="126">
        <v>420</v>
      </c>
      <c r="J129" s="127" t="s">
        <v>658</v>
      </c>
      <c r="K129" s="128">
        <f t="shared" si="62"/>
        <v>95</v>
      </c>
      <c r="L129" s="129">
        <f t="shared" si="63"/>
        <v>0.2638888888888889</v>
      </c>
      <c r="M129" s="130" t="s">
        <v>600</v>
      </c>
      <c r="N129" s="131">
        <v>42024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21</v>
      </c>
      <c r="B130" s="106">
        <v>42012</v>
      </c>
      <c r="C130" s="106"/>
      <c r="D130" s="107" t="s">
        <v>659</v>
      </c>
      <c r="E130" s="108" t="s">
        <v>601</v>
      </c>
      <c r="F130" s="109">
        <v>130</v>
      </c>
      <c r="G130" s="108"/>
      <c r="H130" s="108">
        <v>175.5</v>
      </c>
      <c r="I130" s="126">
        <v>165</v>
      </c>
      <c r="J130" s="127" t="s">
        <v>660</v>
      </c>
      <c r="K130" s="128">
        <f t="shared" si="62"/>
        <v>45.5</v>
      </c>
      <c r="L130" s="129">
        <f t="shared" si="63"/>
        <v>0.35</v>
      </c>
      <c r="M130" s="130" t="s">
        <v>600</v>
      </c>
      <c r="N130" s="131">
        <v>43088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22</v>
      </c>
      <c r="B131" s="106">
        <v>42040</v>
      </c>
      <c r="C131" s="106"/>
      <c r="D131" s="107" t="s">
        <v>390</v>
      </c>
      <c r="E131" s="108" t="s">
        <v>624</v>
      </c>
      <c r="F131" s="109">
        <v>98</v>
      </c>
      <c r="G131" s="108"/>
      <c r="H131" s="108">
        <v>120</v>
      </c>
      <c r="I131" s="126">
        <v>120</v>
      </c>
      <c r="J131" s="127" t="s">
        <v>626</v>
      </c>
      <c r="K131" s="128">
        <f t="shared" si="62"/>
        <v>22</v>
      </c>
      <c r="L131" s="129">
        <f t="shared" si="63"/>
        <v>0.22448979591836735</v>
      </c>
      <c r="M131" s="130" t="s">
        <v>600</v>
      </c>
      <c r="N131" s="131">
        <v>42753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23</v>
      </c>
      <c r="B132" s="106">
        <v>42040</v>
      </c>
      <c r="C132" s="106"/>
      <c r="D132" s="107" t="s">
        <v>661</v>
      </c>
      <c r="E132" s="108" t="s">
        <v>624</v>
      </c>
      <c r="F132" s="109">
        <v>196</v>
      </c>
      <c r="G132" s="108"/>
      <c r="H132" s="108">
        <v>262</v>
      </c>
      <c r="I132" s="126">
        <v>255</v>
      </c>
      <c r="J132" s="127" t="s">
        <v>626</v>
      </c>
      <c r="K132" s="128">
        <f t="shared" si="62"/>
        <v>66</v>
      </c>
      <c r="L132" s="129">
        <f t="shared" si="63"/>
        <v>0.33673469387755101</v>
      </c>
      <c r="M132" s="130" t="s">
        <v>600</v>
      </c>
      <c r="N132" s="131">
        <v>42599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24</v>
      </c>
      <c r="B133" s="110">
        <v>42067</v>
      </c>
      <c r="C133" s="110"/>
      <c r="D133" s="111" t="s">
        <v>389</v>
      </c>
      <c r="E133" s="112" t="s">
        <v>624</v>
      </c>
      <c r="F133" s="113">
        <v>235</v>
      </c>
      <c r="G133" s="113"/>
      <c r="H133" s="114">
        <v>77</v>
      </c>
      <c r="I133" s="132" t="s">
        <v>662</v>
      </c>
      <c r="J133" s="133" t="s">
        <v>663</v>
      </c>
      <c r="K133" s="134">
        <f t="shared" si="62"/>
        <v>-158</v>
      </c>
      <c r="L133" s="135">
        <f t="shared" si="63"/>
        <v>-0.67234042553191486</v>
      </c>
      <c r="M133" s="136" t="s">
        <v>664</v>
      </c>
      <c r="N133" s="137">
        <v>43522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25</v>
      </c>
      <c r="B134" s="106">
        <v>42067</v>
      </c>
      <c r="C134" s="106"/>
      <c r="D134" s="107" t="s">
        <v>481</v>
      </c>
      <c r="E134" s="108" t="s">
        <v>624</v>
      </c>
      <c r="F134" s="109">
        <v>185</v>
      </c>
      <c r="G134" s="108"/>
      <c r="H134" s="108">
        <v>224</v>
      </c>
      <c r="I134" s="126" t="s">
        <v>665</v>
      </c>
      <c r="J134" s="127" t="s">
        <v>626</v>
      </c>
      <c r="K134" s="128">
        <f t="shared" si="62"/>
        <v>39</v>
      </c>
      <c r="L134" s="129">
        <f t="shared" si="63"/>
        <v>0.21081081081081082</v>
      </c>
      <c r="M134" s="130" t="s">
        <v>600</v>
      </c>
      <c r="N134" s="131">
        <v>42647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4">
        <v>26</v>
      </c>
      <c r="B135" s="115">
        <v>42090</v>
      </c>
      <c r="C135" s="115"/>
      <c r="D135" s="116" t="s">
        <v>666</v>
      </c>
      <c r="E135" s="117" t="s">
        <v>624</v>
      </c>
      <c r="F135" s="118">
        <v>49.5</v>
      </c>
      <c r="G135" s="119"/>
      <c r="H135" s="119">
        <v>15.85</v>
      </c>
      <c r="I135" s="119">
        <v>67</v>
      </c>
      <c r="J135" s="138" t="s">
        <v>667</v>
      </c>
      <c r="K135" s="119">
        <f t="shared" si="62"/>
        <v>-33.65</v>
      </c>
      <c r="L135" s="139">
        <f t="shared" si="63"/>
        <v>-0.67979797979797973</v>
      </c>
      <c r="M135" s="136" t="s">
        <v>664</v>
      </c>
      <c r="N135" s="140">
        <v>43627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27</v>
      </c>
      <c r="B136" s="106">
        <v>42093</v>
      </c>
      <c r="C136" s="106"/>
      <c r="D136" s="107" t="s">
        <v>668</v>
      </c>
      <c r="E136" s="108" t="s">
        <v>624</v>
      </c>
      <c r="F136" s="109">
        <v>183.5</v>
      </c>
      <c r="G136" s="108"/>
      <c r="H136" s="108">
        <v>219</v>
      </c>
      <c r="I136" s="126">
        <v>218</v>
      </c>
      <c r="J136" s="127" t="s">
        <v>669</v>
      </c>
      <c r="K136" s="128">
        <f t="shared" si="62"/>
        <v>35.5</v>
      </c>
      <c r="L136" s="129">
        <f t="shared" si="63"/>
        <v>0.19346049046321526</v>
      </c>
      <c r="M136" s="130" t="s">
        <v>600</v>
      </c>
      <c r="N136" s="131">
        <v>42103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28</v>
      </c>
      <c r="B137" s="106">
        <v>42114</v>
      </c>
      <c r="C137" s="106"/>
      <c r="D137" s="107" t="s">
        <v>670</v>
      </c>
      <c r="E137" s="108" t="s">
        <v>624</v>
      </c>
      <c r="F137" s="109">
        <f>(227+237)/2</f>
        <v>232</v>
      </c>
      <c r="G137" s="108"/>
      <c r="H137" s="108">
        <v>298</v>
      </c>
      <c r="I137" s="126">
        <v>298</v>
      </c>
      <c r="J137" s="127" t="s">
        <v>626</v>
      </c>
      <c r="K137" s="128">
        <f t="shared" si="62"/>
        <v>66</v>
      </c>
      <c r="L137" s="129">
        <f t="shared" si="63"/>
        <v>0.28448275862068967</v>
      </c>
      <c r="M137" s="130" t="s">
        <v>600</v>
      </c>
      <c r="N137" s="131">
        <v>42823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29</v>
      </c>
      <c r="B138" s="106">
        <v>42128</v>
      </c>
      <c r="C138" s="106"/>
      <c r="D138" s="107" t="s">
        <v>671</v>
      </c>
      <c r="E138" s="108" t="s">
        <v>601</v>
      </c>
      <c r="F138" s="109">
        <v>385</v>
      </c>
      <c r="G138" s="108"/>
      <c r="H138" s="108">
        <f>212.5+331</f>
        <v>543.5</v>
      </c>
      <c r="I138" s="126">
        <v>510</v>
      </c>
      <c r="J138" s="127" t="s">
        <v>672</v>
      </c>
      <c r="K138" s="128">
        <f t="shared" si="62"/>
        <v>158.5</v>
      </c>
      <c r="L138" s="129">
        <f t="shared" si="63"/>
        <v>0.41168831168831171</v>
      </c>
      <c r="M138" s="130" t="s">
        <v>600</v>
      </c>
      <c r="N138" s="131">
        <v>42235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30</v>
      </c>
      <c r="B139" s="106">
        <v>42128</v>
      </c>
      <c r="C139" s="106"/>
      <c r="D139" s="107" t="s">
        <v>673</v>
      </c>
      <c r="E139" s="108" t="s">
        <v>601</v>
      </c>
      <c r="F139" s="109">
        <v>115.5</v>
      </c>
      <c r="G139" s="108"/>
      <c r="H139" s="108">
        <v>146</v>
      </c>
      <c r="I139" s="126">
        <v>142</v>
      </c>
      <c r="J139" s="127" t="s">
        <v>674</v>
      </c>
      <c r="K139" s="128">
        <f t="shared" si="62"/>
        <v>30.5</v>
      </c>
      <c r="L139" s="129">
        <f t="shared" si="63"/>
        <v>0.26406926406926406</v>
      </c>
      <c r="M139" s="130" t="s">
        <v>600</v>
      </c>
      <c r="N139" s="131">
        <v>42202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31</v>
      </c>
      <c r="B140" s="106">
        <v>42151</v>
      </c>
      <c r="C140" s="106"/>
      <c r="D140" s="107" t="s">
        <v>675</v>
      </c>
      <c r="E140" s="108" t="s">
        <v>601</v>
      </c>
      <c r="F140" s="109">
        <v>237.5</v>
      </c>
      <c r="G140" s="108"/>
      <c r="H140" s="108">
        <v>279.5</v>
      </c>
      <c r="I140" s="126">
        <v>278</v>
      </c>
      <c r="J140" s="127" t="s">
        <v>626</v>
      </c>
      <c r="K140" s="128">
        <f t="shared" si="62"/>
        <v>42</v>
      </c>
      <c r="L140" s="129">
        <f t="shared" si="63"/>
        <v>0.17684210526315788</v>
      </c>
      <c r="M140" s="130" t="s">
        <v>600</v>
      </c>
      <c r="N140" s="131">
        <v>42222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32</v>
      </c>
      <c r="B141" s="106">
        <v>42174</v>
      </c>
      <c r="C141" s="106"/>
      <c r="D141" s="107" t="s">
        <v>645</v>
      </c>
      <c r="E141" s="108" t="s">
        <v>624</v>
      </c>
      <c r="F141" s="109">
        <v>340</v>
      </c>
      <c r="G141" s="108"/>
      <c r="H141" s="108">
        <v>448</v>
      </c>
      <c r="I141" s="126">
        <v>448</v>
      </c>
      <c r="J141" s="127" t="s">
        <v>626</v>
      </c>
      <c r="K141" s="128">
        <f t="shared" si="62"/>
        <v>108</v>
      </c>
      <c r="L141" s="129">
        <f t="shared" si="63"/>
        <v>0.31764705882352939</v>
      </c>
      <c r="M141" s="130" t="s">
        <v>600</v>
      </c>
      <c r="N141" s="131">
        <v>43018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33</v>
      </c>
      <c r="B142" s="106">
        <v>42191</v>
      </c>
      <c r="C142" s="106"/>
      <c r="D142" s="107" t="s">
        <v>676</v>
      </c>
      <c r="E142" s="108" t="s">
        <v>624</v>
      </c>
      <c r="F142" s="109">
        <v>390</v>
      </c>
      <c r="G142" s="108"/>
      <c r="H142" s="108">
        <v>460</v>
      </c>
      <c r="I142" s="126">
        <v>460</v>
      </c>
      <c r="J142" s="127" t="s">
        <v>626</v>
      </c>
      <c r="K142" s="128">
        <f t="shared" ref="K142:K162" si="64">H142-F142</f>
        <v>70</v>
      </c>
      <c r="L142" s="129">
        <f t="shared" ref="L142:L162" si="65">K142/F142</f>
        <v>0.17948717948717949</v>
      </c>
      <c r="M142" s="130" t="s">
        <v>600</v>
      </c>
      <c r="N142" s="131">
        <v>42478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34</v>
      </c>
      <c r="B143" s="110">
        <v>42195</v>
      </c>
      <c r="C143" s="110"/>
      <c r="D143" s="111" t="s">
        <v>677</v>
      </c>
      <c r="E143" s="112" t="s">
        <v>624</v>
      </c>
      <c r="F143" s="113">
        <v>122.5</v>
      </c>
      <c r="G143" s="113"/>
      <c r="H143" s="114">
        <v>61</v>
      </c>
      <c r="I143" s="132">
        <v>172</v>
      </c>
      <c r="J143" s="133" t="s">
        <v>678</v>
      </c>
      <c r="K143" s="134">
        <f t="shared" si="64"/>
        <v>-61.5</v>
      </c>
      <c r="L143" s="135">
        <f t="shared" si="65"/>
        <v>-0.50204081632653064</v>
      </c>
      <c r="M143" s="136" t="s">
        <v>664</v>
      </c>
      <c r="N143" s="137">
        <v>43333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35</v>
      </c>
      <c r="B144" s="106">
        <v>42219</v>
      </c>
      <c r="C144" s="106"/>
      <c r="D144" s="107" t="s">
        <v>679</v>
      </c>
      <c r="E144" s="108" t="s">
        <v>624</v>
      </c>
      <c r="F144" s="109">
        <v>297.5</v>
      </c>
      <c r="G144" s="108"/>
      <c r="H144" s="108">
        <v>350</v>
      </c>
      <c r="I144" s="126">
        <v>360</v>
      </c>
      <c r="J144" s="127" t="s">
        <v>680</v>
      </c>
      <c r="K144" s="128">
        <f t="shared" si="64"/>
        <v>52.5</v>
      </c>
      <c r="L144" s="129">
        <f t="shared" si="65"/>
        <v>0.17647058823529413</v>
      </c>
      <c r="M144" s="130" t="s">
        <v>600</v>
      </c>
      <c r="N144" s="131">
        <v>42232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36</v>
      </c>
      <c r="B145" s="106">
        <v>42219</v>
      </c>
      <c r="C145" s="106"/>
      <c r="D145" s="107" t="s">
        <v>681</v>
      </c>
      <c r="E145" s="108" t="s">
        <v>624</v>
      </c>
      <c r="F145" s="109">
        <v>115.5</v>
      </c>
      <c r="G145" s="108"/>
      <c r="H145" s="108">
        <v>149</v>
      </c>
      <c r="I145" s="126">
        <v>140</v>
      </c>
      <c r="J145" s="141" t="s">
        <v>682</v>
      </c>
      <c r="K145" s="128">
        <f t="shared" si="64"/>
        <v>33.5</v>
      </c>
      <c r="L145" s="129">
        <f t="shared" si="65"/>
        <v>0.29004329004329005</v>
      </c>
      <c r="M145" s="130" t="s">
        <v>600</v>
      </c>
      <c r="N145" s="131">
        <v>42740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37</v>
      </c>
      <c r="B146" s="106">
        <v>42251</v>
      </c>
      <c r="C146" s="106"/>
      <c r="D146" s="107" t="s">
        <v>675</v>
      </c>
      <c r="E146" s="108" t="s">
        <v>624</v>
      </c>
      <c r="F146" s="109">
        <v>226</v>
      </c>
      <c r="G146" s="108"/>
      <c r="H146" s="108">
        <v>292</v>
      </c>
      <c r="I146" s="126">
        <v>292</v>
      </c>
      <c r="J146" s="127" t="s">
        <v>683</v>
      </c>
      <c r="K146" s="128">
        <f t="shared" si="64"/>
        <v>66</v>
      </c>
      <c r="L146" s="129">
        <f t="shared" si="65"/>
        <v>0.29203539823008851</v>
      </c>
      <c r="M146" s="130" t="s">
        <v>600</v>
      </c>
      <c r="N146" s="131">
        <v>42286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38</v>
      </c>
      <c r="B147" s="106">
        <v>42254</v>
      </c>
      <c r="C147" s="106"/>
      <c r="D147" s="107" t="s">
        <v>670</v>
      </c>
      <c r="E147" s="108" t="s">
        <v>624</v>
      </c>
      <c r="F147" s="109">
        <v>232.5</v>
      </c>
      <c r="G147" s="108"/>
      <c r="H147" s="108">
        <v>312.5</v>
      </c>
      <c r="I147" s="126">
        <v>310</v>
      </c>
      <c r="J147" s="127" t="s">
        <v>626</v>
      </c>
      <c r="K147" s="128">
        <f t="shared" si="64"/>
        <v>80</v>
      </c>
      <c r="L147" s="129">
        <f t="shared" si="65"/>
        <v>0.34408602150537637</v>
      </c>
      <c r="M147" s="130" t="s">
        <v>600</v>
      </c>
      <c r="N147" s="131">
        <v>42823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39</v>
      </c>
      <c r="B148" s="106">
        <v>42268</v>
      </c>
      <c r="C148" s="106"/>
      <c r="D148" s="107" t="s">
        <v>684</v>
      </c>
      <c r="E148" s="108" t="s">
        <v>624</v>
      </c>
      <c r="F148" s="109">
        <v>196.5</v>
      </c>
      <c r="G148" s="108"/>
      <c r="H148" s="108">
        <v>238</v>
      </c>
      <c r="I148" s="126">
        <v>238</v>
      </c>
      <c r="J148" s="127" t="s">
        <v>683</v>
      </c>
      <c r="K148" s="128">
        <f t="shared" si="64"/>
        <v>41.5</v>
      </c>
      <c r="L148" s="129">
        <f t="shared" si="65"/>
        <v>0.21119592875318066</v>
      </c>
      <c r="M148" s="130" t="s">
        <v>600</v>
      </c>
      <c r="N148" s="131">
        <v>42291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40</v>
      </c>
      <c r="B149" s="106">
        <v>42271</v>
      </c>
      <c r="C149" s="106"/>
      <c r="D149" s="107" t="s">
        <v>623</v>
      </c>
      <c r="E149" s="108" t="s">
        <v>624</v>
      </c>
      <c r="F149" s="109">
        <v>65</v>
      </c>
      <c r="G149" s="108"/>
      <c r="H149" s="108">
        <v>82</v>
      </c>
      <c r="I149" s="126">
        <v>82</v>
      </c>
      <c r="J149" s="127" t="s">
        <v>683</v>
      </c>
      <c r="K149" s="128">
        <f t="shared" si="64"/>
        <v>17</v>
      </c>
      <c r="L149" s="129">
        <f t="shared" si="65"/>
        <v>0.26153846153846155</v>
      </c>
      <c r="M149" s="130" t="s">
        <v>600</v>
      </c>
      <c r="N149" s="131">
        <v>42578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41</v>
      </c>
      <c r="B150" s="106">
        <v>42291</v>
      </c>
      <c r="C150" s="106"/>
      <c r="D150" s="107" t="s">
        <v>685</v>
      </c>
      <c r="E150" s="108" t="s">
        <v>624</v>
      </c>
      <c r="F150" s="109">
        <v>144</v>
      </c>
      <c r="G150" s="108"/>
      <c r="H150" s="108">
        <v>182.5</v>
      </c>
      <c r="I150" s="126">
        <v>181</v>
      </c>
      <c r="J150" s="127" t="s">
        <v>683</v>
      </c>
      <c r="K150" s="128">
        <f t="shared" si="64"/>
        <v>38.5</v>
      </c>
      <c r="L150" s="129">
        <f t="shared" si="65"/>
        <v>0.2673611111111111</v>
      </c>
      <c r="M150" s="130" t="s">
        <v>600</v>
      </c>
      <c r="N150" s="131">
        <v>42817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42</v>
      </c>
      <c r="B151" s="106">
        <v>42291</v>
      </c>
      <c r="C151" s="106"/>
      <c r="D151" s="107" t="s">
        <v>686</v>
      </c>
      <c r="E151" s="108" t="s">
        <v>624</v>
      </c>
      <c r="F151" s="109">
        <v>264</v>
      </c>
      <c r="G151" s="108"/>
      <c r="H151" s="108">
        <v>311</v>
      </c>
      <c r="I151" s="126">
        <v>311</v>
      </c>
      <c r="J151" s="127" t="s">
        <v>683</v>
      </c>
      <c r="K151" s="128">
        <f t="shared" si="64"/>
        <v>47</v>
      </c>
      <c r="L151" s="129">
        <f t="shared" si="65"/>
        <v>0.17803030303030304</v>
      </c>
      <c r="M151" s="130" t="s">
        <v>600</v>
      </c>
      <c r="N151" s="131">
        <v>42604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43</v>
      </c>
      <c r="B152" s="106">
        <v>42318</v>
      </c>
      <c r="C152" s="106"/>
      <c r="D152" s="107" t="s">
        <v>687</v>
      </c>
      <c r="E152" s="108" t="s">
        <v>601</v>
      </c>
      <c r="F152" s="109">
        <v>549.5</v>
      </c>
      <c r="G152" s="108"/>
      <c r="H152" s="108">
        <v>630</v>
      </c>
      <c r="I152" s="126">
        <v>630</v>
      </c>
      <c r="J152" s="127" t="s">
        <v>683</v>
      </c>
      <c r="K152" s="128">
        <f t="shared" si="64"/>
        <v>80.5</v>
      </c>
      <c r="L152" s="129">
        <f t="shared" si="65"/>
        <v>0.1464968152866242</v>
      </c>
      <c r="M152" s="130" t="s">
        <v>600</v>
      </c>
      <c r="N152" s="131">
        <v>42419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44</v>
      </c>
      <c r="B153" s="106">
        <v>42342</v>
      </c>
      <c r="C153" s="106"/>
      <c r="D153" s="107" t="s">
        <v>688</v>
      </c>
      <c r="E153" s="108" t="s">
        <v>624</v>
      </c>
      <c r="F153" s="109">
        <v>1027.5</v>
      </c>
      <c r="G153" s="108"/>
      <c r="H153" s="108">
        <v>1315</v>
      </c>
      <c r="I153" s="126">
        <v>1250</v>
      </c>
      <c r="J153" s="127" t="s">
        <v>683</v>
      </c>
      <c r="K153" s="128">
        <f t="shared" si="64"/>
        <v>287.5</v>
      </c>
      <c r="L153" s="129">
        <f t="shared" si="65"/>
        <v>0.27980535279805352</v>
      </c>
      <c r="M153" s="130" t="s">
        <v>600</v>
      </c>
      <c r="N153" s="131">
        <v>43244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45</v>
      </c>
      <c r="B154" s="106">
        <v>42367</v>
      </c>
      <c r="C154" s="106"/>
      <c r="D154" s="107" t="s">
        <v>689</v>
      </c>
      <c r="E154" s="108" t="s">
        <v>624</v>
      </c>
      <c r="F154" s="109">
        <v>465</v>
      </c>
      <c r="G154" s="108"/>
      <c r="H154" s="108">
        <v>540</v>
      </c>
      <c r="I154" s="126">
        <v>540</v>
      </c>
      <c r="J154" s="127" t="s">
        <v>683</v>
      </c>
      <c r="K154" s="128">
        <f t="shared" si="64"/>
        <v>75</v>
      </c>
      <c r="L154" s="129">
        <f t="shared" si="65"/>
        <v>0.16129032258064516</v>
      </c>
      <c r="M154" s="130" t="s">
        <v>600</v>
      </c>
      <c r="N154" s="131">
        <v>42530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46</v>
      </c>
      <c r="B155" s="106">
        <v>42380</v>
      </c>
      <c r="C155" s="106"/>
      <c r="D155" s="107" t="s">
        <v>390</v>
      </c>
      <c r="E155" s="108" t="s">
        <v>601</v>
      </c>
      <c r="F155" s="109">
        <v>81</v>
      </c>
      <c r="G155" s="108"/>
      <c r="H155" s="108">
        <v>110</v>
      </c>
      <c r="I155" s="126">
        <v>110</v>
      </c>
      <c r="J155" s="127" t="s">
        <v>683</v>
      </c>
      <c r="K155" s="128">
        <f t="shared" si="64"/>
        <v>29</v>
      </c>
      <c r="L155" s="129">
        <f t="shared" si="65"/>
        <v>0.35802469135802467</v>
      </c>
      <c r="M155" s="130" t="s">
        <v>600</v>
      </c>
      <c r="N155" s="131">
        <v>42745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47</v>
      </c>
      <c r="B156" s="106">
        <v>42382</v>
      </c>
      <c r="C156" s="106"/>
      <c r="D156" s="107" t="s">
        <v>690</v>
      </c>
      <c r="E156" s="108" t="s">
        <v>601</v>
      </c>
      <c r="F156" s="109">
        <v>417.5</v>
      </c>
      <c r="G156" s="108"/>
      <c r="H156" s="108">
        <v>547</v>
      </c>
      <c r="I156" s="126">
        <v>535</v>
      </c>
      <c r="J156" s="127" t="s">
        <v>683</v>
      </c>
      <c r="K156" s="128">
        <f t="shared" si="64"/>
        <v>129.5</v>
      </c>
      <c r="L156" s="129">
        <f t="shared" si="65"/>
        <v>0.31017964071856285</v>
      </c>
      <c r="M156" s="130" t="s">
        <v>600</v>
      </c>
      <c r="N156" s="131">
        <v>42578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48</v>
      </c>
      <c r="B157" s="106">
        <v>42408</v>
      </c>
      <c r="C157" s="106"/>
      <c r="D157" s="107" t="s">
        <v>691</v>
      </c>
      <c r="E157" s="108" t="s">
        <v>624</v>
      </c>
      <c r="F157" s="109">
        <v>650</v>
      </c>
      <c r="G157" s="108"/>
      <c r="H157" s="108">
        <v>800</v>
      </c>
      <c r="I157" s="126">
        <v>800</v>
      </c>
      <c r="J157" s="127" t="s">
        <v>683</v>
      </c>
      <c r="K157" s="128">
        <f t="shared" si="64"/>
        <v>150</v>
      </c>
      <c r="L157" s="129">
        <f t="shared" si="65"/>
        <v>0.23076923076923078</v>
      </c>
      <c r="M157" s="130" t="s">
        <v>600</v>
      </c>
      <c r="N157" s="131">
        <v>43154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49</v>
      </c>
      <c r="B158" s="106">
        <v>42433</v>
      </c>
      <c r="C158" s="106"/>
      <c r="D158" s="107" t="s">
        <v>197</v>
      </c>
      <c r="E158" s="108" t="s">
        <v>624</v>
      </c>
      <c r="F158" s="109">
        <v>437.5</v>
      </c>
      <c r="G158" s="108"/>
      <c r="H158" s="108">
        <v>504.5</v>
      </c>
      <c r="I158" s="126">
        <v>522</v>
      </c>
      <c r="J158" s="127" t="s">
        <v>692</v>
      </c>
      <c r="K158" s="128">
        <f t="shared" si="64"/>
        <v>67</v>
      </c>
      <c r="L158" s="129">
        <f t="shared" si="65"/>
        <v>0.15314285714285714</v>
      </c>
      <c r="M158" s="130" t="s">
        <v>600</v>
      </c>
      <c r="N158" s="131">
        <v>42480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50</v>
      </c>
      <c r="B159" s="106">
        <v>42438</v>
      </c>
      <c r="C159" s="106"/>
      <c r="D159" s="107" t="s">
        <v>693</v>
      </c>
      <c r="E159" s="108" t="s">
        <v>624</v>
      </c>
      <c r="F159" s="109">
        <v>189.5</v>
      </c>
      <c r="G159" s="108"/>
      <c r="H159" s="108">
        <v>218</v>
      </c>
      <c r="I159" s="126">
        <v>218</v>
      </c>
      <c r="J159" s="127" t="s">
        <v>683</v>
      </c>
      <c r="K159" s="128">
        <f t="shared" si="64"/>
        <v>28.5</v>
      </c>
      <c r="L159" s="129">
        <f t="shared" si="65"/>
        <v>0.15039577836411611</v>
      </c>
      <c r="M159" s="130" t="s">
        <v>600</v>
      </c>
      <c r="N159" s="131">
        <v>43034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364">
        <v>51</v>
      </c>
      <c r="B160" s="115">
        <v>42471</v>
      </c>
      <c r="C160" s="115"/>
      <c r="D160" s="116" t="s">
        <v>694</v>
      </c>
      <c r="E160" s="117" t="s">
        <v>624</v>
      </c>
      <c r="F160" s="118">
        <v>36.5</v>
      </c>
      <c r="G160" s="119"/>
      <c r="H160" s="119">
        <v>15.85</v>
      </c>
      <c r="I160" s="119">
        <v>60</v>
      </c>
      <c r="J160" s="138" t="s">
        <v>695</v>
      </c>
      <c r="K160" s="134">
        <f t="shared" si="64"/>
        <v>-20.65</v>
      </c>
      <c r="L160" s="168">
        <f t="shared" si="65"/>
        <v>-0.5657534246575342</v>
      </c>
      <c r="M160" s="136" t="s">
        <v>664</v>
      </c>
      <c r="N160" s="169">
        <v>43627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52</v>
      </c>
      <c r="B161" s="106">
        <v>42472</v>
      </c>
      <c r="C161" s="106"/>
      <c r="D161" s="107" t="s">
        <v>696</v>
      </c>
      <c r="E161" s="108" t="s">
        <v>624</v>
      </c>
      <c r="F161" s="109">
        <v>93</v>
      </c>
      <c r="G161" s="108"/>
      <c r="H161" s="108">
        <v>149</v>
      </c>
      <c r="I161" s="126">
        <v>140</v>
      </c>
      <c r="J161" s="141" t="s">
        <v>697</v>
      </c>
      <c r="K161" s="128">
        <f t="shared" si="64"/>
        <v>56</v>
      </c>
      <c r="L161" s="129">
        <f t="shared" si="65"/>
        <v>0.60215053763440862</v>
      </c>
      <c r="M161" s="130" t="s">
        <v>600</v>
      </c>
      <c r="N161" s="131">
        <v>42740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53</v>
      </c>
      <c r="B162" s="106">
        <v>42472</v>
      </c>
      <c r="C162" s="106"/>
      <c r="D162" s="107" t="s">
        <v>698</v>
      </c>
      <c r="E162" s="108" t="s">
        <v>624</v>
      </c>
      <c r="F162" s="109">
        <v>130</v>
      </c>
      <c r="G162" s="108"/>
      <c r="H162" s="108">
        <v>150</v>
      </c>
      <c r="I162" s="126" t="s">
        <v>699</v>
      </c>
      <c r="J162" s="127" t="s">
        <v>683</v>
      </c>
      <c r="K162" s="128">
        <f t="shared" si="64"/>
        <v>20</v>
      </c>
      <c r="L162" s="129">
        <f t="shared" si="65"/>
        <v>0.15384615384615385</v>
      </c>
      <c r="M162" s="130" t="s">
        <v>600</v>
      </c>
      <c r="N162" s="131">
        <v>42564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54</v>
      </c>
      <c r="B163" s="106">
        <v>42473</v>
      </c>
      <c r="C163" s="106"/>
      <c r="D163" s="107" t="s">
        <v>354</v>
      </c>
      <c r="E163" s="108" t="s">
        <v>624</v>
      </c>
      <c r="F163" s="109">
        <v>196</v>
      </c>
      <c r="G163" s="108"/>
      <c r="H163" s="108">
        <v>299</v>
      </c>
      <c r="I163" s="126">
        <v>299</v>
      </c>
      <c r="J163" s="127" t="s">
        <v>683</v>
      </c>
      <c r="K163" s="128">
        <v>103</v>
      </c>
      <c r="L163" s="129">
        <v>0.52551020408163296</v>
      </c>
      <c r="M163" s="130" t="s">
        <v>600</v>
      </c>
      <c r="N163" s="131">
        <v>42620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55</v>
      </c>
      <c r="B164" s="106">
        <v>42473</v>
      </c>
      <c r="C164" s="106"/>
      <c r="D164" s="107" t="s">
        <v>757</v>
      </c>
      <c r="E164" s="108" t="s">
        <v>624</v>
      </c>
      <c r="F164" s="109">
        <v>88</v>
      </c>
      <c r="G164" s="108"/>
      <c r="H164" s="108">
        <v>103</v>
      </c>
      <c r="I164" s="126">
        <v>103</v>
      </c>
      <c r="J164" s="127" t="s">
        <v>683</v>
      </c>
      <c r="K164" s="128">
        <v>15</v>
      </c>
      <c r="L164" s="129">
        <v>0.170454545454545</v>
      </c>
      <c r="M164" s="130" t="s">
        <v>600</v>
      </c>
      <c r="N164" s="131">
        <v>42530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56</v>
      </c>
      <c r="B165" s="106">
        <v>42492</v>
      </c>
      <c r="C165" s="106"/>
      <c r="D165" s="107" t="s">
        <v>700</v>
      </c>
      <c r="E165" s="108" t="s">
        <v>624</v>
      </c>
      <c r="F165" s="109">
        <v>127.5</v>
      </c>
      <c r="G165" s="108"/>
      <c r="H165" s="108">
        <v>148</v>
      </c>
      <c r="I165" s="126" t="s">
        <v>701</v>
      </c>
      <c r="J165" s="127" t="s">
        <v>683</v>
      </c>
      <c r="K165" s="128">
        <f>H165-F165</f>
        <v>20.5</v>
      </c>
      <c r="L165" s="129">
        <f>K165/F165</f>
        <v>0.16078431372549021</v>
      </c>
      <c r="M165" s="130" t="s">
        <v>600</v>
      </c>
      <c r="N165" s="131">
        <v>42564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57</v>
      </c>
      <c r="B166" s="106">
        <v>42493</v>
      </c>
      <c r="C166" s="106"/>
      <c r="D166" s="107" t="s">
        <v>702</v>
      </c>
      <c r="E166" s="108" t="s">
        <v>624</v>
      </c>
      <c r="F166" s="109">
        <v>675</v>
      </c>
      <c r="G166" s="108"/>
      <c r="H166" s="108">
        <v>815</v>
      </c>
      <c r="I166" s="126" t="s">
        <v>703</v>
      </c>
      <c r="J166" s="127" t="s">
        <v>683</v>
      </c>
      <c r="K166" s="128">
        <f>H166-F166</f>
        <v>140</v>
      </c>
      <c r="L166" s="129">
        <f>K166/F166</f>
        <v>0.2074074074074074</v>
      </c>
      <c r="M166" s="130" t="s">
        <v>600</v>
      </c>
      <c r="N166" s="131">
        <v>43154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58</v>
      </c>
      <c r="B167" s="110">
        <v>42522</v>
      </c>
      <c r="C167" s="110"/>
      <c r="D167" s="111" t="s">
        <v>758</v>
      </c>
      <c r="E167" s="112" t="s">
        <v>624</v>
      </c>
      <c r="F167" s="113">
        <v>500</v>
      </c>
      <c r="G167" s="113"/>
      <c r="H167" s="114">
        <v>232.5</v>
      </c>
      <c r="I167" s="132" t="s">
        <v>759</v>
      </c>
      <c r="J167" s="133" t="s">
        <v>760</v>
      </c>
      <c r="K167" s="134">
        <f>H167-F167</f>
        <v>-267.5</v>
      </c>
      <c r="L167" s="135">
        <f>K167/F167</f>
        <v>-0.53500000000000003</v>
      </c>
      <c r="M167" s="136" t="s">
        <v>664</v>
      </c>
      <c r="N167" s="137">
        <v>43735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59</v>
      </c>
      <c r="B168" s="106">
        <v>42527</v>
      </c>
      <c r="C168" s="106"/>
      <c r="D168" s="107" t="s">
        <v>704</v>
      </c>
      <c r="E168" s="108" t="s">
        <v>624</v>
      </c>
      <c r="F168" s="109">
        <v>110</v>
      </c>
      <c r="G168" s="108"/>
      <c r="H168" s="108">
        <v>126.5</v>
      </c>
      <c r="I168" s="126">
        <v>125</v>
      </c>
      <c r="J168" s="127" t="s">
        <v>633</v>
      </c>
      <c r="K168" s="128">
        <f>H168-F168</f>
        <v>16.5</v>
      </c>
      <c r="L168" s="129">
        <f>K168/F168</f>
        <v>0.15</v>
      </c>
      <c r="M168" s="130" t="s">
        <v>600</v>
      </c>
      <c r="N168" s="131">
        <v>42552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60</v>
      </c>
      <c r="B169" s="106">
        <v>42538</v>
      </c>
      <c r="C169" s="106"/>
      <c r="D169" s="107" t="s">
        <v>705</v>
      </c>
      <c r="E169" s="108" t="s">
        <v>624</v>
      </c>
      <c r="F169" s="109">
        <v>44</v>
      </c>
      <c r="G169" s="108"/>
      <c r="H169" s="108">
        <v>69.5</v>
      </c>
      <c r="I169" s="126">
        <v>69.5</v>
      </c>
      <c r="J169" s="127" t="s">
        <v>706</v>
      </c>
      <c r="K169" s="128">
        <f>H169-F169</f>
        <v>25.5</v>
      </c>
      <c r="L169" s="129">
        <f>K169/F169</f>
        <v>0.57954545454545459</v>
      </c>
      <c r="M169" s="130" t="s">
        <v>600</v>
      </c>
      <c r="N169" s="131">
        <v>42977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61</v>
      </c>
      <c r="B170" s="106">
        <v>42549</v>
      </c>
      <c r="C170" s="106"/>
      <c r="D170" s="148" t="s">
        <v>761</v>
      </c>
      <c r="E170" s="108" t="s">
        <v>624</v>
      </c>
      <c r="F170" s="109">
        <v>262.5</v>
      </c>
      <c r="G170" s="108"/>
      <c r="H170" s="108">
        <v>340</v>
      </c>
      <c r="I170" s="126">
        <v>333</v>
      </c>
      <c r="J170" s="127" t="s">
        <v>762</v>
      </c>
      <c r="K170" s="128">
        <v>77.5</v>
      </c>
      <c r="L170" s="129">
        <v>0.29523809523809502</v>
      </c>
      <c r="M170" s="130" t="s">
        <v>600</v>
      </c>
      <c r="N170" s="131">
        <v>43017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62</v>
      </c>
      <c r="B171" s="106">
        <v>42549</v>
      </c>
      <c r="C171" s="106"/>
      <c r="D171" s="148" t="s">
        <v>763</v>
      </c>
      <c r="E171" s="108" t="s">
        <v>624</v>
      </c>
      <c r="F171" s="109">
        <v>840</v>
      </c>
      <c r="G171" s="108"/>
      <c r="H171" s="108">
        <v>1230</v>
      </c>
      <c r="I171" s="126">
        <v>1230</v>
      </c>
      <c r="J171" s="127" t="s">
        <v>683</v>
      </c>
      <c r="K171" s="128">
        <v>390</v>
      </c>
      <c r="L171" s="129">
        <v>0.46428571428571402</v>
      </c>
      <c r="M171" s="130" t="s">
        <v>600</v>
      </c>
      <c r="N171" s="131">
        <v>42649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5">
        <v>63</v>
      </c>
      <c r="B172" s="143">
        <v>42556</v>
      </c>
      <c r="C172" s="143"/>
      <c r="D172" s="144" t="s">
        <v>707</v>
      </c>
      <c r="E172" s="145" t="s">
        <v>624</v>
      </c>
      <c r="F172" s="146">
        <v>395</v>
      </c>
      <c r="G172" s="147"/>
      <c r="H172" s="147">
        <f>(468.5+342.5)/2</f>
        <v>405.5</v>
      </c>
      <c r="I172" s="147">
        <v>510</v>
      </c>
      <c r="J172" s="170" t="s">
        <v>708</v>
      </c>
      <c r="K172" s="171">
        <f t="shared" ref="K172:K178" si="66">H172-F172</f>
        <v>10.5</v>
      </c>
      <c r="L172" s="172">
        <f t="shared" ref="L172:L178" si="67">K172/F172</f>
        <v>2.6582278481012658E-2</v>
      </c>
      <c r="M172" s="173" t="s">
        <v>709</v>
      </c>
      <c r="N172" s="174">
        <v>43606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64</v>
      </c>
      <c r="B173" s="110">
        <v>42584</v>
      </c>
      <c r="C173" s="110"/>
      <c r="D173" s="111" t="s">
        <v>710</v>
      </c>
      <c r="E173" s="112" t="s">
        <v>601</v>
      </c>
      <c r="F173" s="113">
        <f>169.5-12.8</f>
        <v>156.69999999999999</v>
      </c>
      <c r="G173" s="113"/>
      <c r="H173" s="114">
        <v>77</v>
      </c>
      <c r="I173" s="132" t="s">
        <v>711</v>
      </c>
      <c r="J173" s="385" t="s">
        <v>3402</v>
      </c>
      <c r="K173" s="134">
        <f t="shared" si="66"/>
        <v>-79.699999999999989</v>
      </c>
      <c r="L173" s="135">
        <f t="shared" si="67"/>
        <v>-0.50861518825781749</v>
      </c>
      <c r="M173" s="136" t="s">
        <v>664</v>
      </c>
      <c r="N173" s="137">
        <v>43522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65</v>
      </c>
      <c r="B174" s="110">
        <v>42586</v>
      </c>
      <c r="C174" s="110"/>
      <c r="D174" s="111" t="s">
        <v>712</v>
      </c>
      <c r="E174" s="112" t="s">
        <v>624</v>
      </c>
      <c r="F174" s="113">
        <v>400</v>
      </c>
      <c r="G174" s="113"/>
      <c r="H174" s="114">
        <v>305</v>
      </c>
      <c r="I174" s="132">
        <v>475</v>
      </c>
      <c r="J174" s="133" t="s">
        <v>713</v>
      </c>
      <c r="K174" s="134">
        <f t="shared" si="66"/>
        <v>-95</v>
      </c>
      <c r="L174" s="135">
        <f t="shared" si="67"/>
        <v>-0.23749999999999999</v>
      </c>
      <c r="M174" s="136" t="s">
        <v>664</v>
      </c>
      <c r="N174" s="137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66</v>
      </c>
      <c r="B175" s="106">
        <v>42593</v>
      </c>
      <c r="C175" s="106"/>
      <c r="D175" s="107" t="s">
        <v>714</v>
      </c>
      <c r="E175" s="108" t="s">
        <v>624</v>
      </c>
      <c r="F175" s="109">
        <v>86.5</v>
      </c>
      <c r="G175" s="108"/>
      <c r="H175" s="108">
        <v>130</v>
      </c>
      <c r="I175" s="126">
        <v>130</v>
      </c>
      <c r="J175" s="141" t="s">
        <v>715</v>
      </c>
      <c r="K175" s="128">
        <f t="shared" si="66"/>
        <v>43.5</v>
      </c>
      <c r="L175" s="129">
        <f t="shared" si="67"/>
        <v>0.50289017341040465</v>
      </c>
      <c r="M175" s="130" t="s">
        <v>600</v>
      </c>
      <c r="N175" s="131">
        <v>43091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67</v>
      </c>
      <c r="B176" s="110">
        <v>42600</v>
      </c>
      <c r="C176" s="110"/>
      <c r="D176" s="111" t="s">
        <v>381</v>
      </c>
      <c r="E176" s="112" t="s">
        <v>624</v>
      </c>
      <c r="F176" s="113">
        <v>133.5</v>
      </c>
      <c r="G176" s="113"/>
      <c r="H176" s="114">
        <v>126.5</v>
      </c>
      <c r="I176" s="132">
        <v>178</v>
      </c>
      <c r="J176" s="133" t="s">
        <v>716</v>
      </c>
      <c r="K176" s="134">
        <f t="shared" si="66"/>
        <v>-7</v>
      </c>
      <c r="L176" s="135">
        <f t="shared" si="67"/>
        <v>-5.2434456928838954E-2</v>
      </c>
      <c r="M176" s="136" t="s">
        <v>664</v>
      </c>
      <c r="N176" s="137">
        <v>42615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68</v>
      </c>
      <c r="B177" s="106">
        <v>42613</v>
      </c>
      <c r="C177" s="106"/>
      <c r="D177" s="107" t="s">
        <v>717</v>
      </c>
      <c r="E177" s="108" t="s">
        <v>624</v>
      </c>
      <c r="F177" s="109">
        <v>560</v>
      </c>
      <c r="G177" s="108"/>
      <c r="H177" s="108">
        <v>725</v>
      </c>
      <c r="I177" s="126">
        <v>725</v>
      </c>
      <c r="J177" s="127" t="s">
        <v>626</v>
      </c>
      <c r="K177" s="128">
        <f t="shared" si="66"/>
        <v>165</v>
      </c>
      <c r="L177" s="129">
        <f t="shared" si="67"/>
        <v>0.29464285714285715</v>
      </c>
      <c r="M177" s="130" t="s">
        <v>600</v>
      </c>
      <c r="N177" s="131">
        <v>42456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69</v>
      </c>
      <c r="B178" s="106">
        <v>42614</v>
      </c>
      <c r="C178" s="106"/>
      <c r="D178" s="107" t="s">
        <v>718</v>
      </c>
      <c r="E178" s="108" t="s">
        <v>624</v>
      </c>
      <c r="F178" s="109">
        <v>160.5</v>
      </c>
      <c r="G178" s="108"/>
      <c r="H178" s="108">
        <v>210</v>
      </c>
      <c r="I178" s="126">
        <v>210</v>
      </c>
      <c r="J178" s="127" t="s">
        <v>626</v>
      </c>
      <c r="K178" s="128">
        <f t="shared" si="66"/>
        <v>49.5</v>
      </c>
      <c r="L178" s="129">
        <f t="shared" si="67"/>
        <v>0.30841121495327101</v>
      </c>
      <c r="M178" s="130" t="s">
        <v>600</v>
      </c>
      <c r="N178" s="131">
        <v>42871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70</v>
      </c>
      <c r="B179" s="106">
        <v>42646</v>
      </c>
      <c r="C179" s="106"/>
      <c r="D179" s="148" t="s">
        <v>405</v>
      </c>
      <c r="E179" s="108" t="s">
        <v>624</v>
      </c>
      <c r="F179" s="109">
        <v>430</v>
      </c>
      <c r="G179" s="108"/>
      <c r="H179" s="108">
        <v>596</v>
      </c>
      <c r="I179" s="126">
        <v>575</v>
      </c>
      <c r="J179" s="127" t="s">
        <v>764</v>
      </c>
      <c r="K179" s="128">
        <v>166</v>
      </c>
      <c r="L179" s="129">
        <v>0.38604651162790699</v>
      </c>
      <c r="M179" s="130" t="s">
        <v>600</v>
      </c>
      <c r="N179" s="131">
        <v>42769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71</v>
      </c>
      <c r="B180" s="106">
        <v>42657</v>
      </c>
      <c r="C180" s="106"/>
      <c r="D180" s="107" t="s">
        <v>719</v>
      </c>
      <c r="E180" s="108" t="s">
        <v>624</v>
      </c>
      <c r="F180" s="109">
        <v>280</v>
      </c>
      <c r="G180" s="108"/>
      <c r="H180" s="108">
        <v>345</v>
      </c>
      <c r="I180" s="126">
        <v>345</v>
      </c>
      <c r="J180" s="127" t="s">
        <v>626</v>
      </c>
      <c r="K180" s="128">
        <f t="shared" ref="K180:K185" si="68">H180-F180</f>
        <v>65</v>
      </c>
      <c r="L180" s="129">
        <f>K180/F180</f>
        <v>0.23214285714285715</v>
      </c>
      <c r="M180" s="130" t="s">
        <v>600</v>
      </c>
      <c r="N180" s="131">
        <v>42814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72</v>
      </c>
      <c r="B181" s="106">
        <v>42657</v>
      </c>
      <c r="C181" s="106"/>
      <c r="D181" s="107" t="s">
        <v>720</v>
      </c>
      <c r="E181" s="108" t="s">
        <v>624</v>
      </c>
      <c r="F181" s="109">
        <v>245</v>
      </c>
      <c r="G181" s="108"/>
      <c r="H181" s="108">
        <v>325.5</v>
      </c>
      <c r="I181" s="126">
        <v>330</v>
      </c>
      <c r="J181" s="127" t="s">
        <v>721</v>
      </c>
      <c r="K181" s="128">
        <f t="shared" si="68"/>
        <v>80.5</v>
      </c>
      <c r="L181" s="129">
        <f>K181/F181</f>
        <v>0.32857142857142857</v>
      </c>
      <c r="M181" s="130" t="s">
        <v>600</v>
      </c>
      <c r="N181" s="131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73</v>
      </c>
      <c r="B182" s="106">
        <v>42660</v>
      </c>
      <c r="C182" s="106"/>
      <c r="D182" s="107" t="s">
        <v>349</v>
      </c>
      <c r="E182" s="108" t="s">
        <v>624</v>
      </c>
      <c r="F182" s="109">
        <v>125</v>
      </c>
      <c r="G182" s="108"/>
      <c r="H182" s="108">
        <v>160</v>
      </c>
      <c r="I182" s="126">
        <v>160</v>
      </c>
      <c r="J182" s="127" t="s">
        <v>683</v>
      </c>
      <c r="K182" s="128">
        <f t="shared" si="68"/>
        <v>35</v>
      </c>
      <c r="L182" s="129">
        <v>0.28000000000000003</v>
      </c>
      <c r="M182" s="130" t="s">
        <v>600</v>
      </c>
      <c r="N182" s="131">
        <v>42803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74</v>
      </c>
      <c r="B183" s="106">
        <v>42660</v>
      </c>
      <c r="C183" s="106"/>
      <c r="D183" s="107" t="s">
        <v>483</v>
      </c>
      <c r="E183" s="108" t="s">
        <v>624</v>
      </c>
      <c r="F183" s="109">
        <v>114</v>
      </c>
      <c r="G183" s="108"/>
      <c r="H183" s="108">
        <v>145</v>
      </c>
      <c r="I183" s="126">
        <v>145</v>
      </c>
      <c r="J183" s="127" t="s">
        <v>683</v>
      </c>
      <c r="K183" s="128">
        <f t="shared" si="68"/>
        <v>31</v>
      </c>
      <c r="L183" s="129">
        <f>K183/F183</f>
        <v>0.27192982456140352</v>
      </c>
      <c r="M183" s="130" t="s">
        <v>600</v>
      </c>
      <c r="N183" s="131">
        <v>42859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75</v>
      </c>
      <c r="B184" s="106">
        <v>42660</v>
      </c>
      <c r="C184" s="106"/>
      <c r="D184" s="107" t="s">
        <v>722</v>
      </c>
      <c r="E184" s="108" t="s">
        <v>624</v>
      </c>
      <c r="F184" s="109">
        <v>212</v>
      </c>
      <c r="G184" s="108"/>
      <c r="H184" s="108">
        <v>280</v>
      </c>
      <c r="I184" s="126">
        <v>276</v>
      </c>
      <c r="J184" s="127" t="s">
        <v>723</v>
      </c>
      <c r="K184" s="128">
        <f t="shared" si="68"/>
        <v>68</v>
      </c>
      <c r="L184" s="129">
        <f>K184/F184</f>
        <v>0.32075471698113206</v>
      </c>
      <c r="M184" s="130" t="s">
        <v>600</v>
      </c>
      <c r="N184" s="131">
        <v>42858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76</v>
      </c>
      <c r="B185" s="106">
        <v>42678</v>
      </c>
      <c r="C185" s="106"/>
      <c r="D185" s="107" t="s">
        <v>151</v>
      </c>
      <c r="E185" s="108" t="s">
        <v>624</v>
      </c>
      <c r="F185" s="109">
        <v>155</v>
      </c>
      <c r="G185" s="108"/>
      <c r="H185" s="108">
        <v>210</v>
      </c>
      <c r="I185" s="126">
        <v>210</v>
      </c>
      <c r="J185" s="127" t="s">
        <v>724</v>
      </c>
      <c r="K185" s="128">
        <f t="shared" si="68"/>
        <v>55</v>
      </c>
      <c r="L185" s="129">
        <f>K185/F185</f>
        <v>0.35483870967741937</v>
      </c>
      <c r="M185" s="130" t="s">
        <v>600</v>
      </c>
      <c r="N185" s="131">
        <v>42944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77</v>
      </c>
      <c r="B186" s="110">
        <v>42710</v>
      </c>
      <c r="C186" s="110"/>
      <c r="D186" s="111" t="s">
        <v>765</v>
      </c>
      <c r="E186" s="112" t="s">
        <v>624</v>
      </c>
      <c r="F186" s="113">
        <v>150.5</v>
      </c>
      <c r="G186" s="113"/>
      <c r="H186" s="114">
        <v>72.5</v>
      </c>
      <c r="I186" s="132">
        <v>174</v>
      </c>
      <c r="J186" s="133" t="s">
        <v>766</v>
      </c>
      <c r="K186" s="134">
        <v>-78</v>
      </c>
      <c r="L186" s="135">
        <v>-0.51827242524916906</v>
      </c>
      <c r="M186" s="136" t="s">
        <v>664</v>
      </c>
      <c r="N186" s="137">
        <v>43333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78</v>
      </c>
      <c r="B187" s="106">
        <v>42712</v>
      </c>
      <c r="C187" s="106"/>
      <c r="D187" s="107" t="s">
        <v>125</v>
      </c>
      <c r="E187" s="108" t="s">
        <v>624</v>
      </c>
      <c r="F187" s="109">
        <v>380</v>
      </c>
      <c r="G187" s="108"/>
      <c r="H187" s="108">
        <v>478</v>
      </c>
      <c r="I187" s="126">
        <v>468</v>
      </c>
      <c r="J187" s="127" t="s">
        <v>683</v>
      </c>
      <c r="K187" s="128">
        <f>H187-F187</f>
        <v>98</v>
      </c>
      <c r="L187" s="129">
        <f>K187/F187</f>
        <v>0.25789473684210529</v>
      </c>
      <c r="M187" s="130" t="s">
        <v>600</v>
      </c>
      <c r="N187" s="131">
        <v>43025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79</v>
      </c>
      <c r="B188" s="106">
        <v>42734</v>
      </c>
      <c r="C188" s="106"/>
      <c r="D188" s="107" t="s">
        <v>248</v>
      </c>
      <c r="E188" s="108" t="s">
        <v>624</v>
      </c>
      <c r="F188" s="109">
        <v>305</v>
      </c>
      <c r="G188" s="108"/>
      <c r="H188" s="108">
        <v>375</v>
      </c>
      <c r="I188" s="126">
        <v>375</v>
      </c>
      <c r="J188" s="127" t="s">
        <v>683</v>
      </c>
      <c r="K188" s="128">
        <f>H188-F188</f>
        <v>70</v>
      </c>
      <c r="L188" s="129">
        <f>K188/F188</f>
        <v>0.22950819672131148</v>
      </c>
      <c r="M188" s="130" t="s">
        <v>600</v>
      </c>
      <c r="N188" s="131">
        <v>42768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80</v>
      </c>
      <c r="B189" s="106">
        <v>42739</v>
      </c>
      <c r="C189" s="106"/>
      <c r="D189" s="107" t="s">
        <v>351</v>
      </c>
      <c r="E189" s="108" t="s">
        <v>624</v>
      </c>
      <c r="F189" s="109">
        <v>99.5</v>
      </c>
      <c r="G189" s="108"/>
      <c r="H189" s="108">
        <v>158</v>
      </c>
      <c r="I189" s="126">
        <v>158</v>
      </c>
      <c r="J189" s="127" t="s">
        <v>683</v>
      </c>
      <c r="K189" s="128">
        <f>H189-F189</f>
        <v>58.5</v>
      </c>
      <c r="L189" s="129">
        <f>K189/F189</f>
        <v>0.5879396984924623</v>
      </c>
      <c r="M189" s="130" t="s">
        <v>600</v>
      </c>
      <c r="N189" s="131">
        <v>42898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81</v>
      </c>
      <c r="B190" s="106">
        <v>42739</v>
      </c>
      <c r="C190" s="106"/>
      <c r="D190" s="107" t="s">
        <v>351</v>
      </c>
      <c r="E190" s="108" t="s">
        <v>624</v>
      </c>
      <c r="F190" s="109">
        <v>99.5</v>
      </c>
      <c r="G190" s="108"/>
      <c r="H190" s="108">
        <v>158</v>
      </c>
      <c r="I190" s="126">
        <v>158</v>
      </c>
      <c r="J190" s="127" t="s">
        <v>683</v>
      </c>
      <c r="K190" s="128">
        <v>58.5</v>
      </c>
      <c r="L190" s="129">
        <v>0.58793969849246197</v>
      </c>
      <c r="M190" s="130" t="s">
        <v>600</v>
      </c>
      <c r="N190" s="131">
        <v>42898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82</v>
      </c>
      <c r="B191" s="106">
        <v>42786</v>
      </c>
      <c r="C191" s="106"/>
      <c r="D191" s="107" t="s">
        <v>169</v>
      </c>
      <c r="E191" s="108" t="s">
        <v>624</v>
      </c>
      <c r="F191" s="109">
        <v>140.5</v>
      </c>
      <c r="G191" s="108"/>
      <c r="H191" s="108">
        <v>220</v>
      </c>
      <c r="I191" s="126">
        <v>220</v>
      </c>
      <c r="J191" s="127" t="s">
        <v>683</v>
      </c>
      <c r="K191" s="128">
        <f>H191-F191</f>
        <v>79.5</v>
      </c>
      <c r="L191" s="129">
        <f>K191/F191</f>
        <v>0.5658362989323843</v>
      </c>
      <c r="M191" s="130" t="s">
        <v>600</v>
      </c>
      <c r="N191" s="131">
        <v>42864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83</v>
      </c>
      <c r="B192" s="106">
        <v>42786</v>
      </c>
      <c r="C192" s="106"/>
      <c r="D192" s="107" t="s">
        <v>767</v>
      </c>
      <c r="E192" s="108" t="s">
        <v>624</v>
      </c>
      <c r="F192" s="109">
        <v>202.5</v>
      </c>
      <c r="G192" s="108"/>
      <c r="H192" s="108">
        <v>234</v>
      </c>
      <c r="I192" s="126">
        <v>234</v>
      </c>
      <c r="J192" s="127" t="s">
        <v>683</v>
      </c>
      <c r="K192" s="128">
        <v>31.5</v>
      </c>
      <c r="L192" s="129">
        <v>0.155555555555556</v>
      </c>
      <c r="M192" s="130" t="s">
        <v>600</v>
      </c>
      <c r="N192" s="131">
        <v>42836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84</v>
      </c>
      <c r="B193" s="106">
        <v>42818</v>
      </c>
      <c r="C193" s="106"/>
      <c r="D193" s="107" t="s">
        <v>557</v>
      </c>
      <c r="E193" s="108" t="s">
        <v>624</v>
      </c>
      <c r="F193" s="109">
        <v>300.5</v>
      </c>
      <c r="G193" s="108"/>
      <c r="H193" s="108">
        <v>417.5</v>
      </c>
      <c r="I193" s="126">
        <v>420</v>
      </c>
      <c r="J193" s="127" t="s">
        <v>725</v>
      </c>
      <c r="K193" s="128">
        <f>H193-F193</f>
        <v>117</v>
      </c>
      <c r="L193" s="129">
        <f>K193/F193</f>
        <v>0.38935108153078202</v>
      </c>
      <c r="M193" s="130" t="s">
        <v>600</v>
      </c>
      <c r="N193" s="131">
        <v>43070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85</v>
      </c>
      <c r="B194" s="106">
        <v>42818</v>
      </c>
      <c r="C194" s="106"/>
      <c r="D194" s="107" t="s">
        <v>763</v>
      </c>
      <c r="E194" s="108" t="s">
        <v>624</v>
      </c>
      <c r="F194" s="109">
        <v>850</v>
      </c>
      <c r="G194" s="108"/>
      <c r="H194" s="108">
        <v>1042.5</v>
      </c>
      <c r="I194" s="126">
        <v>1023</v>
      </c>
      <c r="J194" s="127" t="s">
        <v>768</v>
      </c>
      <c r="K194" s="128">
        <v>192.5</v>
      </c>
      <c r="L194" s="129">
        <v>0.22647058823529401</v>
      </c>
      <c r="M194" s="130" t="s">
        <v>600</v>
      </c>
      <c r="N194" s="131">
        <v>42830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86</v>
      </c>
      <c r="B195" s="106">
        <v>42830</v>
      </c>
      <c r="C195" s="106"/>
      <c r="D195" s="107" t="s">
        <v>501</v>
      </c>
      <c r="E195" s="108" t="s">
        <v>624</v>
      </c>
      <c r="F195" s="109">
        <v>785</v>
      </c>
      <c r="G195" s="108"/>
      <c r="H195" s="108">
        <v>930</v>
      </c>
      <c r="I195" s="126">
        <v>920</v>
      </c>
      <c r="J195" s="127" t="s">
        <v>726</v>
      </c>
      <c r="K195" s="128">
        <f>H195-F195</f>
        <v>145</v>
      </c>
      <c r="L195" s="129">
        <f>K195/F195</f>
        <v>0.18471337579617833</v>
      </c>
      <c r="M195" s="130" t="s">
        <v>600</v>
      </c>
      <c r="N195" s="131">
        <v>42976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87</v>
      </c>
      <c r="B196" s="110">
        <v>42831</v>
      </c>
      <c r="C196" s="110"/>
      <c r="D196" s="111" t="s">
        <v>769</v>
      </c>
      <c r="E196" s="112" t="s">
        <v>624</v>
      </c>
      <c r="F196" s="113">
        <v>40</v>
      </c>
      <c r="G196" s="113"/>
      <c r="H196" s="114">
        <v>13.1</v>
      </c>
      <c r="I196" s="132">
        <v>60</v>
      </c>
      <c r="J196" s="138" t="s">
        <v>770</v>
      </c>
      <c r="K196" s="134">
        <v>-26.9</v>
      </c>
      <c r="L196" s="135">
        <v>-0.67249999999999999</v>
      </c>
      <c r="M196" s="136" t="s">
        <v>664</v>
      </c>
      <c r="N196" s="137">
        <v>43138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88</v>
      </c>
      <c r="B197" s="106">
        <v>42837</v>
      </c>
      <c r="C197" s="106"/>
      <c r="D197" s="107" t="s">
        <v>88</v>
      </c>
      <c r="E197" s="108" t="s">
        <v>624</v>
      </c>
      <c r="F197" s="109">
        <v>289.5</v>
      </c>
      <c r="G197" s="108"/>
      <c r="H197" s="108">
        <v>354</v>
      </c>
      <c r="I197" s="126">
        <v>360</v>
      </c>
      <c r="J197" s="127" t="s">
        <v>727</v>
      </c>
      <c r="K197" s="128">
        <f t="shared" ref="K197:K205" si="69">H197-F197</f>
        <v>64.5</v>
      </c>
      <c r="L197" s="129">
        <f t="shared" ref="L197:L205" si="70">K197/F197</f>
        <v>0.22279792746113988</v>
      </c>
      <c r="M197" s="130" t="s">
        <v>600</v>
      </c>
      <c r="N197" s="131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89</v>
      </c>
      <c r="B198" s="106">
        <v>42845</v>
      </c>
      <c r="C198" s="106"/>
      <c r="D198" s="107" t="s">
        <v>438</v>
      </c>
      <c r="E198" s="108" t="s">
        <v>624</v>
      </c>
      <c r="F198" s="109">
        <v>700</v>
      </c>
      <c r="G198" s="108"/>
      <c r="H198" s="108">
        <v>840</v>
      </c>
      <c r="I198" s="126">
        <v>840</v>
      </c>
      <c r="J198" s="127" t="s">
        <v>728</v>
      </c>
      <c r="K198" s="128">
        <f t="shared" si="69"/>
        <v>140</v>
      </c>
      <c r="L198" s="129">
        <f t="shared" si="70"/>
        <v>0.2</v>
      </c>
      <c r="M198" s="130" t="s">
        <v>600</v>
      </c>
      <c r="N198" s="131">
        <v>42893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90</v>
      </c>
      <c r="B199" s="106">
        <v>42887</v>
      </c>
      <c r="C199" s="106"/>
      <c r="D199" s="148" t="s">
        <v>363</v>
      </c>
      <c r="E199" s="108" t="s">
        <v>624</v>
      </c>
      <c r="F199" s="109">
        <v>130</v>
      </c>
      <c r="G199" s="108"/>
      <c r="H199" s="108">
        <v>144.25</v>
      </c>
      <c r="I199" s="126">
        <v>170</v>
      </c>
      <c r="J199" s="127" t="s">
        <v>729</v>
      </c>
      <c r="K199" s="128">
        <f t="shared" si="69"/>
        <v>14.25</v>
      </c>
      <c r="L199" s="129">
        <f t="shared" si="70"/>
        <v>0.10961538461538461</v>
      </c>
      <c r="M199" s="130" t="s">
        <v>600</v>
      </c>
      <c r="N199" s="131">
        <v>43675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91</v>
      </c>
      <c r="B200" s="106">
        <v>42901</v>
      </c>
      <c r="C200" s="106"/>
      <c r="D200" s="148" t="s">
        <v>730</v>
      </c>
      <c r="E200" s="108" t="s">
        <v>624</v>
      </c>
      <c r="F200" s="109">
        <v>214.5</v>
      </c>
      <c r="G200" s="108"/>
      <c r="H200" s="108">
        <v>262</v>
      </c>
      <c r="I200" s="126">
        <v>262</v>
      </c>
      <c r="J200" s="127" t="s">
        <v>731</v>
      </c>
      <c r="K200" s="128">
        <f t="shared" si="69"/>
        <v>47.5</v>
      </c>
      <c r="L200" s="129">
        <f t="shared" si="70"/>
        <v>0.22144522144522144</v>
      </c>
      <c r="M200" s="130" t="s">
        <v>600</v>
      </c>
      <c r="N200" s="131">
        <v>42977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92</v>
      </c>
      <c r="B201" s="154">
        <v>42933</v>
      </c>
      <c r="C201" s="154"/>
      <c r="D201" s="155" t="s">
        <v>732</v>
      </c>
      <c r="E201" s="156" t="s">
        <v>624</v>
      </c>
      <c r="F201" s="157">
        <v>370</v>
      </c>
      <c r="G201" s="156"/>
      <c r="H201" s="156">
        <v>447.5</v>
      </c>
      <c r="I201" s="178">
        <v>450</v>
      </c>
      <c r="J201" s="231" t="s">
        <v>683</v>
      </c>
      <c r="K201" s="128">
        <f t="shared" si="69"/>
        <v>77.5</v>
      </c>
      <c r="L201" s="180">
        <f t="shared" si="70"/>
        <v>0.20945945945945946</v>
      </c>
      <c r="M201" s="181" t="s">
        <v>600</v>
      </c>
      <c r="N201" s="182">
        <v>43035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93</v>
      </c>
      <c r="B202" s="154">
        <v>42943</v>
      </c>
      <c r="C202" s="154"/>
      <c r="D202" s="155" t="s">
        <v>167</v>
      </c>
      <c r="E202" s="156" t="s">
        <v>624</v>
      </c>
      <c r="F202" s="157">
        <v>657.5</v>
      </c>
      <c r="G202" s="156"/>
      <c r="H202" s="156">
        <v>825</v>
      </c>
      <c r="I202" s="178">
        <v>820</v>
      </c>
      <c r="J202" s="231" t="s">
        <v>683</v>
      </c>
      <c r="K202" s="128">
        <f t="shared" si="69"/>
        <v>167.5</v>
      </c>
      <c r="L202" s="180">
        <f t="shared" si="70"/>
        <v>0.25475285171102663</v>
      </c>
      <c r="M202" s="181" t="s">
        <v>600</v>
      </c>
      <c r="N202" s="182">
        <v>43090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94</v>
      </c>
      <c r="B203" s="106">
        <v>42964</v>
      </c>
      <c r="C203" s="106"/>
      <c r="D203" s="107" t="s">
        <v>368</v>
      </c>
      <c r="E203" s="108" t="s">
        <v>624</v>
      </c>
      <c r="F203" s="109">
        <v>605</v>
      </c>
      <c r="G203" s="108"/>
      <c r="H203" s="108">
        <v>750</v>
      </c>
      <c r="I203" s="126">
        <v>750</v>
      </c>
      <c r="J203" s="127" t="s">
        <v>726</v>
      </c>
      <c r="K203" s="128">
        <f t="shared" si="69"/>
        <v>145</v>
      </c>
      <c r="L203" s="129">
        <f t="shared" si="70"/>
        <v>0.23966942148760331</v>
      </c>
      <c r="M203" s="130" t="s">
        <v>600</v>
      </c>
      <c r="N203" s="131">
        <v>43027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6">
        <v>95</v>
      </c>
      <c r="B204" s="149">
        <v>42979</v>
      </c>
      <c r="C204" s="149"/>
      <c r="D204" s="150" t="s">
        <v>509</v>
      </c>
      <c r="E204" s="151" t="s">
        <v>624</v>
      </c>
      <c r="F204" s="152">
        <v>255</v>
      </c>
      <c r="G204" s="153"/>
      <c r="H204" s="153">
        <v>217.25</v>
      </c>
      <c r="I204" s="153">
        <v>320</v>
      </c>
      <c r="J204" s="175" t="s">
        <v>733</v>
      </c>
      <c r="K204" s="134">
        <f t="shared" si="69"/>
        <v>-37.75</v>
      </c>
      <c r="L204" s="176">
        <f t="shared" si="70"/>
        <v>-0.14803921568627451</v>
      </c>
      <c r="M204" s="136" t="s">
        <v>664</v>
      </c>
      <c r="N204" s="177">
        <v>43661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96</v>
      </c>
      <c r="B205" s="106">
        <v>42997</v>
      </c>
      <c r="C205" s="106"/>
      <c r="D205" s="107" t="s">
        <v>734</v>
      </c>
      <c r="E205" s="108" t="s">
        <v>624</v>
      </c>
      <c r="F205" s="109">
        <v>215</v>
      </c>
      <c r="G205" s="108"/>
      <c r="H205" s="108">
        <v>258</v>
      </c>
      <c r="I205" s="126">
        <v>258</v>
      </c>
      <c r="J205" s="127" t="s">
        <v>683</v>
      </c>
      <c r="K205" s="128">
        <f t="shared" si="69"/>
        <v>43</v>
      </c>
      <c r="L205" s="129">
        <f t="shared" si="70"/>
        <v>0.2</v>
      </c>
      <c r="M205" s="130" t="s">
        <v>600</v>
      </c>
      <c r="N205" s="131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97</v>
      </c>
      <c r="B206" s="106">
        <v>42997</v>
      </c>
      <c r="C206" s="106"/>
      <c r="D206" s="107" t="s">
        <v>734</v>
      </c>
      <c r="E206" s="108" t="s">
        <v>624</v>
      </c>
      <c r="F206" s="109">
        <v>215</v>
      </c>
      <c r="G206" s="108"/>
      <c r="H206" s="108">
        <v>258</v>
      </c>
      <c r="I206" s="126">
        <v>258</v>
      </c>
      <c r="J206" s="231" t="s">
        <v>683</v>
      </c>
      <c r="K206" s="128">
        <v>43</v>
      </c>
      <c r="L206" s="129">
        <v>0.2</v>
      </c>
      <c r="M206" s="130" t="s">
        <v>600</v>
      </c>
      <c r="N206" s="131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98</v>
      </c>
      <c r="B207" s="207">
        <v>42998</v>
      </c>
      <c r="C207" s="207"/>
      <c r="D207" s="375" t="s">
        <v>2980</v>
      </c>
      <c r="E207" s="208" t="s">
        <v>624</v>
      </c>
      <c r="F207" s="209">
        <v>75</v>
      </c>
      <c r="G207" s="208"/>
      <c r="H207" s="208">
        <v>90</v>
      </c>
      <c r="I207" s="232">
        <v>90</v>
      </c>
      <c r="J207" s="127" t="s">
        <v>735</v>
      </c>
      <c r="K207" s="128">
        <f t="shared" ref="K207:K212" si="71">H207-F207</f>
        <v>15</v>
      </c>
      <c r="L207" s="129">
        <f t="shared" ref="L207:L212" si="72">K207/F207</f>
        <v>0.2</v>
      </c>
      <c r="M207" s="130" t="s">
        <v>600</v>
      </c>
      <c r="N207" s="131">
        <v>43019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99</v>
      </c>
      <c r="B208" s="154">
        <v>43011</v>
      </c>
      <c r="C208" s="154"/>
      <c r="D208" s="155" t="s">
        <v>736</v>
      </c>
      <c r="E208" s="156" t="s">
        <v>624</v>
      </c>
      <c r="F208" s="157">
        <v>315</v>
      </c>
      <c r="G208" s="156"/>
      <c r="H208" s="156">
        <v>392</v>
      </c>
      <c r="I208" s="178">
        <v>384</v>
      </c>
      <c r="J208" s="231" t="s">
        <v>737</v>
      </c>
      <c r="K208" s="128">
        <f t="shared" si="71"/>
        <v>77</v>
      </c>
      <c r="L208" s="180">
        <f t="shared" si="72"/>
        <v>0.24444444444444444</v>
      </c>
      <c r="M208" s="181" t="s">
        <v>600</v>
      </c>
      <c r="N208" s="182">
        <v>43017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100</v>
      </c>
      <c r="B209" s="154">
        <v>43013</v>
      </c>
      <c r="C209" s="154"/>
      <c r="D209" s="155" t="s">
        <v>738</v>
      </c>
      <c r="E209" s="156" t="s">
        <v>624</v>
      </c>
      <c r="F209" s="157">
        <v>145</v>
      </c>
      <c r="G209" s="156"/>
      <c r="H209" s="156">
        <v>179</v>
      </c>
      <c r="I209" s="178">
        <v>180</v>
      </c>
      <c r="J209" s="231" t="s">
        <v>614</v>
      </c>
      <c r="K209" s="128">
        <f t="shared" si="71"/>
        <v>34</v>
      </c>
      <c r="L209" s="180">
        <f t="shared" si="72"/>
        <v>0.23448275862068965</v>
      </c>
      <c r="M209" s="181" t="s">
        <v>600</v>
      </c>
      <c r="N209" s="182">
        <v>43025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101</v>
      </c>
      <c r="B210" s="154">
        <v>43014</v>
      </c>
      <c r="C210" s="154"/>
      <c r="D210" s="155" t="s">
        <v>339</v>
      </c>
      <c r="E210" s="156" t="s">
        <v>624</v>
      </c>
      <c r="F210" s="157">
        <v>256</v>
      </c>
      <c r="G210" s="156"/>
      <c r="H210" s="156">
        <v>323</v>
      </c>
      <c r="I210" s="178">
        <v>320</v>
      </c>
      <c r="J210" s="231" t="s">
        <v>683</v>
      </c>
      <c r="K210" s="128">
        <f t="shared" si="71"/>
        <v>67</v>
      </c>
      <c r="L210" s="180">
        <f t="shared" si="72"/>
        <v>0.26171875</v>
      </c>
      <c r="M210" s="181" t="s">
        <v>600</v>
      </c>
      <c r="N210" s="182">
        <v>43067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102</v>
      </c>
      <c r="B211" s="154">
        <v>43017</v>
      </c>
      <c r="C211" s="154"/>
      <c r="D211" s="155" t="s">
        <v>360</v>
      </c>
      <c r="E211" s="156" t="s">
        <v>624</v>
      </c>
      <c r="F211" s="157">
        <v>137.5</v>
      </c>
      <c r="G211" s="156"/>
      <c r="H211" s="156">
        <v>184</v>
      </c>
      <c r="I211" s="178">
        <v>183</v>
      </c>
      <c r="J211" s="179" t="s">
        <v>739</v>
      </c>
      <c r="K211" s="128">
        <f t="shared" si="71"/>
        <v>46.5</v>
      </c>
      <c r="L211" s="180">
        <f t="shared" si="72"/>
        <v>0.33818181818181819</v>
      </c>
      <c r="M211" s="181" t="s">
        <v>600</v>
      </c>
      <c r="N211" s="182">
        <v>43108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103</v>
      </c>
      <c r="B212" s="154">
        <v>43018</v>
      </c>
      <c r="C212" s="154"/>
      <c r="D212" s="155" t="s">
        <v>740</v>
      </c>
      <c r="E212" s="156" t="s">
        <v>624</v>
      </c>
      <c r="F212" s="157">
        <v>125.5</v>
      </c>
      <c r="G212" s="156"/>
      <c r="H212" s="156">
        <v>158</v>
      </c>
      <c r="I212" s="178">
        <v>155</v>
      </c>
      <c r="J212" s="179" t="s">
        <v>741</v>
      </c>
      <c r="K212" s="128">
        <f t="shared" si="71"/>
        <v>32.5</v>
      </c>
      <c r="L212" s="180">
        <f t="shared" si="72"/>
        <v>0.25896414342629481</v>
      </c>
      <c r="M212" s="181" t="s">
        <v>600</v>
      </c>
      <c r="N212" s="182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104</v>
      </c>
      <c r="B213" s="154">
        <v>43018</v>
      </c>
      <c r="C213" s="154"/>
      <c r="D213" s="155" t="s">
        <v>771</v>
      </c>
      <c r="E213" s="156" t="s">
        <v>624</v>
      </c>
      <c r="F213" s="157">
        <v>895</v>
      </c>
      <c r="G213" s="156"/>
      <c r="H213" s="156">
        <v>1122.5</v>
      </c>
      <c r="I213" s="178">
        <v>1078</v>
      </c>
      <c r="J213" s="179" t="s">
        <v>772</v>
      </c>
      <c r="K213" s="128">
        <v>227.5</v>
      </c>
      <c r="L213" s="180">
        <v>0.25418994413407803</v>
      </c>
      <c r="M213" s="181" t="s">
        <v>600</v>
      </c>
      <c r="N213" s="182">
        <v>43117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105</v>
      </c>
      <c r="B214" s="154">
        <v>43020</v>
      </c>
      <c r="C214" s="154"/>
      <c r="D214" s="155" t="s">
        <v>347</v>
      </c>
      <c r="E214" s="156" t="s">
        <v>624</v>
      </c>
      <c r="F214" s="157">
        <v>525</v>
      </c>
      <c r="G214" s="156"/>
      <c r="H214" s="156">
        <v>629</v>
      </c>
      <c r="I214" s="178">
        <v>629</v>
      </c>
      <c r="J214" s="231" t="s">
        <v>683</v>
      </c>
      <c r="K214" s="128">
        <v>104</v>
      </c>
      <c r="L214" s="180">
        <v>0.19809523809523799</v>
      </c>
      <c r="M214" s="181" t="s">
        <v>600</v>
      </c>
      <c r="N214" s="182">
        <v>43119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106</v>
      </c>
      <c r="B215" s="154">
        <v>43046</v>
      </c>
      <c r="C215" s="154"/>
      <c r="D215" s="155" t="s">
        <v>393</v>
      </c>
      <c r="E215" s="156" t="s">
        <v>624</v>
      </c>
      <c r="F215" s="157">
        <v>740</v>
      </c>
      <c r="G215" s="156"/>
      <c r="H215" s="156">
        <v>892.5</v>
      </c>
      <c r="I215" s="178">
        <v>900</v>
      </c>
      <c r="J215" s="179" t="s">
        <v>742</v>
      </c>
      <c r="K215" s="128">
        <f>H215-F215</f>
        <v>152.5</v>
      </c>
      <c r="L215" s="180">
        <f>K215/F215</f>
        <v>0.20608108108108109</v>
      </c>
      <c r="M215" s="181" t="s">
        <v>600</v>
      </c>
      <c r="N215" s="182">
        <v>43052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107</v>
      </c>
      <c r="B216" s="106">
        <v>43073</v>
      </c>
      <c r="C216" s="106"/>
      <c r="D216" s="107" t="s">
        <v>743</v>
      </c>
      <c r="E216" s="108" t="s">
        <v>624</v>
      </c>
      <c r="F216" s="109">
        <v>118.5</v>
      </c>
      <c r="G216" s="108"/>
      <c r="H216" s="108">
        <v>143.5</v>
      </c>
      <c r="I216" s="126">
        <v>145</v>
      </c>
      <c r="J216" s="141" t="s">
        <v>744</v>
      </c>
      <c r="K216" s="128">
        <f>H216-F216</f>
        <v>25</v>
      </c>
      <c r="L216" s="129">
        <f>K216/F216</f>
        <v>0.2109704641350211</v>
      </c>
      <c r="M216" s="130" t="s">
        <v>600</v>
      </c>
      <c r="N216" s="131">
        <v>43097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108</v>
      </c>
      <c r="B217" s="110">
        <v>43090</v>
      </c>
      <c r="C217" s="110"/>
      <c r="D217" s="158" t="s">
        <v>443</v>
      </c>
      <c r="E217" s="112" t="s">
        <v>624</v>
      </c>
      <c r="F217" s="113">
        <v>715</v>
      </c>
      <c r="G217" s="113"/>
      <c r="H217" s="114">
        <v>500</v>
      </c>
      <c r="I217" s="132">
        <v>872</v>
      </c>
      <c r="J217" s="138" t="s">
        <v>745</v>
      </c>
      <c r="K217" s="134">
        <f>H217-F217</f>
        <v>-215</v>
      </c>
      <c r="L217" s="135">
        <f>K217/F217</f>
        <v>-0.30069930069930068</v>
      </c>
      <c r="M217" s="136" t="s">
        <v>664</v>
      </c>
      <c r="N217" s="137">
        <v>43670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109</v>
      </c>
      <c r="B218" s="106">
        <v>43098</v>
      </c>
      <c r="C218" s="106"/>
      <c r="D218" s="107" t="s">
        <v>736</v>
      </c>
      <c r="E218" s="108" t="s">
        <v>624</v>
      </c>
      <c r="F218" s="109">
        <v>435</v>
      </c>
      <c r="G218" s="108"/>
      <c r="H218" s="108">
        <v>542.5</v>
      </c>
      <c r="I218" s="126">
        <v>539</v>
      </c>
      <c r="J218" s="141" t="s">
        <v>683</v>
      </c>
      <c r="K218" s="128">
        <v>107.5</v>
      </c>
      <c r="L218" s="129">
        <v>0.247126436781609</v>
      </c>
      <c r="M218" s="130" t="s">
        <v>600</v>
      </c>
      <c r="N218" s="131">
        <v>43206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110</v>
      </c>
      <c r="B219" s="106">
        <v>43098</v>
      </c>
      <c r="C219" s="106"/>
      <c r="D219" s="107" t="s">
        <v>571</v>
      </c>
      <c r="E219" s="108" t="s">
        <v>624</v>
      </c>
      <c r="F219" s="109">
        <v>885</v>
      </c>
      <c r="G219" s="108"/>
      <c r="H219" s="108">
        <v>1090</v>
      </c>
      <c r="I219" s="126">
        <v>1084</v>
      </c>
      <c r="J219" s="141" t="s">
        <v>683</v>
      </c>
      <c r="K219" s="128">
        <v>205</v>
      </c>
      <c r="L219" s="129">
        <v>0.23163841807909599</v>
      </c>
      <c r="M219" s="130" t="s">
        <v>600</v>
      </c>
      <c r="N219" s="131">
        <v>43213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7">
        <v>111</v>
      </c>
      <c r="B220" s="348">
        <v>43192</v>
      </c>
      <c r="C220" s="348"/>
      <c r="D220" s="116" t="s">
        <v>753</v>
      </c>
      <c r="E220" s="351" t="s">
        <v>624</v>
      </c>
      <c r="F220" s="354">
        <v>478.5</v>
      </c>
      <c r="G220" s="351"/>
      <c r="H220" s="351">
        <v>442</v>
      </c>
      <c r="I220" s="357">
        <v>613</v>
      </c>
      <c r="J220" s="385" t="s">
        <v>3404</v>
      </c>
      <c r="K220" s="134">
        <f>H220-F220</f>
        <v>-36.5</v>
      </c>
      <c r="L220" s="135">
        <f>K220/F220</f>
        <v>-7.6280041797283177E-2</v>
      </c>
      <c r="M220" s="136" t="s">
        <v>664</v>
      </c>
      <c r="N220" s="137">
        <v>43762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112</v>
      </c>
      <c r="B221" s="110">
        <v>43194</v>
      </c>
      <c r="C221" s="110"/>
      <c r="D221" s="374" t="s">
        <v>2979</v>
      </c>
      <c r="E221" s="112" t="s">
        <v>624</v>
      </c>
      <c r="F221" s="113">
        <f>141.5-7.3</f>
        <v>134.19999999999999</v>
      </c>
      <c r="G221" s="113"/>
      <c r="H221" s="114">
        <v>77</v>
      </c>
      <c r="I221" s="132">
        <v>180</v>
      </c>
      <c r="J221" s="385" t="s">
        <v>3403</v>
      </c>
      <c r="K221" s="134">
        <f>H221-F221</f>
        <v>-57.199999999999989</v>
      </c>
      <c r="L221" s="135">
        <f>K221/F221</f>
        <v>-0.42622950819672129</v>
      </c>
      <c r="M221" s="136" t="s">
        <v>664</v>
      </c>
      <c r="N221" s="137">
        <v>43522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113</v>
      </c>
      <c r="B222" s="110">
        <v>43209</v>
      </c>
      <c r="C222" s="110"/>
      <c r="D222" s="111" t="s">
        <v>746</v>
      </c>
      <c r="E222" s="112" t="s">
        <v>624</v>
      </c>
      <c r="F222" s="113">
        <v>430</v>
      </c>
      <c r="G222" s="113"/>
      <c r="H222" s="114">
        <v>220</v>
      </c>
      <c r="I222" s="132">
        <v>537</v>
      </c>
      <c r="J222" s="138" t="s">
        <v>747</v>
      </c>
      <c r="K222" s="134">
        <f>H222-F222</f>
        <v>-210</v>
      </c>
      <c r="L222" s="135">
        <f>K222/F222</f>
        <v>-0.48837209302325579</v>
      </c>
      <c r="M222" s="136" t="s">
        <v>664</v>
      </c>
      <c r="N222" s="137">
        <v>43252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8">
        <v>114</v>
      </c>
      <c r="B223" s="159">
        <v>43220</v>
      </c>
      <c r="C223" s="159"/>
      <c r="D223" s="160" t="s">
        <v>394</v>
      </c>
      <c r="E223" s="161" t="s">
        <v>624</v>
      </c>
      <c r="F223" s="163">
        <v>153.5</v>
      </c>
      <c r="G223" s="163"/>
      <c r="H223" s="163">
        <v>196</v>
      </c>
      <c r="I223" s="163">
        <v>196</v>
      </c>
      <c r="J223" s="359" t="s">
        <v>3495</v>
      </c>
      <c r="K223" s="183">
        <f>H223-F223</f>
        <v>42.5</v>
      </c>
      <c r="L223" s="184">
        <f>K223/F223</f>
        <v>0.27687296416938112</v>
      </c>
      <c r="M223" s="162" t="s">
        <v>600</v>
      </c>
      <c r="N223" s="185">
        <v>43605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115</v>
      </c>
      <c r="B224" s="110">
        <v>43306</v>
      </c>
      <c r="C224" s="110"/>
      <c r="D224" s="111" t="s">
        <v>769</v>
      </c>
      <c r="E224" s="112" t="s">
        <v>624</v>
      </c>
      <c r="F224" s="113">
        <v>27.5</v>
      </c>
      <c r="G224" s="113"/>
      <c r="H224" s="114">
        <v>13.1</v>
      </c>
      <c r="I224" s="132">
        <v>60</v>
      </c>
      <c r="J224" s="138" t="s">
        <v>773</v>
      </c>
      <c r="K224" s="134">
        <v>-14.4</v>
      </c>
      <c r="L224" s="135">
        <v>-0.52363636363636401</v>
      </c>
      <c r="M224" s="136" t="s">
        <v>664</v>
      </c>
      <c r="N224" s="137">
        <v>43138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7">
        <v>116</v>
      </c>
      <c r="B225" s="348">
        <v>43318</v>
      </c>
      <c r="C225" s="348"/>
      <c r="D225" s="116" t="s">
        <v>748</v>
      </c>
      <c r="E225" s="351" t="s">
        <v>624</v>
      </c>
      <c r="F225" s="351">
        <v>148.5</v>
      </c>
      <c r="G225" s="351"/>
      <c r="H225" s="351">
        <v>102</v>
      </c>
      <c r="I225" s="357">
        <v>182</v>
      </c>
      <c r="J225" s="138" t="s">
        <v>3494</v>
      </c>
      <c r="K225" s="134">
        <f>H225-F225</f>
        <v>-46.5</v>
      </c>
      <c r="L225" s="135">
        <f>K225/F225</f>
        <v>-0.31313131313131315</v>
      </c>
      <c r="M225" s="136" t="s">
        <v>664</v>
      </c>
      <c r="N225" s="137">
        <v>43661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117</v>
      </c>
      <c r="B226" s="106">
        <v>43335</v>
      </c>
      <c r="C226" s="106"/>
      <c r="D226" s="107" t="s">
        <v>774</v>
      </c>
      <c r="E226" s="108" t="s">
        <v>624</v>
      </c>
      <c r="F226" s="156">
        <v>285</v>
      </c>
      <c r="G226" s="108"/>
      <c r="H226" s="108">
        <v>355</v>
      </c>
      <c r="I226" s="126">
        <v>364</v>
      </c>
      <c r="J226" s="141" t="s">
        <v>775</v>
      </c>
      <c r="K226" s="128">
        <v>70</v>
      </c>
      <c r="L226" s="129">
        <v>0.24561403508771901</v>
      </c>
      <c r="M226" s="130" t="s">
        <v>600</v>
      </c>
      <c r="N226" s="131">
        <v>43455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118</v>
      </c>
      <c r="B227" s="106">
        <v>43341</v>
      </c>
      <c r="C227" s="106"/>
      <c r="D227" s="107" t="s">
        <v>384</v>
      </c>
      <c r="E227" s="108" t="s">
        <v>624</v>
      </c>
      <c r="F227" s="156">
        <v>525</v>
      </c>
      <c r="G227" s="108"/>
      <c r="H227" s="108">
        <v>585</v>
      </c>
      <c r="I227" s="126">
        <v>635</v>
      </c>
      <c r="J227" s="141" t="s">
        <v>749</v>
      </c>
      <c r="K227" s="128">
        <f t="shared" ref="K227:K239" si="73">H227-F227</f>
        <v>60</v>
      </c>
      <c r="L227" s="129">
        <f t="shared" ref="L227:L239" si="74">K227/F227</f>
        <v>0.11428571428571428</v>
      </c>
      <c r="M227" s="130" t="s">
        <v>600</v>
      </c>
      <c r="N227" s="131">
        <v>43662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119</v>
      </c>
      <c r="B228" s="106">
        <v>43395</v>
      </c>
      <c r="C228" s="106"/>
      <c r="D228" s="107" t="s">
        <v>368</v>
      </c>
      <c r="E228" s="108" t="s">
        <v>624</v>
      </c>
      <c r="F228" s="156">
        <v>475</v>
      </c>
      <c r="G228" s="108"/>
      <c r="H228" s="108">
        <v>574</v>
      </c>
      <c r="I228" s="126">
        <v>570</v>
      </c>
      <c r="J228" s="141" t="s">
        <v>683</v>
      </c>
      <c r="K228" s="128">
        <f t="shared" si="73"/>
        <v>99</v>
      </c>
      <c r="L228" s="129">
        <f t="shared" si="74"/>
        <v>0.20842105263157895</v>
      </c>
      <c r="M228" s="130" t="s">
        <v>600</v>
      </c>
      <c r="N228" s="131">
        <v>43403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120</v>
      </c>
      <c r="B229" s="154">
        <v>43397</v>
      </c>
      <c r="C229" s="154"/>
      <c r="D229" s="414" t="s">
        <v>391</v>
      </c>
      <c r="E229" s="156" t="s">
        <v>624</v>
      </c>
      <c r="F229" s="156">
        <v>707.5</v>
      </c>
      <c r="G229" s="156"/>
      <c r="H229" s="156">
        <v>872</v>
      </c>
      <c r="I229" s="178">
        <v>872</v>
      </c>
      <c r="J229" s="179" t="s">
        <v>683</v>
      </c>
      <c r="K229" s="128">
        <f t="shared" si="73"/>
        <v>164.5</v>
      </c>
      <c r="L229" s="180">
        <f t="shared" si="74"/>
        <v>0.23250883392226149</v>
      </c>
      <c r="M229" s="181" t="s">
        <v>600</v>
      </c>
      <c r="N229" s="182">
        <v>43482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121</v>
      </c>
      <c r="B230" s="154">
        <v>43398</v>
      </c>
      <c r="C230" s="154"/>
      <c r="D230" s="414" t="s">
        <v>348</v>
      </c>
      <c r="E230" s="156" t="s">
        <v>624</v>
      </c>
      <c r="F230" s="156">
        <v>162</v>
      </c>
      <c r="G230" s="156"/>
      <c r="H230" s="156">
        <v>204</v>
      </c>
      <c r="I230" s="178">
        <v>209</v>
      </c>
      <c r="J230" s="179" t="s">
        <v>3493</v>
      </c>
      <c r="K230" s="128">
        <f t="shared" si="73"/>
        <v>42</v>
      </c>
      <c r="L230" s="180">
        <f t="shared" si="74"/>
        <v>0.25925925925925924</v>
      </c>
      <c r="M230" s="181" t="s">
        <v>600</v>
      </c>
      <c r="N230" s="182">
        <v>43539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122</v>
      </c>
      <c r="B231" s="207">
        <v>43399</v>
      </c>
      <c r="C231" s="207"/>
      <c r="D231" s="155" t="s">
        <v>495</v>
      </c>
      <c r="E231" s="208" t="s">
        <v>624</v>
      </c>
      <c r="F231" s="208">
        <v>240</v>
      </c>
      <c r="G231" s="208"/>
      <c r="H231" s="208">
        <v>297</v>
      </c>
      <c r="I231" s="232">
        <v>297</v>
      </c>
      <c r="J231" s="179" t="s">
        <v>683</v>
      </c>
      <c r="K231" s="233">
        <f t="shared" si="73"/>
        <v>57</v>
      </c>
      <c r="L231" s="234">
        <f t="shared" si="74"/>
        <v>0.23749999999999999</v>
      </c>
      <c r="M231" s="235" t="s">
        <v>600</v>
      </c>
      <c r="N231" s="236">
        <v>43417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123</v>
      </c>
      <c r="B232" s="106">
        <v>43439</v>
      </c>
      <c r="C232" s="106"/>
      <c r="D232" s="148" t="s">
        <v>750</v>
      </c>
      <c r="E232" s="108" t="s">
        <v>624</v>
      </c>
      <c r="F232" s="108">
        <v>202.5</v>
      </c>
      <c r="G232" s="108"/>
      <c r="H232" s="108">
        <v>255</v>
      </c>
      <c r="I232" s="126">
        <v>252</v>
      </c>
      <c r="J232" s="141" t="s">
        <v>683</v>
      </c>
      <c r="K232" s="128">
        <f t="shared" si="73"/>
        <v>52.5</v>
      </c>
      <c r="L232" s="129">
        <f t="shared" si="74"/>
        <v>0.25925925925925924</v>
      </c>
      <c r="M232" s="130" t="s">
        <v>600</v>
      </c>
      <c r="N232" s="131">
        <v>43542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124</v>
      </c>
      <c r="B233" s="207">
        <v>43465</v>
      </c>
      <c r="C233" s="106"/>
      <c r="D233" s="414" t="s">
        <v>423</v>
      </c>
      <c r="E233" s="208" t="s">
        <v>624</v>
      </c>
      <c r="F233" s="208">
        <v>710</v>
      </c>
      <c r="G233" s="208"/>
      <c r="H233" s="208">
        <v>866</v>
      </c>
      <c r="I233" s="232">
        <v>866</v>
      </c>
      <c r="J233" s="179" t="s">
        <v>683</v>
      </c>
      <c r="K233" s="128">
        <f t="shared" si="73"/>
        <v>156</v>
      </c>
      <c r="L233" s="129">
        <f t="shared" si="74"/>
        <v>0.21971830985915494</v>
      </c>
      <c r="M233" s="130" t="s">
        <v>600</v>
      </c>
      <c r="N233" s="362">
        <v>43553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125</v>
      </c>
      <c r="B234" s="207">
        <v>43522</v>
      </c>
      <c r="C234" s="207"/>
      <c r="D234" s="414" t="s">
        <v>141</v>
      </c>
      <c r="E234" s="208" t="s">
        <v>624</v>
      </c>
      <c r="F234" s="208">
        <v>337.25</v>
      </c>
      <c r="G234" s="208"/>
      <c r="H234" s="208">
        <v>398.5</v>
      </c>
      <c r="I234" s="232">
        <v>411</v>
      </c>
      <c r="J234" s="141" t="s">
        <v>3492</v>
      </c>
      <c r="K234" s="128">
        <f t="shared" si="73"/>
        <v>61.25</v>
      </c>
      <c r="L234" s="129">
        <f t="shared" si="74"/>
        <v>0.1816160118606375</v>
      </c>
      <c r="M234" s="130" t="s">
        <v>600</v>
      </c>
      <c r="N234" s="362">
        <v>43760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9">
        <v>126</v>
      </c>
      <c r="B235" s="164">
        <v>43559</v>
      </c>
      <c r="C235" s="164"/>
      <c r="D235" s="165" t="s">
        <v>410</v>
      </c>
      <c r="E235" s="166" t="s">
        <v>624</v>
      </c>
      <c r="F235" s="166">
        <v>130</v>
      </c>
      <c r="G235" s="166"/>
      <c r="H235" s="166">
        <v>65</v>
      </c>
      <c r="I235" s="186">
        <v>158</v>
      </c>
      <c r="J235" s="138" t="s">
        <v>751</v>
      </c>
      <c r="K235" s="134">
        <f t="shared" si="73"/>
        <v>-65</v>
      </c>
      <c r="L235" s="135">
        <f t="shared" si="74"/>
        <v>-0.5</v>
      </c>
      <c r="M235" s="136" t="s">
        <v>664</v>
      </c>
      <c r="N235" s="137">
        <v>43726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0">
        <v>127</v>
      </c>
      <c r="B236" s="187">
        <v>43017</v>
      </c>
      <c r="C236" s="187"/>
      <c r="D236" s="188" t="s">
        <v>169</v>
      </c>
      <c r="E236" s="189" t="s">
        <v>624</v>
      </c>
      <c r="F236" s="190">
        <v>141.5</v>
      </c>
      <c r="G236" s="191"/>
      <c r="H236" s="191">
        <v>183.5</v>
      </c>
      <c r="I236" s="191">
        <v>210</v>
      </c>
      <c r="J236" s="218" t="s">
        <v>3441</v>
      </c>
      <c r="K236" s="219">
        <f t="shared" si="73"/>
        <v>42</v>
      </c>
      <c r="L236" s="220">
        <f t="shared" si="74"/>
        <v>0.29681978798586572</v>
      </c>
      <c r="M236" s="190" t="s">
        <v>600</v>
      </c>
      <c r="N236" s="221">
        <v>43042</v>
      </c>
      <c r="O236" s="57"/>
      <c r="P236" s="16"/>
      <c r="Q236" s="16"/>
      <c r="R236" s="94" t="s">
        <v>752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9">
        <v>128</v>
      </c>
      <c r="B237" s="164">
        <v>43074</v>
      </c>
      <c r="C237" s="164"/>
      <c r="D237" s="165" t="s">
        <v>303</v>
      </c>
      <c r="E237" s="166" t="s">
        <v>624</v>
      </c>
      <c r="F237" s="167">
        <v>172</v>
      </c>
      <c r="G237" s="166"/>
      <c r="H237" s="166">
        <v>155.25</v>
      </c>
      <c r="I237" s="186">
        <v>230</v>
      </c>
      <c r="J237" s="385" t="s">
        <v>3401</v>
      </c>
      <c r="K237" s="134">
        <f t="shared" ref="K237" si="75">H237-F237</f>
        <v>-16.75</v>
      </c>
      <c r="L237" s="135">
        <f t="shared" ref="L237" si="76">K237/F237</f>
        <v>-9.7383720930232565E-2</v>
      </c>
      <c r="M237" s="136" t="s">
        <v>664</v>
      </c>
      <c r="N237" s="137">
        <v>43787</v>
      </c>
      <c r="O237" s="57"/>
      <c r="P237" s="16"/>
      <c r="Q237" s="16"/>
      <c r="R237" s="17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129</v>
      </c>
      <c r="B238" s="187">
        <v>43398</v>
      </c>
      <c r="C238" s="187"/>
      <c r="D238" s="188" t="s">
        <v>104</v>
      </c>
      <c r="E238" s="189" t="s">
        <v>624</v>
      </c>
      <c r="F238" s="191">
        <v>698.5</v>
      </c>
      <c r="G238" s="191"/>
      <c r="H238" s="191">
        <v>850</v>
      </c>
      <c r="I238" s="191">
        <v>890</v>
      </c>
      <c r="J238" s="222" t="s">
        <v>3489</v>
      </c>
      <c r="K238" s="219">
        <f t="shared" si="73"/>
        <v>151.5</v>
      </c>
      <c r="L238" s="220">
        <f t="shared" si="74"/>
        <v>0.21689334287759485</v>
      </c>
      <c r="M238" s="190" t="s">
        <v>600</v>
      </c>
      <c r="N238" s="221">
        <v>43453</v>
      </c>
      <c r="O238" s="57"/>
      <c r="P238" s="16"/>
      <c r="Q238" s="16"/>
      <c r="R238" s="94" t="s">
        <v>752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130</v>
      </c>
      <c r="B239" s="159">
        <v>42877</v>
      </c>
      <c r="C239" s="159"/>
      <c r="D239" s="160" t="s">
        <v>383</v>
      </c>
      <c r="E239" s="161" t="s">
        <v>624</v>
      </c>
      <c r="F239" s="162">
        <v>127.6</v>
      </c>
      <c r="G239" s="163"/>
      <c r="H239" s="163">
        <v>138</v>
      </c>
      <c r="I239" s="163">
        <v>190</v>
      </c>
      <c r="J239" s="386" t="s">
        <v>3405</v>
      </c>
      <c r="K239" s="183">
        <f t="shared" si="73"/>
        <v>10.400000000000006</v>
      </c>
      <c r="L239" s="184">
        <f t="shared" si="74"/>
        <v>8.1504702194357417E-2</v>
      </c>
      <c r="M239" s="162" t="s">
        <v>600</v>
      </c>
      <c r="N239" s="185">
        <v>43774</v>
      </c>
      <c r="O239" s="57"/>
      <c r="P239" s="16"/>
      <c r="Q239" s="16"/>
      <c r="R239" s="17" t="s">
        <v>754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1">
        <v>131</v>
      </c>
      <c r="B240" s="195">
        <v>43158</v>
      </c>
      <c r="C240" s="195"/>
      <c r="D240" s="192" t="s">
        <v>755</v>
      </c>
      <c r="E240" s="196" t="s">
        <v>624</v>
      </c>
      <c r="F240" s="197">
        <v>317</v>
      </c>
      <c r="G240" s="196"/>
      <c r="H240" s="196"/>
      <c r="I240" s="225">
        <v>398</v>
      </c>
      <c r="J240" s="238" t="s">
        <v>602</v>
      </c>
      <c r="K240" s="194"/>
      <c r="L240" s="193"/>
      <c r="M240" s="224" t="s">
        <v>602</v>
      </c>
      <c r="N240" s="223"/>
      <c r="O240" s="57"/>
      <c r="P240" s="16"/>
      <c r="Q240" s="16"/>
      <c r="R240" s="94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132</v>
      </c>
      <c r="B241" s="164">
        <v>43164</v>
      </c>
      <c r="C241" s="164"/>
      <c r="D241" s="165" t="s">
        <v>135</v>
      </c>
      <c r="E241" s="166" t="s">
        <v>624</v>
      </c>
      <c r="F241" s="167">
        <f>510-14.4</f>
        <v>495.6</v>
      </c>
      <c r="G241" s="166"/>
      <c r="H241" s="166">
        <v>350</v>
      </c>
      <c r="I241" s="186">
        <v>672</v>
      </c>
      <c r="J241" s="385" t="s">
        <v>3462</v>
      </c>
      <c r="K241" s="134">
        <f t="shared" ref="K241" si="77">H241-F241</f>
        <v>-145.60000000000002</v>
      </c>
      <c r="L241" s="135">
        <f t="shared" ref="L241" si="78">K241/F241</f>
        <v>-0.29378531073446329</v>
      </c>
      <c r="M241" s="136" t="s">
        <v>664</v>
      </c>
      <c r="N241" s="137">
        <v>43887</v>
      </c>
      <c r="O241" s="57"/>
      <c r="P241" s="16"/>
      <c r="Q241" s="16"/>
      <c r="R241" s="17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9">
        <v>133</v>
      </c>
      <c r="B242" s="164">
        <v>43237</v>
      </c>
      <c r="C242" s="164"/>
      <c r="D242" s="165" t="s">
        <v>489</v>
      </c>
      <c r="E242" s="166" t="s">
        <v>624</v>
      </c>
      <c r="F242" s="167">
        <v>230.3</v>
      </c>
      <c r="G242" s="166"/>
      <c r="H242" s="166">
        <v>102.5</v>
      </c>
      <c r="I242" s="186">
        <v>348</v>
      </c>
      <c r="J242" s="385" t="s">
        <v>3483</v>
      </c>
      <c r="K242" s="134">
        <f t="shared" ref="K242" si="79">H242-F242</f>
        <v>-127.80000000000001</v>
      </c>
      <c r="L242" s="135">
        <f t="shared" ref="L242" si="80">K242/F242</f>
        <v>-0.55492835432045162</v>
      </c>
      <c r="M242" s="136" t="s">
        <v>664</v>
      </c>
      <c r="N242" s="137">
        <v>43896</v>
      </c>
      <c r="O242" s="57"/>
      <c r="P242" s="16"/>
      <c r="Q242" s="16"/>
      <c r="R242" s="17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5">
        <v>134</v>
      </c>
      <c r="B243" s="198">
        <v>43258</v>
      </c>
      <c r="C243" s="198"/>
      <c r="D243" s="201" t="s">
        <v>449</v>
      </c>
      <c r="E243" s="199" t="s">
        <v>624</v>
      </c>
      <c r="F243" s="197">
        <f>342.5-5.1</f>
        <v>337.4</v>
      </c>
      <c r="G243" s="199"/>
      <c r="H243" s="199"/>
      <c r="I243" s="226">
        <v>439</v>
      </c>
      <c r="J243" s="238" t="s">
        <v>602</v>
      </c>
      <c r="K243" s="228"/>
      <c r="L243" s="229"/>
      <c r="M243" s="227" t="s">
        <v>602</v>
      </c>
      <c r="N243" s="230"/>
      <c r="O243" s="57"/>
      <c r="P243" s="16"/>
      <c r="Q243" s="16"/>
      <c r="R243" s="94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5">
        <v>135</v>
      </c>
      <c r="B244" s="198">
        <v>43285</v>
      </c>
      <c r="C244" s="198"/>
      <c r="D244" s="202" t="s">
        <v>49</v>
      </c>
      <c r="E244" s="199" t="s">
        <v>624</v>
      </c>
      <c r="F244" s="197">
        <f>127.5-5.53</f>
        <v>121.97</v>
      </c>
      <c r="G244" s="199"/>
      <c r="H244" s="199"/>
      <c r="I244" s="226">
        <v>170</v>
      </c>
      <c r="J244" s="238" t="s">
        <v>602</v>
      </c>
      <c r="K244" s="228"/>
      <c r="L244" s="229"/>
      <c r="M244" s="227" t="s">
        <v>602</v>
      </c>
      <c r="N244" s="230"/>
      <c r="O244" s="57"/>
      <c r="P244" s="16"/>
      <c r="Q244" s="16"/>
      <c r="R244" s="342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136</v>
      </c>
      <c r="B245" s="164">
        <v>43294</v>
      </c>
      <c r="C245" s="164"/>
      <c r="D245" s="165" t="s">
        <v>243</v>
      </c>
      <c r="E245" s="166" t="s">
        <v>624</v>
      </c>
      <c r="F245" s="167">
        <v>46.5</v>
      </c>
      <c r="G245" s="166"/>
      <c r="H245" s="166">
        <v>17</v>
      </c>
      <c r="I245" s="186">
        <v>59</v>
      </c>
      <c r="J245" s="385" t="s">
        <v>3461</v>
      </c>
      <c r="K245" s="134">
        <f t="shared" ref="K245" si="81">H245-F245</f>
        <v>-29.5</v>
      </c>
      <c r="L245" s="135">
        <f t="shared" ref="L245" si="82">K245/F245</f>
        <v>-0.63440860215053763</v>
      </c>
      <c r="M245" s="136" t="s">
        <v>664</v>
      </c>
      <c r="N245" s="137">
        <v>43887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1">
        <v>137</v>
      </c>
      <c r="B246" s="195">
        <v>43396</v>
      </c>
      <c r="C246" s="195"/>
      <c r="D246" s="202" t="s">
        <v>425</v>
      </c>
      <c r="E246" s="199" t="s">
        <v>624</v>
      </c>
      <c r="F246" s="200">
        <v>156.5</v>
      </c>
      <c r="G246" s="199"/>
      <c r="H246" s="199"/>
      <c r="I246" s="226">
        <v>191</v>
      </c>
      <c r="J246" s="238" t="s">
        <v>602</v>
      </c>
      <c r="K246" s="228"/>
      <c r="L246" s="229"/>
      <c r="M246" s="227" t="s">
        <v>602</v>
      </c>
      <c r="N246" s="230"/>
      <c r="O246" s="57"/>
      <c r="P246" s="16"/>
      <c r="Q246" s="16"/>
      <c r="R246" s="344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138</v>
      </c>
      <c r="B247" s="195">
        <v>43439</v>
      </c>
      <c r="C247" s="195"/>
      <c r="D247" s="202" t="s">
        <v>330</v>
      </c>
      <c r="E247" s="199" t="s">
        <v>624</v>
      </c>
      <c r="F247" s="200">
        <v>259.5</v>
      </c>
      <c r="G247" s="199"/>
      <c r="H247" s="199"/>
      <c r="I247" s="226">
        <v>321</v>
      </c>
      <c r="J247" s="238" t="s">
        <v>602</v>
      </c>
      <c r="K247" s="228"/>
      <c r="L247" s="229"/>
      <c r="M247" s="227" t="s">
        <v>602</v>
      </c>
      <c r="N247" s="230"/>
      <c r="O247" s="16"/>
      <c r="P247" s="16"/>
      <c r="Q247" s="16"/>
      <c r="R247" s="342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9">
        <v>139</v>
      </c>
      <c r="B248" s="164">
        <v>43439</v>
      </c>
      <c r="C248" s="164"/>
      <c r="D248" s="165" t="s">
        <v>776</v>
      </c>
      <c r="E248" s="166" t="s">
        <v>624</v>
      </c>
      <c r="F248" s="166">
        <v>715</v>
      </c>
      <c r="G248" s="166"/>
      <c r="H248" s="166">
        <v>445</v>
      </c>
      <c r="I248" s="186">
        <v>840</v>
      </c>
      <c r="J248" s="138" t="s">
        <v>2995</v>
      </c>
      <c r="K248" s="134">
        <f t="shared" ref="K248:K251" si="83">H248-F248</f>
        <v>-270</v>
      </c>
      <c r="L248" s="135">
        <f t="shared" ref="L248:L251" si="84">K248/F248</f>
        <v>-0.3776223776223776</v>
      </c>
      <c r="M248" s="136" t="s">
        <v>664</v>
      </c>
      <c r="N248" s="137">
        <v>43800</v>
      </c>
      <c r="O248" s="57"/>
      <c r="P248" s="16"/>
      <c r="Q248" s="16"/>
      <c r="R248" s="17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140</v>
      </c>
      <c r="B249" s="207">
        <v>43469</v>
      </c>
      <c r="C249" s="207"/>
      <c r="D249" s="155" t="s">
        <v>145</v>
      </c>
      <c r="E249" s="208" t="s">
        <v>624</v>
      </c>
      <c r="F249" s="208">
        <v>875</v>
      </c>
      <c r="G249" s="208"/>
      <c r="H249" s="208">
        <v>1165</v>
      </c>
      <c r="I249" s="232">
        <v>1185</v>
      </c>
      <c r="J249" s="141" t="s">
        <v>3490</v>
      </c>
      <c r="K249" s="128">
        <f t="shared" si="83"/>
        <v>290</v>
      </c>
      <c r="L249" s="129">
        <f t="shared" si="84"/>
        <v>0.33142857142857141</v>
      </c>
      <c r="M249" s="130" t="s">
        <v>600</v>
      </c>
      <c r="N249" s="362">
        <v>43847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141</v>
      </c>
      <c r="B250" s="207">
        <v>43559</v>
      </c>
      <c r="C250" s="207"/>
      <c r="D250" s="414" t="s">
        <v>345</v>
      </c>
      <c r="E250" s="208" t="s">
        <v>624</v>
      </c>
      <c r="F250" s="208">
        <f>387-14.63</f>
        <v>372.37</v>
      </c>
      <c r="G250" s="208"/>
      <c r="H250" s="208">
        <v>490</v>
      </c>
      <c r="I250" s="232">
        <v>490</v>
      </c>
      <c r="J250" s="141" t="s">
        <v>683</v>
      </c>
      <c r="K250" s="128">
        <f t="shared" si="83"/>
        <v>117.63</v>
      </c>
      <c r="L250" s="129">
        <f t="shared" si="84"/>
        <v>0.31589548030185027</v>
      </c>
      <c r="M250" s="130" t="s">
        <v>600</v>
      </c>
      <c r="N250" s="362">
        <v>43850</v>
      </c>
      <c r="O250" s="57"/>
      <c r="P250" s="16"/>
      <c r="Q250" s="16"/>
      <c r="R250" s="17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142</v>
      </c>
      <c r="B251" s="164">
        <v>43578</v>
      </c>
      <c r="C251" s="164"/>
      <c r="D251" s="165" t="s">
        <v>777</v>
      </c>
      <c r="E251" s="166" t="s">
        <v>601</v>
      </c>
      <c r="F251" s="166">
        <v>220</v>
      </c>
      <c r="G251" s="166"/>
      <c r="H251" s="166">
        <v>127.5</v>
      </c>
      <c r="I251" s="186">
        <v>284</v>
      </c>
      <c r="J251" s="385" t="s">
        <v>3484</v>
      </c>
      <c r="K251" s="134">
        <f t="shared" si="83"/>
        <v>-92.5</v>
      </c>
      <c r="L251" s="135">
        <f t="shared" si="84"/>
        <v>-0.42045454545454547</v>
      </c>
      <c r="M251" s="136" t="s">
        <v>664</v>
      </c>
      <c r="N251" s="137">
        <v>43896</v>
      </c>
      <c r="O251" s="57"/>
      <c r="P251" s="16"/>
      <c r="Q251" s="16"/>
      <c r="R251" s="17" t="s">
        <v>752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143</v>
      </c>
      <c r="B252" s="207">
        <v>43622</v>
      </c>
      <c r="C252" s="207"/>
      <c r="D252" s="414" t="s">
        <v>496</v>
      </c>
      <c r="E252" s="208" t="s">
        <v>601</v>
      </c>
      <c r="F252" s="208">
        <v>332.8</v>
      </c>
      <c r="G252" s="208"/>
      <c r="H252" s="208">
        <v>405</v>
      </c>
      <c r="I252" s="232">
        <v>419</v>
      </c>
      <c r="J252" s="141" t="s">
        <v>3491</v>
      </c>
      <c r="K252" s="128">
        <f t="shared" ref="K252" si="85">H252-F252</f>
        <v>72.199999999999989</v>
      </c>
      <c r="L252" s="129">
        <f t="shared" ref="L252" si="86">K252/F252</f>
        <v>0.21694711538461534</v>
      </c>
      <c r="M252" s="130" t="s">
        <v>600</v>
      </c>
      <c r="N252" s="362">
        <v>43860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44">
        <v>144</v>
      </c>
      <c r="B253" s="143">
        <v>43641</v>
      </c>
      <c r="C253" s="143"/>
      <c r="D253" s="144" t="s">
        <v>139</v>
      </c>
      <c r="E253" s="145" t="s">
        <v>624</v>
      </c>
      <c r="F253" s="146">
        <v>386</v>
      </c>
      <c r="G253" s="147"/>
      <c r="H253" s="147">
        <v>395</v>
      </c>
      <c r="I253" s="147">
        <v>452</v>
      </c>
      <c r="J253" s="170" t="s">
        <v>3406</v>
      </c>
      <c r="K253" s="171">
        <f t="shared" ref="K253" si="87">H253-F253</f>
        <v>9</v>
      </c>
      <c r="L253" s="172">
        <f t="shared" ref="L253" si="88">K253/F253</f>
        <v>2.3316062176165803E-2</v>
      </c>
      <c r="M253" s="173" t="s">
        <v>709</v>
      </c>
      <c r="N253" s="174">
        <v>43868</v>
      </c>
      <c r="O253" s="16"/>
      <c r="P253" s="16"/>
      <c r="Q253" s="16"/>
      <c r="R253" s="344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2">
        <v>145</v>
      </c>
      <c r="B254" s="195">
        <v>43707</v>
      </c>
      <c r="C254" s="195"/>
      <c r="D254" s="202" t="s">
        <v>260</v>
      </c>
      <c r="E254" s="199" t="s">
        <v>624</v>
      </c>
      <c r="F254" s="199" t="s">
        <v>756</v>
      </c>
      <c r="G254" s="199"/>
      <c r="H254" s="199"/>
      <c r="I254" s="226">
        <v>190</v>
      </c>
      <c r="J254" s="238" t="s">
        <v>602</v>
      </c>
      <c r="K254" s="228"/>
      <c r="L254" s="229"/>
      <c r="M254" s="358" t="s">
        <v>602</v>
      </c>
      <c r="N254" s="230"/>
      <c r="O254" s="16"/>
      <c r="P254" s="16"/>
      <c r="Q254" s="16"/>
      <c r="R254" s="34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146</v>
      </c>
      <c r="B255" s="207">
        <v>43731</v>
      </c>
      <c r="C255" s="207"/>
      <c r="D255" s="155" t="s">
        <v>440</v>
      </c>
      <c r="E255" s="208" t="s">
        <v>624</v>
      </c>
      <c r="F255" s="208">
        <v>235</v>
      </c>
      <c r="G255" s="208"/>
      <c r="H255" s="208">
        <v>295</v>
      </c>
      <c r="I255" s="232">
        <v>296</v>
      </c>
      <c r="J255" s="141" t="s">
        <v>3148</v>
      </c>
      <c r="K255" s="128">
        <f t="shared" ref="K255" si="89">H255-F255</f>
        <v>60</v>
      </c>
      <c r="L255" s="129">
        <f t="shared" ref="L255" si="90">K255/F255</f>
        <v>0.25531914893617019</v>
      </c>
      <c r="M255" s="130" t="s">
        <v>600</v>
      </c>
      <c r="N255" s="362">
        <v>43844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147</v>
      </c>
      <c r="B256" s="207">
        <v>43752</v>
      </c>
      <c r="C256" s="207"/>
      <c r="D256" s="155" t="s">
        <v>2978</v>
      </c>
      <c r="E256" s="208" t="s">
        <v>624</v>
      </c>
      <c r="F256" s="208">
        <v>277.5</v>
      </c>
      <c r="G256" s="208"/>
      <c r="H256" s="208">
        <v>333</v>
      </c>
      <c r="I256" s="232">
        <v>333</v>
      </c>
      <c r="J256" s="141" t="s">
        <v>3149</v>
      </c>
      <c r="K256" s="128">
        <f t="shared" ref="K256" si="91">H256-F256</f>
        <v>55.5</v>
      </c>
      <c r="L256" s="129">
        <f t="shared" ref="L256" si="92">K256/F256</f>
        <v>0.2</v>
      </c>
      <c r="M256" s="130" t="s">
        <v>600</v>
      </c>
      <c r="N256" s="362">
        <v>43846</v>
      </c>
      <c r="O256" s="57"/>
      <c r="P256" s="16"/>
      <c r="Q256" s="16"/>
      <c r="R256" s="17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148</v>
      </c>
      <c r="B257" s="207">
        <v>43752</v>
      </c>
      <c r="C257" s="207"/>
      <c r="D257" s="155" t="s">
        <v>2977</v>
      </c>
      <c r="E257" s="208" t="s">
        <v>624</v>
      </c>
      <c r="F257" s="208">
        <v>930</v>
      </c>
      <c r="G257" s="208"/>
      <c r="H257" s="208">
        <v>1165</v>
      </c>
      <c r="I257" s="232">
        <v>1200</v>
      </c>
      <c r="J257" s="141" t="s">
        <v>3151</v>
      </c>
      <c r="K257" s="128">
        <f t="shared" ref="K257" si="93">H257-F257</f>
        <v>235</v>
      </c>
      <c r="L257" s="129">
        <f t="shared" ref="L257" si="94">K257/F257</f>
        <v>0.25268817204301075</v>
      </c>
      <c r="M257" s="130" t="s">
        <v>600</v>
      </c>
      <c r="N257" s="362">
        <v>43847</v>
      </c>
      <c r="O257" s="57"/>
      <c r="P257" s="16"/>
      <c r="Q257" s="16"/>
      <c r="R257" s="17" t="s">
        <v>754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149</v>
      </c>
      <c r="B258" s="347">
        <v>43753</v>
      </c>
      <c r="C258" s="212"/>
      <c r="D258" s="373" t="s">
        <v>2976</v>
      </c>
      <c r="E258" s="350" t="s">
        <v>624</v>
      </c>
      <c r="F258" s="353">
        <v>111</v>
      </c>
      <c r="G258" s="350"/>
      <c r="H258" s="350"/>
      <c r="I258" s="356">
        <v>141</v>
      </c>
      <c r="J258" s="238" t="s">
        <v>602</v>
      </c>
      <c r="K258" s="238"/>
      <c r="L258" s="123"/>
      <c r="M258" s="361" t="s">
        <v>602</v>
      </c>
      <c r="N258" s="24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150</v>
      </c>
      <c r="B259" s="207">
        <v>43753</v>
      </c>
      <c r="C259" s="207"/>
      <c r="D259" s="155" t="s">
        <v>2975</v>
      </c>
      <c r="E259" s="208" t="s">
        <v>624</v>
      </c>
      <c r="F259" s="209">
        <v>296</v>
      </c>
      <c r="G259" s="208"/>
      <c r="H259" s="208">
        <v>370</v>
      </c>
      <c r="I259" s="232">
        <v>370</v>
      </c>
      <c r="J259" s="141" t="s">
        <v>683</v>
      </c>
      <c r="K259" s="128">
        <f t="shared" ref="K259" si="95">H259-F259</f>
        <v>74</v>
      </c>
      <c r="L259" s="129">
        <f t="shared" ref="L259" si="96">K259/F259</f>
        <v>0.25</v>
      </c>
      <c r="M259" s="130" t="s">
        <v>600</v>
      </c>
      <c r="N259" s="362">
        <v>43853</v>
      </c>
      <c r="O259" s="57"/>
      <c r="P259" s="16"/>
      <c r="Q259" s="16"/>
      <c r="R259" s="17" t="s">
        <v>754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2">
        <v>151</v>
      </c>
      <c r="B260" s="211">
        <v>43754</v>
      </c>
      <c r="C260" s="211"/>
      <c r="D260" s="192" t="s">
        <v>2974</v>
      </c>
      <c r="E260" s="349" t="s">
        <v>624</v>
      </c>
      <c r="F260" s="352" t="s">
        <v>2940</v>
      </c>
      <c r="G260" s="349"/>
      <c r="H260" s="349"/>
      <c r="I260" s="355">
        <v>344</v>
      </c>
      <c r="J260" s="238" t="s">
        <v>602</v>
      </c>
      <c r="K260" s="241"/>
      <c r="L260" s="360"/>
      <c r="M260" s="343" t="s">
        <v>602</v>
      </c>
      <c r="N260" s="363"/>
      <c r="O260" s="16"/>
      <c r="P260" s="16"/>
      <c r="Q260" s="16"/>
      <c r="R260" s="344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46">
        <v>152</v>
      </c>
      <c r="B261" s="212">
        <v>43832</v>
      </c>
      <c r="C261" s="212"/>
      <c r="D261" s="216" t="s">
        <v>2254</v>
      </c>
      <c r="E261" s="213" t="s">
        <v>624</v>
      </c>
      <c r="F261" s="214" t="s">
        <v>3136</v>
      </c>
      <c r="G261" s="213"/>
      <c r="H261" s="213"/>
      <c r="I261" s="237">
        <v>590</v>
      </c>
      <c r="J261" s="238" t="s">
        <v>602</v>
      </c>
      <c r="K261" s="238"/>
      <c r="L261" s="123"/>
      <c r="M261" s="343" t="s">
        <v>602</v>
      </c>
      <c r="N261" s="240"/>
      <c r="O261" s="16"/>
      <c r="P261" s="16"/>
      <c r="Q261" s="16"/>
      <c r="R261" s="344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153</v>
      </c>
      <c r="B262" s="207">
        <v>43966</v>
      </c>
      <c r="C262" s="207"/>
      <c r="D262" s="155" t="s">
        <v>65</v>
      </c>
      <c r="E262" s="208" t="s">
        <v>624</v>
      </c>
      <c r="F262" s="209">
        <v>67.5</v>
      </c>
      <c r="G262" s="208"/>
      <c r="H262" s="208">
        <v>86</v>
      </c>
      <c r="I262" s="232">
        <v>86</v>
      </c>
      <c r="J262" s="141" t="s">
        <v>3629</v>
      </c>
      <c r="K262" s="128">
        <f t="shared" ref="K262" si="97">H262-F262</f>
        <v>18.5</v>
      </c>
      <c r="L262" s="129">
        <f t="shared" ref="L262" si="98">K262/F262</f>
        <v>0.27407407407407408</v>
      </c>
      <c r="M262" s="130" t="s">
        <v>600</v>
      </c>
      <c r="N262" s="362">
        <v>44008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0">
        <v>154</v>
      </c>
      <c r="B263" s="3">
        <v>44035</v>
      </c>
      <c r="C263" s="212"/>
      <c r="D263" s="216" t="s">
        <v>495</v>
      </c>
      <c r="E263" s="213" t="s">
        <v>624</v>
      </c>
      <c r="F263" s="214" t="s">
        <v>3641</v>
      </c>
      <c r="G263" s="213"/>
      <c r="H263" s="213"/>
      <c r="I263" s="237">
        <v>296</v>
      </c>
      <c r="J263" s="238" t="s">
        <v>602</v>
      </c>
      <c r="K263" s="238"/>
      <c r="L263" s="123"/>
      <c r="M263" s="239"/>
      <c r="N263" s="240"/>
      <c r="O263" s="16"/>
      <c r="P263" s="16"/>
      <c r="Q263" s="16"/>
      <c r="R263" s="344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0"/>
      <c r="B264" s="212"/>
      <c r="C264" s="212"/>
      <c r="D264" s="216"/>
      <c r="E264" s="213"/>
      <c r="F264" s="214"/>
      <c r="G264" s="213"/>
      <c r="H264" s="213"/>
      <c r="I264" s="237"/>
      <c r="J264" s="238"/>
      <c r="K264" s="238"/>
      <c r="L264" s="123"/>
      <c r="M264" s="239"/>
      <c r="N264" s="240"/>
      <c r="O264" s="16"/>
      <c r="P264" s="16"/>
      <c r="Q264" s="16"/>
      <c r="R264" s="34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0"/>
      <c r="B265" s="212"/>
      <c r="C265" s="212"/>
      <c r="D265" s="216"/>
      <c r="E265" s="213"/>
      <c r="F265" s="214"/>
      <c r="G265" s="213"/>
      <c r="H265" s="213"/>
      <c r="I265" s="237"/>
      <c r="J265" s="238"/>
      <c r="K265" s="238"/>
      <c r="L265" s="123"/>
      <c r="M265" s="239"/>
      <c r="N265" s="240"/>
      <c r="O265" s="16"/>
      <c r="P265" s="16"/>
      <c r="Q265" s="16"/>
      <c r="R265" s="34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0"/>
      <c r="B266" s="212"/>
      <c r="C266" s="212"/>
      <c r="D266" s="216"/>
      <c r="E266" s="213"/>
      <c r="F266" s="214"/>
      <c r="G266" s="213"/>
      <c r="H266" s="213"/>
      <c r="I266" s="237"/>
      <c r="J266" s="238"/>
      <c r="K266" s="238"/>
      <c r="L266" s="123"/>
      <c r="M266" s="239"/>
      <c r="N266" s="240"/>
      <c r="O266" s="16"/>
      <c r="P266" s="16"/>
      <c r="Q266" s="16"/>
      <c r="R266" s="34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/>
      <c r="B267" s="212"/>
      <c r="C267" s="212"/>
      <c r="D267" s="216"/>
      <c r="E267" s="213"/>
      <c r="F267" s="214"/>
      <c r="G267" s="213"/>
      <c r="H267" s="213"/>
      <c r="I267" s="237"/>
      <c r="J267" s="238"/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R271" s="344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R272" s="344"/>
    </row>
    <row r="273" spans="1:18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R273" s="344"/>
    </row>
    <row r="274" spans="1:18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R274" s="344"/>
    </row>
    <row r="275" spans="1:18">
      <c r="A275" s="210"/>
      <c r="B275" s="200" t="s">
        <v>2981</v>
      </c>
      <c r="O275" s="16"/>
      <c r="P275" s="16"/>
      <c r="R275" s="344"/>
    </row>
    <row r="276" spans="1:18">
      <c r="R276" s="242"/>
    </row>
    <row r="277" spans="1:18">
      <c r="R277" s="242"/>
    </row>
    <row r="278" spans="1:18">
      <c r="R278" s="242"/>
    </row>
    <row r="279" spans="1:18">
      <c r="R279" s="242"/>
    </row>
    <row r="280" spans="1:18">
      <c r="R280" s="242"/>
    </row>
    <row r="281" spans="1:18">
      <c r="R281" s="242"/>
    </row>
    <row r="282" spans="1:18">
      <c r="R282" s="242"/>
    </row>
    <row r="283" spans="1:18">
      <c r="R283" s="242"/>
    </row>
    <row r="284" spans="1:18">
      <c r="R284" s="242"/>
    </row>
    <row r="285" spans="1:18">
      <c r="R285" s="242"/>
    </row>
    <row r="286" spans="1:18">
      <c r="R286" s="242"/>
    </row>
    <row r="292" spans="1:1">
      <c r="A292" s="217"/>
    </row>
    <row r="293" spans="1:1">
      <c r="A293" s="217"/>
    </row>
    <row r="294" spans="1:1">
      <c r="A294" s="213"/>
    </row>
  </sheetData>
  <autoFilter ref="R1:R294"/>
  <mergeCells count="3">
    <mergeCell ref="A93:A94"/>
    <mergeCell ref="B93:B94"/>
    <mergeCell ref="J93:J9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2020-08-19T02:33:34Z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