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F&amp;O)'!$R$1:$R$355</definedName>
  </definedNames>
  <calcPr calcId="152511"/>
</workbook>
</file>

<file path=xl/calcChain.xml><?xml version="1.0" encoding="utf-8"?>
<calcChain xmlns="http://schemas.openxmlformats.org/spreadsheetml/2006/main">
  <c r="P31" i="6" l="1"/>
  <c r="P30" i="6"/>
  <c r="K135" i="6" l="1"/>
  <c r="M135" i="6" s="1"/>
  <c r="K137" i="6"/>
  <c r="M137" i="6" s="1"/>
  <c r="K136" i="6"/>
  <c r="K138" i="6"/>
  <c r="M138" i="6" s="1"/>
  <c r="K134" i="6"/>
  <c r="M134" i="6" s="1"/>
  <c r="K132" i="6"/>
  <c r="M132" i="6" s="1"/>
  <c r="K131" i="6"/>
  <c r="M131" i="6" s="1"/>
  <c r="K130" i="6"/>
  <c r="M130" i="6" s="1"/>
  <c r="L55" i="6"/>
  <c r="K129" i="6" l="1"/>
  <c r="M129" i="6" s="1"/>
  <c r="L14" i="6"/>
  <c r="K14" i="6"/>
  <c r="K128" i="6"/>
  <c r="M128" i="6" s="1"/>
  <c r="K55" i="6"/>
  <c r="L28" i="6"/>
  <c r="K28" i="6"/>
  <c r="K126" i="6"/>
  <c r="M126" i="6" s="1"/>
  <c r="K125" i="6"/>
  <c r="M125" i="6" s="1"/>
  <c r="L78" i="6"/>
  <c r="K78" i="6"/>
  <c r="L77" i="6"/>
  <c r="K77" i="6"/>
  <c r="K127" i="6"/>
  <c r="M127" i="6" s="1"/>
  <c r="K118" i="6"/>
  <c r="M118" i="6" s="1"/>
  <c r="K123" i="6"/>
  <c r="M123" i="6" s="1"/>
  <c r="P26" i="6"/>
  <c r="P27" i="6"/>
  <c r="P28" i="6"/>
  <c r="K124" i="6"/>
  <c r="M124" i="6" s="1"/>
  <c r="M14" i="6" l="1"/>
  <c r="M77" i="6"/>
  <c r="M28" i="6"/>
  <c r="M55" i="6"/>
  <c r="M78" i="6"/>
  <c r="K121" i="6"/>
  <c r="M121" i="6" s="1"/>
  <c r="L50" i="6"/>
  <c r="K50" i="6"/>
  <c r="K122" i="6"/>
  <c r="M122" i="6" s="1"/>
  <c r="L18" i="6"/>
  <c r="K18" i="6"/>
  <c r="K116" i="6"/>
  <c r="M116" i="6" s="1"/>
  <c r="K119" i="6"/>
  <c r="M119" i="6" s="1"/>
  <c r="K120" i="6"/>
  <c r="M120" i="6" s="1"/>
  <c r="L19" i="6"/>
  <c r="K19" i="6"/>
  <c r="M19" i="6" l="1"/>
  <c r="M50" i="6"/>
  <c r="M18" i="6"/>
  <c r="L51" i="6"/>
  <c r="L49" i="6"/>
  <c r="K49" i="6"/>
  <c r="K113" i="6"/>
  <c r="M113" i="6" s="1"/>
  <c r="K117" i="6"/>
  <c r="M117" i="6" s="1"/>
  <c r="K342" i="6"/>
  <c r="L342" i="6" s="1"/>
  <c r="K51" i="6"/>
  <c r="M51" i="6" l="1"/>
  <c r="M49" i="6"/>
  <c r="L47" i="6"/>
  <c r="K47" i="6"/>
  <c r="K111" i="6"/>
  <c r="M111" i="6" s="1"/>
  <c r="L24" i="6"/>
  <c r="K24" i="6"/>
  <c r="L76" i="6"/>
  <c r="K76" i="6"/>
  <c r="K110" i="6"/>
  <c r="M110" i="6" s="1"/>
  <c r="K112" i="6"/>
  <c r="M112" i="6" s="1"/>
  <c r="K109" i="6"/>
  <c r="M109" i="6" s="1"/>
  <c r="K84" i="6"/>
  <c r="M84" i="6" s="1"/>
  <c r="K85" i="6"/>
  <c r="M85" i="6" s="1"/>
  <c r="M47" i="6" l="1"/>
  <c r="M24" i="6"/>
  <c r="M76" i="6"/>
  <c r="P25" i="6"/>
  <c r="P22" i="6"/>
  <c r="K89" i="6"/>
  <c r="M89" i="6" s="1"/>
  <c r="K106" i="6"/>
  <c r="M106" i="6" s="1"/>
  <c r="K105" i="6"/>
  <c r="M105" i="6" s="1"/>
  <c r="K104" i="6"/>
  <c r="M104" i="6" s="1"/>
  <c r="K103" i="6"/>
  <c r="M103" i="6" s="1"/>
  <c r="K102" i="6"/>
  <c r="M102" i="6" s="1"/>
  <c r="K99" i="6"/>
  <c r="M99" i="6" s="1"/>
  <c r="K96" i="6"/>
  <c r="M96" i="6" s="1"/>
  <c r="L52" i="6"/>
  <c r="K52" i="6"/>
  <c r="K108" i="6"/>
  <c r="M108" i="6" s="1"/>
  <c r="L75" i="6"/>
  <c r="K75" i="6"/>
  <c r="L74" i="6"/>
  <c r="K74" i="6"/>
  <c r="K107" i="6"/>
  <c r="M107" i="6" s="1"/>
  <c r="L17" i="6"/>
  <c r="K17" i="6"/>
  <c r="M17" i="6" s="1"/>
  <c r="L10" i="6"/>
  <c r="K10" i="6"/>
  <c r="M74" i="6" l="1"/>
  <c r="M75" i="6"/>
  <c r="M52" i="6"/>
  <c r="M10" i="6"/>
  <c r="K98" i="6"/>
  <c r="M98" i="6" s="1"/>
  <c r="K97" i="6"/>
  <c r="M97" i="6" s="1"/>
  <c r="K101" i="6"/>
  <c r="M101" i="6" s="1"/>
  <c r="L48" i="6"/>
  <c r="K48" i="6"/>
  <c r="M48" i="6" l="1"/>
  <c r="P20" i="6"/>
  <c r="P21" i="6"/>
  <c r="L73" i="6" l="1"/>
  <c r="K73" i="6"/>
  <c r="K100" i="6"/>
  <c r="M100" i="6" s="1"/>
  <c r="L16" i="6"/>
  <c r="K16" i="6"/>
  <c r="M16" i="6" l="1"/>
  <c r="M73" i="6"/>
  <c r="L71" i="6"/>
  <c r="K71" i="6"/>
  <c r="K70" i="6"/>
  <c r="L70" i="6"/>
  <c r="M71" i="6" l="1"/>
  <c r="M70" i="6"/>
  <c r="K72" i="6"/>
  <c r="L65" i="6"/>
  <c r="K65" i="6"/>
  <c r="K95" i="6"/>
  <c r="M95" i="6" s="1"/>
  <c r="K93" i="6"/>
  <c r="M93" i="6" s="1"/>
  <c r="K94" i="6"/>
  <c r="M94" i="6" s="1"/>
  <c r="L72" i="6"/>
  <c r="K92" i="6"/>
  <c r="M92" i="6" s="1"/>
  <c r="K91" i="6"/>
  <c r="M91" i="6" s="1"/>
  <c r="L12" i="6"/>
  <c r="K12" i="6"/>
  <c r="M72" i="6" l="1"/>
  <c r="M65" i="6"/>
  <c r="M12" i="6"/>
  <c r="K66" i="6"/>
  <c r="L66" i="6"/>
  <c r="K67" i="6"/>
  <c r="L67" i="6"/>
  <c r="K68" i="6"/>
  <c r="L68" i="6"/>
  <c r="K69" i="6"/>
  <c r="L69" i="6"/>
  <c r="M69" i="6" l="1"/>
  <c r="M68" i="6"/>
  <c r="M67" i="6"/>
  <c r="M66" i="6"/>
  <c r="K86" i="6"/>
  <c r="M86" i="6" s="1"/>
  <c r="K90" i="6" l="1"/>
  <c r="M90" i="6" s="1"/>
  <c r="K88" i="6"/>
  <c r="M88" i="6" s="1"/>
  <c r="L15" i="6"/>
  <c r="K15" i="6"/>
  <c r="K87" i="6"/>
  <c r="M87" i="6" s="1"/>
  <c r="M15" i="6" l="1"/>
  <c r="K339" i="6" l="1"/>
  <c r="L339" i="6" s="1"/>
  <c r="P13" i="6" l="1"/>
  <c r="P14" i="6"/>
  <c r="K343" i="6" l="1"/>
  <c r="L343" i="6" s="1"/>
  <c r="K338" i="6"/>
  <c r="L338" i="6" s="1"/>
  <c r="K337" i="6"/>
  <c r="L337" i="6" s="1"/>
  <c r="K335" i="6"/>
  <c r="L335" i="6" s="1"/>
  <c r="H333" i="6"/>
  <c r="K333" i="6" s="1"/>
  <c r="L333" i="6" s="1"/>
  <c r="K332" i="6"/>
  <c r="L332" i="6" s="1"/>
  <c r="K329" i="6"/>
  <c r="L329" i="6" s="1"/>
  <c r="K328" i="6"/>
  <c r="L328" i="6" s="1"/>
  <c r="K327" i="6"/>
  <c r="L327" i="6" s="1"/>
  <c r="K326" i="6"/>
  <c r="L326" i="6" s="1"/>
  <c r="K325" i="6"/>
  <c r="L325" i="6" s="1"/>
  <c r="K324" i="6"/>
  <c r="L324" i="6" s="1"/>
  <c r="K323" i="6"/>
  <c r="L323" i="6" s="1"/>
  <c r="K322" i="6"/>
  <c r="L322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3" i="6"/>
  <c r="L313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6" i="6"/>
  <c r="L306" i="6" s="1"/>
  <c r="K305" i="6"/>
  <c r="L305" i="6" s="1"/>
  <c r="K304" i="6"/>
  <c r="L304" i="6" s="1"/>
  <c r="K303" i="6"/>
  <c r="L303" i="6" s="1"/>
  <c r="K302" i="6"/>
  <c r="L302" i="6" s="1"/>
  <c r="F301" i="6"/>
  <c r="K301" i="6" s="1"/>
  <c r="L301" i="6" s="1"/>
  <c r="K300" i="6"/>
  <c r="L300" i="6" s="1"/>
  <c r="K299" i="6"/>
  <c r="L299" i="6" s="1"/>
  <c r="K298" i="6"/>
  <c r="L298" i="6" s="1"/>
  <c r="K297" i="6"/>
  <c r="L297" i="6" s="1"/>
  <c r="K296" i="6"/>
  <c r="L296" i="6" s="1"/>
  <c r="F295" i="6"/>
  <c r="K295" i="6" s="1"/>
  <c r="L295" i="6" s="1"/>
  <c r="F294" i="6"/>
  <c r="K294" i="6" s="1"/>
  <c r="L294" i="6" s="1"/>
  <c r="K293" i="6"/>
  <c r="L293" i="6" s="1"/>
  <c r="F292" i="6"/>
  <c r="K292" i="6" s="1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8" i="6"/>
  <c r="L278" i="6" s="1"/>
  <c r="K276" i="6"/>
  <c r="L276" i="6" s="1"/>
  <c r="K274" i="6"/>
  <c r="L274" i="6" s="1"/>
  <c r="K273" i="6"/>
  <c r="L273" i="6" s="1"/>
  <c r="F272" i="6"/>
  <c r="K272" i="6" s="1"/>
  <c r="L272" i="6" s="1"/>
  <c r="K271" i="6"/>
  <c r="L271" i="6" s="1"/>
  <c r="K268" i="6"/>
  <c r="L268" i="6" s="1"/>
  <c r="K267" i="6"/>
  <c r="L267" i="6" s="1"/>
  <c r="K266" i="6"/>
  <c r="L266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6" i="6"/>
  <c r="L246" i="6" s="1"/>
  <c r="K244" i="6"/>
  <c r="L244" i="6" s="1"/>
  <c r="K242" i="6"/>
  <c r="L242" i="6" s="1"/>
  <c r="K240" i="6"/>
  <c r="L240" i="6" s="1"/>
  <c r="K239" i="6"/>
  <c r="L239" i="6" s="1"/>
  <c r="K238" i="6"/>
  <c r="L238" i="6" s="1"/>
  <c r="K236" i="6"/>
  <c r="L236" i="6" s="1"/>
  <c r="K235" i="6"/>
  <c r="L235" i="6" s="1"/>
  <c r="K234" i="6"/>
  <c r="L234" i="6" s="1"/>
  <c r="K233" i="6"/>
  <c r="K232" i="6"/>
  <c r="L232" i="6" s="1"/>
  <c r="K231" i="6"/>
  <c r="L231" i="6" s="1"/>
  <c r="K229" i="6"/>
  <c r="L229" i="6" s="1"/>
  <c r="K228" i="6"/>
  <c r="L228" i="6" s="1"/>
  <c r="K227" i="6"/>
  <c r="L227" i="6" s="1"/>
  <c r="K226" i="6"/>
  <c r="L226" i="6" s="1"/>
  <c r="K225" i="6"/>
  <c r="L225" i="6" s="1"/>
  <c r="F224" i="6"/>
  <c r="K224" i="6" s="1"/>
  <c r="L224" i="6" s="1"/>
  <c r="H223" i="6"/>
  <c r="K223" i="6" s="1"/>
  <c r="L223" i="6" s="1"/>
  <c r="K220" i="6"/>
  <c r="L220" i="6" s="1"/>
  <c r="K219" i="6"/>
  <c r="L219" i="6" s="1"/>
  <c r="K218" i="6"/>
  <c r="L218" i="6" s="1"/>
  <c r="K217" i="6"/>
  <c r="L217" i="6" s="1"/>
  <c r="K216" i="6"/>
  <c r="L216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H189" i="6"/>
  <c r="K189" i="6" s="1"/>
  <c r="L189" i="6" s="1"/>
  <c r="F188" i="6"/>
  <c r="K188" i="6" s="1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P11" i="6"/>
  <c r="M7" i="6"/>
  <c r="D7" i="5"/>
  <c r="K6" i="4"/>
  <c r="K6" i="3"/>
  <c r="L6" i="2"/>
</calcChain>
</file>

<file path=xl/sharedStrings.xml><?xml version="1.0" encoding="utf-8"?>
<sst xmlns="http://schemas.openxmlformats.org/spreadsheetml/2006/main" count="3468" uniqueCount="1292">
  <si>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</si>
  <si>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</si>
  <si>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</si>
  <si>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</si>
  <si>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</si>
  <si>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</si>
  <si>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</si>
  <si>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</si>
  <si>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</si>
  <si>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</si>
  <si>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</si>
  <si>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</si>
  <si>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</si>
  <si>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</si>
  <si>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</si>
  <si>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</si>
  <si>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</si>
  <si>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</si>
  <si>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</si>
  <si>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</si>
  <si>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</si>
  <si>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</si>
  <si>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</si>
  <si>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</si>
  <si>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</si>
  <si>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</si>
  <si>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</si>
  <si>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</si>
  <si>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</si>
  <si>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</si>
  <si>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</si>
  <si>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</si>
  <si>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</si>
  <si>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</si>
  <si>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</si>
  <si>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</si>
  <si>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</si>
  <si>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</si>
  <si>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</si>
  <si>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</si>
  <si>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</si>
  <si>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</si>
  <si>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</si>
  <si>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</si>
  <si>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</si>
  <si>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</si>
  <si>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</si>
  <si>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</si>
  <si>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</si>
  <si>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</si>
  <si>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</si>
  <si>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</si>
  <si>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</si>
  <si>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</si>
  <si>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</si>
  <si>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</si>
  <si>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</si>
  <si>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</si>
  <si>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</si>
  <si>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</si>
  <si>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</si>
  <si>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</si>
  <si>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</si>
  <si>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</si>
  <si>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</si>
  <si>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</si>
  <si>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</si>
  <si>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</si>
  <si>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</si>
  <si>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</si>
  <si>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</si>
  <si>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</si>
  <si>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</si>
  <si>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</si>
  <si>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</si>
  <si>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</si>
  <si>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</si>
  <si>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</si>
  <si>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</si>
  <si>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</si>
  <si>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</si>
  <si>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</si>
  <si>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</si>
  <si>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</si>
  <si>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</si>
  <si>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</si>
  <si>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</si>
  <si>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</si>
  <si>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</si>
  <si>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</si>
  <si>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</si>
  <si>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</si>
  <si>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</si>
  <si>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</si>
  <si>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</si>
  <si>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</si>
  <si>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</si>
  <si>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</si>
  <si>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</si>
  <si>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</si>
  <si>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</si>
  <si>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</si>
  <si>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</si>
  <si>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</si>
  <si>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</si>
  <si>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</si>
  <si>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</si>
  <si>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</si>
  <si>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</si>
  <si>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</si>
  <si>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</si>
  <si>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</si>
  <si>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</si>
  <si>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</si>
  <si>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</si>
  <si>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</si>
  <si>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</si>
  <si>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</si>
  <si>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</si>
  <si>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</si>
  <si>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</si>
  <si>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</si>
  <si>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</si>
  <si>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</si>
  <si>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</si>
  <si>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</si>
  <si>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</si>
  <si>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</si>
  <si>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</si>
  <si>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</si>
  <si>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</si>
  <si>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</si>
  <si>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</si>
  <si>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</si>
  <si>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</si>
  <si>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</si>
  <si>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</si>
  <si>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</si>
  <si>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</si>
  <si>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</si>
  <si>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</si>
  <si>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</si>
  <si>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</si>
  <si>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</si>
  <si>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</si>
  <si>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</si>
  <si>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</si>
  <si>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</si>
  <si>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</si>
  <si>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</si>
  <si>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</si>
  <si>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</si>
  <si>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</si>
  <si>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</si>
  <si>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</si>
  <si>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</si>
  <si>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</si>
  <si>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</si>
  <si>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</si>
  <si>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</si>
  <si>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</si>
  <si>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</si>
  <si>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</si>
  <si>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</si>
  <si>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</si>
  <si>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</si>
  <si>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</si>
  <si>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</si>
  <si>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</si>
  <si>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</si>
  <si>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</si>
  <si>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</si>
  <si>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</si>
  <si>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</si>
  <si>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</si>
  <si>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</si>
  <si>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</si>
  <si>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</si>
  <si>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</si>
  <si>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</si>
  <si>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</si>
  <si>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</si>
  <si>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</si>
  <si>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</si>
  <si>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</si>
  <si>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</si>
  <si>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</si>
  <si>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</si>
  <si>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</si>
  <si>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</si>
  <si>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</si>
  <si>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</si>
  <si>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</si>
  <si>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</si>
  <si>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</si>
  <si>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</si>
  <si>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</si>
  <si>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</si>
  <si>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</si>
  <si>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</si>
  <si>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</si>
  <si>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</si>
  <si>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</si>
  <si>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</si>
  <si>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</si>
  <si>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</si>
  <si>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</si>
  <si>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</si>
  <si>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</si>
  <si>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</si>
  <si>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</si>
  <si>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</si>
  <si>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</si>
  <si>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</si>
  <si>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</si>
  <si>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</si>
  <si>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</si>
  <si>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</si>
  <si>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</si>
  <si>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</si>
  <si>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</si>
  <si>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</si>
  <si>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</si>
  <si>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</si>
  <si>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</si>
  <si>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</si>
  <si>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</si>
  <si>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</si>
  <si>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</si>
  <si>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</si>
  <si>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</si>
  <si>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</si>
  <si>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</si>
  <si>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</si>
  <si>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</si>
  <si>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</si>
  <si>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</si>
  <si>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</si>
  <si>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</si>
  <si>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</si>
  <si>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</si>
  <si>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</si>
  <si>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</si>
  <si>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</si>
  <si>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</si>
  <si>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</si>
  <si>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</si>
  <si>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</si>
  <si>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</si>
  <si>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</si>
  <si>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</si>
  <si>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</si>
  <si>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</si>
  <si>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</si>
  <si>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</si>
  <si>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</si>
  <si>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</si>
  <si>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</si>
  <si>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</si>
  <si>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</si>
  <si>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</si>
  <si>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</si>
  <si>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</si>
  <si>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</si>
  <si>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</si>
  <si>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</si>
  <si>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</si>
  <si>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</si>
  <si>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</si>
  <si>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</si>
  <si>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</si>
  <si>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</si>
  <si>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</si>
  <si>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</si>
  <si>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</si>
  <si>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</si>
  <si>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</si>
  <si>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</si>
  <si>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</si>
  <si>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</si>
  <si>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</si>
  <si>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</si>
  <si>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</si>
  <si>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</si>
  <si>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</si>
  <si>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</si>
  <si>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</si>
  <si>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</si>
  <si>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</si>
  <si>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</si>
  <si>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</si>
  <si>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</si>
  <si>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</si>
  <si>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</si>
  <si>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</si>
  <si>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</si>
  <si>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</si>
  <si>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</si>
  <si>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</si>
  <si>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</si>
  <si>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</si>
  <si>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</si>
  <si>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</si>
  <si>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</si>
  <si>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</si>
  <si>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</si>
  <si>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</si>
  <si>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</si>
  <si>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</si>
  <si>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</si>
  <si>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</si>
  <si>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</si>
  <si>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</si>
  <si>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</si>
  <si>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</si>
  <si>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</si>
  <si>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</si>
  <si>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</si>
  <si>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</si>
  <si>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</si>
  <si>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</si>
  <si>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</si>
  <si>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</si>
  <si>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</si>
  <si>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</si>
  <si>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</si>
  <si>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</si>
  <si>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</si>
  <si>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</si>
  <si>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</si>
  <si>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</si>
  <si>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</si>
  <si>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</si>
  <si>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</si>
  <si>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</si>
  <si>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</si>
  <si>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</si>
  <si>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</si>
  <si>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</si>
  <si>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</si>
  <si>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</si>
  <si>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</si>
  <si>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</si>
  <si>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</si>
  <si>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</si>
  <si>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</si>
  <si>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</si>
  <si>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</si>
  <si>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</si>
  <si>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</si>
  <si>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</si>
  <si>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</si>
  <si>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</si>
  <si>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</si>
  <si>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</si>
  <si>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</si>
  <si>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</si>
  <si>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</si>
  <si>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</si>
  <si>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</si>
  <si>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</si>
  <si>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</si>
  <si>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</si>
  <si>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</si>
  <si>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</si>
  <si>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</si>
  <si>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</si>
  <si>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</si>
  <si>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</si>
  <si>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</si>
  <si>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</si>
  <si>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</si>
  <si>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</si>
  <si>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</si>
  <si>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</si>
  <si>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</si>
  <si>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</si>
  <si>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</si>
  <si>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</si>
  <si>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</si>
  <si>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</si>
  <si>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</si>
  <si>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</si>
  <si>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</si>
  <si>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</si>
  <si>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</si>
  <si>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</si>
  <si>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</si>
  <si>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</si>
  <si>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</si>
  <si>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</si>
  <si>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</si>
  <si>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</si>
  <si>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</si>
  <si>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</si>
  <si>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</si>
  <si>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</si>
  <si>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</si>
  <si>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</si>
  <si>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</si>
  <si>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</si>
  <si>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</si>
  <si>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</si>
  <si>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</si>
  <si>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</si>
  <si>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</si>
  <si>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</si>
  <si>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</si>
  <si>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</si>
  <si>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</si>
  <si>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</si>
  <si>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</si>
  <si>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</si>
  <si>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</si>
  <si>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</si>
  <si>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</si>
  <si>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</si>
  <si>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</si>
  <si>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</si>
  <si>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</si>
  <si>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</si>
  <si>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</si>
  <si>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</si>
  <si>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</si>
  <si>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</si>
  <si>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</si>
  <si>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</si>
  <si>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</si>
  <si>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</si>
  <si>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</si>
  <si>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</si>
  <si>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</si>
  <si>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</si>
  <si>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</si>
  <si>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</si>
  <si>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</si>
  <si>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</si>
  <si>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</si>
  <si>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</si>
  <si>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</si>
  <si>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</si>
  <si>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</si>
  <si>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</si>
  <si>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</si>
  <si>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</si>
  <si>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</si>
  <si>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</si>
  <si>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</si>
  <si>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</si>
  <si>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</si>
  <si>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</si>
  <si>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</si>
  <si>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</si>
  <si>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</si>
  <si>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</si>
  <si>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</si>
  <si>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</si>
  <si>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</si>
  <si>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</si>
  <si>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</si>
  <si>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</si>
  <si>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</si>
  <si>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</si>
  <si>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</si>
  <si>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</si>
  <si>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</si>
  <si>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</si>
  <si>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</si>
  <si>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</si>
  <si>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</si>
  <si>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</si>
  <si>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</si>
  <si>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</si>
  <si>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</si>
  <si>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</si>
  <si>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</si>
  <si>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</si>
  <si>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</si>
  <si>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</si>
  <si>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</si>
  <si>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</si>
  <si>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</si>
  <si>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</si>
  <si>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</si>
  <si>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</si>
  <si>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</si>
  <si>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</si>
  <si>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</si>
  <si>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</si>
  <si>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</si>
  <si>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</si>
  <si>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</si>
  <si>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</si>
  <si>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</si>
  <si>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</si>
  <si>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</si>
  <si>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</si>
  <si>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</si>
  <si>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</si>
  <si>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</si>
  <si>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</si>
  <si>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</si>
  <si>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</si>
  <si>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</si>
  <si>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</si>
  <si>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</si>
  <si>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</si>
  <si>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</si>
  <si>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</si>
  <si>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</si>
  <si>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</si>
  <si>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</si>
  <si>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</si>
  <si>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</si>
  <si>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</si>
  <si>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</si>
  <si>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</si>
  <si>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</si>
  <si>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</si>
  <si>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</si>
  <si>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</si>
  <si>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</si>
  <si>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</si>
  <si>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</si>
  <si>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</si>
  <si>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</si>
  <si>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</si>
  <si>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</si>
  <si>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</si>
  <si>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</si>
  <si>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</si>
  <si>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</si>
  <si>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</si>
  <si>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</si>
  <si>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</si>
  <si>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</si>
  <si>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</si>
  <si>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</si>
  <si>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</si>
  <si>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</si>
  <si>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</si>
  <si>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</si>
  <si>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</si>
  <si>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</si>
  <si>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</si>
  <si>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</si>
  <si>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</si>
  <si>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</si>
  <si>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</si>
  <si>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</si>
  <si>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</si>
  <si>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</si>
  <si>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</si>
  <si>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</si>
  <si>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</si>
  <si>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</si>
  <si>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</si>
  <si>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</si>
  <si>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</si>
  <si>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</si>
  <si>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</si>
  <si>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</si>
  <si>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</si>
  <si>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</si>
  <si>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</si>
  <si>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</si>
  <si>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</si>
  <si>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</si>
  <si>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</si>
  <si>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</si>
  <si>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</si>
  <si>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</si>
  <si>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</si>
  <si>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</si>
  <si>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</si>
  <si>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</si>
  <si>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</si>
  <si>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</si>
  <si>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NSE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</si>
  <si>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</si>
  <si>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</si>
  <si>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</si>
  <si>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</si>
  <si>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</si>
  <si>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</si>
  <si>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</si>
  <si>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</si>
  <si>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</si>
  <si>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</si>
  <si>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</si>
  <si>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</si>
  <si>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</si>
  <si>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</si>
  <si>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</si>
  <si>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</si>
  <si>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600-630</t>
  </si>
  <si>
    <t>Open</t>
  </si>
  <si>
    <t>H</t>
  </si>
  <si>
    <t>Successful</t>
  </si>
  <si>
    <t>1435-1495</t>
  </si>
  <si>
    <t>1600-1650</t>
  </si>
  <si>
    <t>4500-4600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</si>
  <si>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</si>
  <si>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</si>
  <si>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</si>
  <si>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</si>
  <si>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</si>
  <si>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</si>
  <si>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</si>
  <si>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</si>
  <si>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</si>
  <si>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</si>
  <si>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</si>
  <si>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</si>
  <si>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</si>
  <si>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</si>
  <si>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</si>
  <si>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</si>
  <si>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</si>
  <si>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>Sell</t>
  </si>
  <si>
    <t xml:space="preserve">Master Trade Medium Risk </t>
  </si>
  <si>
    <t xml:space="preserve">Profit/ Loss per lot </t>
  </si>
  <si>
    <t>Neutral</t>
  </si>
  <si>
    <t>Profit of Rs.21/-</t>
  </si>
  <si>
    <t>Profit of Rs.6/-</t>
  </si>
  <si>
    <t>Profit of Rs.47.5/-</t>
  </si>
  <si>
    <t>Profit of Rs.50/-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</si>
  <si>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</si>
  <si>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</si>
  <si>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</si>
  <si>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</si>
  <si>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</si>
  <si>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</si>
  <si>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</si>
  <si>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</si>
  <si>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</si>
  <si>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</si>
  <si>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</si>
  <si>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</si>
  <si>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</si>
  <si>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</si>
  <si>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</si>
  <si>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</si>
  <si>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</si>
  <si>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</si>
  <si>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</si>
  <si>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</si>
  <si>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</si>
  <si>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</si>
  <si>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</si>
  <si>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</si>
  <si>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</si>
  <si>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</si>
  <si>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</si>
  <si>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</si>
  <si>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</si>
  <si>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</si>
  <si>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</si>
  <si>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</si>
  <si>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</si>
  <si>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</si>
  <si>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</si>
  <si>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</si>
  <si>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</si>
  <si>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</si>
  <si>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</si>
  <si>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</si>
  <si>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</si>
  <si>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</si>
  <si>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</si>
  <si>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</si>
  <si>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</si>
  <si>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</si>
  <si>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</si>
  <si>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</si>
  <si>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</si>
  <si>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</si>
  <si>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</si>
  <si>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</si>
  <si>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</si>
  <si>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</si>
  <si>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</si>
  <si>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</si>
  <si>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</si>
  <si>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</si>
  <si>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</si>
  <si>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</si>
  <si>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</si>
  <si>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</si>
  <si>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</si>
  <si>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</si>
  <si>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</si>
  <si>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</si>
  <si>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</si>
  <si>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</si>
  <si>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</si>
  <si>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</si>
  <si>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</si>
  <si>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</si>
  <si>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</si>
  <si>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</si>
  <si>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</si>
  <si>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</si>
  <si>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</si>
  <si>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</si>
  <si>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</si>
  <si>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</si>
  <si>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</si>
  <si>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</si>
  <si>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</si>
  <si>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</si>
  <si>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</si>
  <si>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</si>
  <si>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</si>
  <si>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</si>
  <si>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</si>
  <si>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</si>
  <si>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</si>
  <si>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</si>
  <si>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</si>
  <si>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</si>
  <si>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</si>
  <si>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</si>
  <si>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</si>
  <si>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</si>
  <si>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</si>
  <si>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</si>
  <si>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</si>
  <si>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</si>
  <si>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</si>
  <si>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</si>
  <si>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</si>
  <si>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</si>
  <si>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</si>
  <si>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</si>
  <si>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</si>
  <si>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</si>
  <si>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</si>
  <si>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</si>
  <si>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</si>
  <si>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</si>
  <si>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</si>
  <si>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</si>
  <si>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</si>
  <si>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</si>
  <si>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</si>
  <si>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</si>
  <si>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</si>
  <si>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</si>
  <si>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</si>
  <si>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</si>
  <si>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</si>
  <si>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</si>
  <si>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</si>
  <si>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</si>
  <si>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</si>
  <si>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</si>
  <si>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</si>
  <si>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</si>
  <si>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</si>
  <si>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</si>
  <si>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</si>
  <si>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</si>
  <si>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</si>
  <si>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</si>
  <si>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</si>
  <si>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</si>
  <si>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</si>
  <si>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</si>
  <si>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</si>
  <si>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</si>
  <si>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</si>
  <si>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</si>
  <si>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</si>
  <si>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</si>
  <si>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</si>
  <si>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</si>
  <si>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</si>
  <si>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</si>
  <si>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</si>
  <si>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</si>
  <si>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</si>
  <si>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</si>
  <si>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</si>
  <si>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</si>
  <si>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</si>
  <si>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</si>
  <si>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</si>
  <si>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</si>
  <si>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</si>
  <si>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</si>
  <si>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</si>
  <si>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</si>
  <si>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</si>
  <si>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</si>
  <si>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</si>
  <si>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</si>
  <si>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</si>
  <si>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</si>
  <si>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</si>
  <si>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</si>
  <si>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</si>
  <si>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</si>
  <si>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</si>
  <si>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</si>
  <si>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</si>
  <si>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</si>
  <si>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</si>
  <si>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</si>
  <si>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</si>
  <si>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</si>
  <si>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</si>
  <si>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</si>
  <si>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</si>
  <si>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</si>
  <si>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</si>
  <si>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</si>
  <si>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</si>
  <si>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</si>
  <si>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</si>
  <si>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</si>
  <si>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</si>
  <si>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</si>
  <si>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</si>
  <si>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</si>
  <si>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</si>
  <si>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</si>
  <si>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</si>
  <si>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</si>
  <si>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</si>
  <si>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</si>
  <si>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</si>
  <si>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</si>
  <si>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</si>
  <si>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</si>
  <si>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</si>
  <si>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</si>
  <si>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</si>
  <si>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</si>
  <si>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</si>
  <si>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</si>
  <si>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</si>
  <si>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</si>
  <si>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</si>
  <si>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</si>
  <si>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</si>
  <si>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</si>
  <si>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</si>
  <si>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</si>
  <si>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</si>
  <si>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</si>
  <si>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</si>
  <si>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</si>
  <si>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</si>
  <si>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</si>
  <si>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</si>
  <si>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</si>
  <si>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</si>
  <si>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</si>
  <si>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</si>
  <si>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</si>
  <si>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</si>
  <si>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</si>
  <si>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</si>
  <si>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</si>
  <si>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6650-6950</t>
  </si>
  <si>
    <t>7400-7600</t>
  </si>
  <si>
    <t>1150-1200</t>
  </si>
  <si>
    <t>280-350</t>
  </si>
  <si>
    <t>580-620</t>
  </si>
  <si>
    <t>110-115</t>
  </si>
  <si>
    <t>KPIL</t>
  </si>
  <si>
    <t>3400-3600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</si>
  <si>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</si>
  <si>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</si>
  <si>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</si>
  <si>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</si>
  <si>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</si>
  <si>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</si>
  <si>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</si>
  <si>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</si>
  <si>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</si>
  <si>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</si>
  <si>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</si>
  <si>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</si>
  <si>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</si>
  <si>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</si>
  <si>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</si>
  <si>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</si>
  <si>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</si>
  <si>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</si>
  <si>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</si>
  <si>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</si>
  <si>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700-720</t>
  </si>
  <si>
    <t>COLPAL JULY FUT</t>
  </si>
  <si>
    <t>1740-1760</t>
  </si>
  <si>
    <t>HINDUNILVR JULY FUT</t>
  </si>
  <si>
    <t>2730-2760</t>
  </si>
  <si>
    <t>SBIN JULY FUT</t>
  </si>
  <si>
    <t>580-585</t>
  </si>
  <si>
    <t>NIFTY 19500 CE 27-JUL</t>
  </si>
  <si>
    <t>FINNIFTY 20000 PE 04-JUL</t>
  </si>
  <si>
    <t>20-05</t>
  </si>
  <si>
    <t>120-130</t>
  </si>
  <si>
    <t>110-130</t>
  </si>
  <si>
    <t>TVSMOTOR 1360 CE JUL</t>
  </si>
  <si>
    <t>TVSMOTOR 1380 CE JUL</t>
  </si>
  <si>
    <t>69</t>
  </si>
  <si>
    <t>84.5</t>
  </si>
  <si>
    <t>Loss of Rs. 30.5/-</t>
  </si>
  <si>
    <t>Loss of Rs. 39/-</t>
  </si>
  <si>
    <t>572.5</t>
  </si>
  <si>
    <t>COALINDIA JULY FUT</t>
  </si>
  <si>
    <t>235-238</t>
  </si>
  <si>
    <t>NIFTY JULY FUT</t>
  </si>
  <si>
    <t>19200-19100</t>
  </si>
  <si>
    <t>BANKNIFTY 45000 PE 06-JUL</t>
  </si>
  <si>
    <t>Profit of Rs.2.5/-</t>
  </si>
  <si>
    <t>170</t>
  </si>
  <si>
    <t>1300-1350</t>
  </si>
  <si>
    <t>TCS JULY FUT</t>
  </si>
  <si>
    <t>NIFTY 19300 PE 06-JUL</t>
  </si>
  <si>
    <t>385-395</t>
  </si>
  <si>
    <t>UPL JULY FUT</t>
  </si>
  <si>
    <t>695-705</t>
  </si>
  <si>
    <t>1070-1100</t>
  </si>
  <si>
    <t>Profit of Rs.35/-</t>
  </si>
  <si>
    <t>SYNGENE JULY FUT</t>
  </si>
  <si>
    <t>780-790</t>
  </si>
  <si>
    <t>160</t>
  </si>
  <si>
    <t>% Change in OI</t>
  </si>
  <si>
    <t>Profit of Rs.5/-</t>
  </si>
  <si>
    <t>70</t>
  </si>
  <si>
    <t>Loss of Rs. 30/-</t>
  </si>
  <si>
    <t>FINNIFTY 20400 CE 04-JUL</t>
  </si>
  <si>
    <t>70-80</t>
  </si>
  <si>
    <t>120</t>
  </si>
  <si>
    <t>140-145</t>
  </si>
  <si>
    <t>30</t>
  </si>
  <si>
    <t>200-280</t>
  </si>
  <si>
    <t>300-320</t>
  </si>
  <si>
    <t>FINNIFTY 20500 PE 04-JUL</t>
  </si>
  <si>
    <t>80-100</t>
  </si>
  <si>
    <t>36</t>
  </si>
  <si>
    <t>Profit of Rs.15/-</t>
  </si>
  <si>
    <t>102.50</t>
  </si>
  <si>
    <t>Profit of Rs.20/-</t>
  </si>
  <si>
    <t>27</t>
  </si>
  <si>
    <t>Profit of Rs.26.5/-</t>
  </si>
  <si>
    <t>Loss of Rs.12.5/-</t>
  </si>
  <si>
    <t>Profit of Rs.19.5/-</t>
  </si>
  <si>
    <t>Profit of Rs.300/-</t>
  </si>
  <si>
    <t>Retail Research Technical Calls &amp; Fundamental Performance Report for the month of July-2023</t>
  </si>
  <si>
    <t>Profit of Rs.53.5/-</t>
  </si>
  <si>
    <t>Loss of Rs.9.5/-</t>
  </si>
  <si>
    <t>NIFTY 19350 PE 06-JUL</t>
  </si>
  <si>
    <t>100-120</t>
  </si>
  <si>
    <t>1580-1640</t>
  </si>
  <si>
    <t>BANKNIFTY 45200 PE 13-JUL</t>
  </si>
  <si>
    <t>500-600</t>
  </si>
  <si>
    <t>Profit of Rs.32/-</t>
  </si>
  <si>
    <t>COFORGE JULY FUT</t>
  </si>
  <si>
    <t>4800-4860</t>
  </si>
  <si>
    <t>Profit of Rs.5.5/-</t>
  </si>
  <si>
    <t>54.5</t>
  </si>
  <si>
    <t>Loss of Rs. 39.5/-</t>
  </si>
  <si>
    <t>1600-1700</t>
  </si>
  <si>
    <t>2300-2400</t>
  </si>
  <si>
    <t>NIFTY 19400 PE 06-JUL</t>
  </si>
  <si>
    <t>40-50</t>
  </si>
  <si>
    <t>FINNIFTY 20200 PE 11-JUL</t>
  </si>
  <si>
    <t>150-200</t>
  </si>
  <si>
    <t>LT 2540 CE 27-JUL</t>
  </si>
  <si>
    <t>60-70</t>
  </si>
  <si>
    <t>GRASIM 1800 CE 27-JUL</t>
  </si>
  <si>
    <t>45-55</t>
  </si>
  <si>
    <t>82.5</t>
  </si>
  <si>
    <t>Profit of Rs.4/-</t>
  </si>
  <si>
    <t>16</t>
  </si>
  <si>
    <t>Loss of Rs. 16/-</t>
  </si>
  <si>
    <t>33</t>
  </si>
  <si>
    <t>Profit of Rs.8/-</t>
  </si>
  <si>
    <t>55-65</t>
  </si>
  <si>
    <t>360</t>
  </si>
  <si>
    <t>100</t>
  </si>
  <si>
    <t>Profit of Rs. 110/-</t>
  </si>
  <si>
    <t>FINNIFTY 20200 CE 11-JUL</t>
  </si>
  <si>
    <t xml:space="preserve">SRF 2300 CE 27-JUL </t>
  </si>
  <si>
    <t>70-90</t>
  </si>
  <si>
    <t>HCLTECH 1180 CE JULY</t>
  </si>
  <si>
    <t>30-35</t>
  </si>
  <si>
    <t>4800-4850</t>
  </si>
  <si>
    <t>2780-2810</t>
  </si>
  <si>
    <t>5300-5400</t>
  </si>
  <si>
    <t>Profit of Rs.31/-</t>
  </si>
  <si>
    <t>Loss of Rs.250/-</t>
  </si>
  <si>
    <t>78</t>
  </si>
  <si>
    <t>24</t>
  </si>
  <si>
    <t>51</t>
  </si>
  <si>
    <t>28.5</t>
  </si>
  <si>
    <t>Loss of Rs. 11/-</t>
  </si>
  <si>
    <t>Loss of Rs. 13.5/-</t>
  </si>
  <si>
    <t>PIDILITIND 2640 CE 27-JUL</t>
  </si>
  <si>
    <t>Loss of Rs. 7/-</t>
  </si>
  <si>
    <t>39</t>
  </si>
  <si>
    <t xml:space="preserve">Buy </t>
  </si>
  <si>
    <t>330-335</t>
  </si>
  <si>
    <t>85-86</t>
  </si>
  <si>
    <t>TCS 3300 CE 27-JUL</t>
  </si>
  <si>
    <t>58</t>
  </si>
  <si>
    <t>90-110</t>
  </si>
  <si>
    <t>Profit of Rs.12/-</t>
  </si>
  <si>
    <t>210-215</t>
  </si>
  <si>
    <t>JSWSTEEL JULY FUT</t>
  </si>
  <si>
    <t>820-825</t>
  </si>
  <si>
    <t>Loss of Rs.42.5/-</t>
  </si>
  <si>
    <t>Profit of Rs.4.5/-</t>
  </si>
  <si>
    <t>2100-2200</t>
  </si>
  <si>
    <t>2400-2500</t>
  </si>
  <si>
    <t>FINNIFTY 20100 CE 11-JUL</t>
  </si>
  <si>
    <t>17.50</t>
  </si>
  <si>
    <t>46.5</t>
  </si>
  <si>
    <t>Profit of Rs.22/-</t>
  </si>
  <si>
    <t>FINNIFTY 20150 PE 11-JUL</t>
  </si>
  <si>
    <t>FEDERALBNK 140 CE JULY</t>
  </si>
  <si>
    <t>BHARTIARTL 890 CE JULY</t>
  </si>
  <si>
    <t>22-26</t>
  </si>
  <si>
    <t>04-05</t>
  </si>
  <si>
    <t>209-210</t>
  </si>
  <si>
    <t>13.5</t>
  </si>
  <si>
    <t>Profit of Rs.29.5/-</t>
  </si>
  <si>
    <t>Loss of Rs.10/-</t>
  </si>
  <si>
    <t>2.15</t>
  </si>
  <si>
    <t>Profit of Rs.0.5/-</t>
  </si>
  <si>
    <t>Profit of Rs.2/-</t>
  </si>
  <si>
    <t>Profit of Rs.10/-</t>
  </si>
  <si>
    <t>Loss of Rs.80/-</t>
  </si>
  <si>
    <t>Loss of Rs.125/-</t>
  </si>
  <si>
    <t>Profit of Rs.28/-</t>
  </si>
  <si>
    <t>LTIM&lt;&gt;</t>
  </si>
  <si>
    <t>LTIM 5000 CE JULY</t>
  </si>
  <si>
    <t>160-180</t>
  </si>
  <si>
    <t>1800-1900</t>
  </si>
  <si>
    <t>PVRINOX 1480 CE JUL</t>
  </si>
  <si>
    <t>26-28</t>
  </si>
  <si>
    <t>PVRINOX 1520 CE JUL</t>
  </si>
  <si>
    <t>16-18</t>
  </si>
  <si>
    <t>FINNIFTY 20100 CE 18-JUL</t>
  </si>
  <si>
    <t>150-180</t>
  </si>
  <si>
    <t>Profit of Rs.2.1/-</t>
  </si>
  <si>
    <t>SRF 2240 CE JULY</t>
  </si>
  <si>
    <t>50-60</t>
  </si>
  <si>
    <t>330-333</t>
  </si>
  <si>
    <t>345-355</t>
  </si>
  <si>
    <t>34</t>
  </si>
  <si>
    <t>DRREDDY 5250 CE JULY</t>
  </si>
  <si>
    <t>140-160</t>
  </si>
  <si>
    <t>126</t>
  </si>
  <si>
    <t>Profit of Rs.16.5/-</t>
  </si>
  <si>
    <t>BRITANNIA 5100 CE JULY</t>
  </si>
  <si>
    <t>Loss of Rs.160/-</t>
  </si>
  <si>
    <t>125-129</t>
  </si>
  <si>
    <t>250-260</t>
  </si>
  <si>
    <t>1445-1485</t>
  </si>
  <si>
    <t>1355-1425</t>
  </si>
  <si>
    <t>1595-1655</t>
  </si>
  <si>
    <t>Loss of Rs.52.5/-</t>
  </si>
  <si>
    <t>86</t>
  </si>
  <si>
    <t>2.20</t>
  </si>
  <si>
    <t>Loss of Rs.1.2/-</t>
  </si>
  <si>
    <t>2300-2325</t>
  </si>
  <si>
    <t>65-75</t>
  </si>
  <si>
    <t>BANKNIFTY 44900 PE 13-JUL</t>
  </si>
  <si>
    <t>Profit of Rs.49.5/-</t>
  </si>
  <si>
    <t>77.5</t>
  </si>
  <si>
    <t>105.5-109.5</t>
  </si>
  <si>
    <t>118-122</t>
  </si>
  <si>
    <t>47.5</t>
  </si>
  <si>
    <t>Loss of Rs.13.5/-</t>
  </si>
  <si>
    <t>140-170</t>
  </si>
  <si>
    <t>320-340</t>
  </si>
  <si>
    <t>TECHM 1190 CE JULY</t>
  </si>
  <si>
    <t>40-44</t>
  </si>
  <si>
    <t>31</t>
  </si>
  <si>
    <t>Loss of Rs.7/-</t>
  </si>
  <si>
    <t>MINDACORP</t>
  </si>
  <si>
    <t>MANKIND</t>
  </si>
  <si>
    <t>MISTERKAPOORKESHRI</t>
  </si>
  <si>
    <t>JANUSCORP</t>
  </si>
  <si>
    <t>88</t>
  </si>
  <si>
    <t>92</t>
  </si>
  <si>
    <t>Loss of Rs.43/-</t>
  </si>
  <si>
    <t>SRF 2220 CE JUL</t>
  </si>
  <si>
    <t>SRF 2260 CE JUL</t>
  </si>
  <si>
    <t>650-655</t>
  </si>
  <si>
    <t>325-330</t>
  </si>
  <si>
    <t>FINNIFTY 20000 CE 18-JUL</t>
  </si>
  <si>
    <t>140-147</t>
  </si>
  <si>
    <t>NTPC JULY FUT</t>
  </si>
  <si>
    <t>192-194</t>
  </si>
  <si>
    <t>92.5</t>
  </si>
  <si>
    <t>VEL</t>
  </si>
  <si>
    <t>VEENA RAJESH SHAH</t>
  </si>
  <si>
    <t>634</t>
  </si>
  <si>
    <t>LT 2480 CE 27-JUL</t>
  </si>
  <si>
    <t>32-34</t>
  </si>
  <si>
    <t>100-130</t>
  </si>
  <si>
    <t>44</t>
  </si>
  <si>
    <t>Profit of Rs.3/-</t>
  </si>
  <si>
    <t>Profit of Rs.8.5/-</t>
  </si>
  <si>
    <t>Profit of Rs.9.5/-</t>
  </si>
  <si>
    <t>Profit of Rs.62.5/-</t>
  </si>
  <si>
    <t>50</t>
  </si>
  <si>
    <t>Profit of Rs.18/-</t>
  </si>
  <si>
    <t>HINDUNILVR 2700 CE 27-JUL</t>
  </si>
  <si>
    <t>MARUTI 9800 CE 27-JUL</t>
  </si>
  <si>
    <t>93-97</t>
  </si>
  <si>
    <t>AJAY SALVI</t>
  </si>
  <si>
    <t>MALTI SALVI</t>
  </si>
  <si>
    <t>GMPL</t>
  </si>
  <si>
    <t>SHERWOOD SECURITIES PVT LTD</t>
  </si>
  <si>
    <t>SRUSTEELS</t>
  </si>
  <si>
    <t>OSWAL INDUSTRIES LIMITED</t>
  </si>
  <si>
    <t>VIVEK KANDA</t>
  </si>
  <si>
    <t>AGARIND</t>
  </si>
  <si>
    <t>Agarwal Inds Corp Ltd.</t>
  </si>
  <si>
    <t>AMJLAND</t>
  </si>
  <si>
    <t>AMJ Land Holdings Limited</t>
  </si>
  <si>
    <t>MITTAL RIMPY</t>
  </si>
  <si>
    <t>ATULAUTO</t>
  </si>
  <si>
    <t>Atul Auto Limited</t>
  </si>
  <si>
    <t>DANGEE</t>
  </si>
  <si>
    <t>Dangee Dums Limited</t>
  </si>
  <si>
    <t>JAINAM BROKING LIMITED</t>
  </si>
  <si>
    <t>VIKRAMKUMAR KARANRAJ SAKARIA HUF DAKSH CORPORATION</t>
  </si>
  <si>
    <t>HRTI PRIVATE LIMITED</t>
  </si>
  <si>
    <t>TFCILTD</t>
  </si>
  <si>
    <t>Tourism Finance Corp</t>
  </si>
  <si>
    <t>BONANZA COMMODITY BROKERS PRIVATE LIMITED</t>
  </si>
  <si>
    <t>SAHASTRAA ADVISORS PRIVATE LIMITED</t>
  </si>
  <si>
    <t>VIKASECO</t>
  </si>
  <si>
    <t>Vikas EcoTech Limited</t>
  </si>
  <si>
    <t>VISHWAS FINCAP SERVICES PRIVATE LIMITED</t>
  </si>
  <si>
    <t>E2E</t>
  </si>
  <si>
    <t>E2E Networks Limited</t>
  </si>
  <si>
    <t>BLUME VENTURES FUND I</t>
  </si>
  <si>
    <t>Profit of Rs.17.5/-</t>
  </si>
  <si>
    <t>GLS</t>
  </si>
  <si>
    <t>570-590</t>
  </si>
  <si>
    <t>670-700</t>
  </si>
  <si>
    <t>NIFTY 19700 PE 20-JUL</t>
  </si>
  <si>
    <t>3970-3990</t>
  </si>
  <si>
    <t>FINNIFTY 20350 CE 18-JUL</t>
  </si>
  <si>
    <t>52</t>
  </si>
  <si>
    <t>Profit of Rs.23/-</t>
  </si>
  <si>
    <t>BANKNIFTY 45500 CE 27-JUL</t>
  </si>
  <si>
    <t>BANKNIFTY 45700 CE 20-JUL</t>
  </si>
  <si>
    <t>29</t>
  </si>
  <si>
    <t>564-594</t>
  </si>
  <si>
    <t>640-660</t>
  </si>
  <si>
    <t>400</t>
  </si>
  <si>
    <t>145</t>
  </si>
  <si>
    <t>175-181</t>
  </si>
  <si>
    <t>195-205</t>
  </si>
  <si>
    <t>AVROIND</t>
  </si>
  <si>
    <t>MATHISYS ADVISORS LLP</t>
  </si>
  <si>
    <t>RS SECURITIES</t>
  </si>
  <si>
    <t>BDH</t>
  </si>
  <si>
    <t>VRAMATH INVESTMENT CONSULTANCY PVT LTD</t>
  </si>
  <si>
    <t>BIZOTIC</t>
  </si>
  <si>
    <t>SETU SECURITIES PVT. LTD.</t>
  </si>
  <si>
    <t>SAROJ GUPTA</t>
  </si>
  <si>
    <t>TOPGAIN FINANCE PRIVATE LIMITED</t>
  </si>
  <si>
    <t>EPITOME TRADING AND INVESTMENTS</t>
  </si>
  <si>
    <t>MANSI SHARE &amp; STOCK ADVISORS PRIVATE LIMITED</t>
  </si>
  <si>
    <t>SW CAPITAL PRIVATE LIMITED</t>
  </si>
  <si>
    <t>SHETH BROTHER</t>
  </si>
  <si>
    <t>GLOBAL INFOWAYS</t>
  </si>
  <si>
    <t>MAHADEV MANUBHAI MAKVANA</t>
  </si>
  <si>
    <t>BRIGHT</t>
  </si>
  <si>
    <t>AEGIS INVESTMENT FUND PCC</t>
  </si>
  <si>
    <t>AEGIS INVESTMENT FUND</t>
  </si>
  <si>
    <t>COSMICCRF</t>
  </si>
  <si>
    <t>JNSP TRADING LLP</t>
  </si>
  <si>
    <t>EARUM</t>
  </si>
  <si>
    <t>RAJESH NANUBHAI JHAVERI HUF</t>
  </si>
  <si>
    <t>BLACKBERRY SAREES PRIVATE LIMITED</t>
  </si>
  <si>
    <t>HCKKVENTURE</t>
  </si>
  <si>
    <t>GAURAV AGARWAL</t>
  </si>
  <si>
    <t>SAHIL INDRAVADAN BHANSALI</t>
  </si>
  <si>
    <t>RACHNA .</t>
  </si>
  <si>
    <t>OLATECH</t>
  </si>
  <si>
    <t>REKHA RAKESH JAIN</t>
  </si>
  <si>
    <t>PANCHSHEEL</t>
  </si>
  <si>
    <t>FORESIGHT HOLDINGS PVT LTD</t>
  </si>
  <si>
    <t>PANKAJPIYUS</t>
  </si>
  <si>
    <t>RAKESHSAINI</t>
  </si>
  <si>
    <t>PCL</t>
  </si>
  <si>
    <t>HARSHA RAJESHBHAI JHAVERI</t>
  </si>
  <si>
    <t>RAJKOTINV</t>
  </si>
  <si>
    <t>MONIKABEN PRATIKKUMAR VALAND</t>
  </si>
  <si>
    <t>SHRUTI CHOWDHARY</t>
  </si>
  <si>
    <t>RAJENDRA BHAIYA</t>
  </si>
  <si>
    <t>RAMASTEEL</t>
  </si>
  <si>
    <t>JAINAM SHARE CONSULTANTS PVT. LTD.</t>
  </si>
  <si>
    <t>SOCIETE GENERALE</t>
  </si>
  <si>
    <t>SIMPLXMIL</t>
  </si>
  <si>
    <t>PANDURANG SUDKOJI JADHAV</t>
  </si>
  <si>
    <t>SIMPLXPAP</t>
  </si>
  <si>
    <t>GURPAL SINGH</t>
  </si>
  <si>
    <t>SIPTL</t>
  </si>
  <si>
    <t>SPORTKING</t>
  </si>
  <si>
    <t>GOEL ANIL KUMAR</t>
  </si>
  <si>
    <t>SPS</t>
  </si>
  <si>
    <t>JAVERI FISCAL SERVICES LIMITED</t>
  </si>
  <si>
    <t>MUNISH FINANCIAL</t>
  </si>
  <si>
    <t>JAIN FAMILY TRUST</t>
  </si>
  <si>
    <t>SUNRETAIL</t>
  </si>
  <si>
    <t>SREEKIRAN CHALLAPILLA</t>
  </si>
  <si>
    <t>SYLPH</t>
  </si>
  <si>
    <t>SRESTHA FINVEST LIMITED</t>
  </si>
  <si>
    <t>VEERHEALTH</t>
  </si>
  <si>
    <t>DARSHI SHAH</t>
  </si>
  <si>
    <t>SHAH SOHIL MAHESHBHAI</t>
  </si>
  <si>
    <t>Amara Raja Batt Ltd</t>
  </si>
  <si>
    <t>TATA AIA LIFE INSURANCE COMPANY LIMITED</t>
  </si>
  <si>
    <t>BNP PARIBAS ARBITRAGE</t>
  </si>
  <si>
    <t>KOTAK MAHINDRA MUTUAL FUND</t>
  </si>
  <si>
    <t>NIPPON INDIA MUTUAL FUND</t>
  </si>
  <si>
    <t>PINEBRIDGE INV ASIA LIMITED A/C PB GLOBAL FUNDS - PINEBRIDGE INDIA EQFUND</t>
  </si>
  <si>
    <t>ANMOL</t>
  </si>
  <si>
    <t>Anmol India Limited</t>
  </si>
  <si>
    <t>CROWN</t>
  </si>
  <si>
    <t>Crown Lifters Ltd</t>
  </si>
  <si>
    <t>MARUTI NANDAN COLONIZERS PRIVATE LIMITED</t>
  </si>
  <si>
    <t>JANAK NAVINBHAI PANCHAL</t>
  </si>
  <si>
    <t>DATAMATICS</t>
  </si>
  <si>
    <t>Datamatics Global Ser.Ltd</t>
  </si>
  <si>
    <t>RAMDOOT REALTORS PVT LTD</t>
  </si>
  <si>
    <t>PARTH INFIN BROKERS PVT LTD</t>
  </si>
  <si>
    <t>CRONY VYAPAR PVT LTD</t>
  </si>
  <si>
    <t>GKN SECURITIES</t>
  </si>
  <si>
    <t>Eris Lifesciences Limited</t>
  </si>
  <si>
    <t>HDFC MUTUAL FUND</t>
  </si>
  <si>
    <t>GANESHHOUC</t>
  </si>
  <si>
    <t>Ganesh Housing Corp Ltd</t>
  </si>
  <si>
    <t>HPL</t>
  </si>
  <si>
    <t>HPL Electric &amp; Power Ltd</t>
  </si>
  <si>
    <t>SETU SECURITIES PVT LTD</t>
  </si>
  <si>
    <t>KAMOPAINTS</t>
  </si>
  <si>
    <t>Kamdhenu Ventures Limited</t>
  </si>
  <si>
    <t>SKSE SECURITIES LTD</t>
  </si>
  <si>
    <t>Mahindra Logistic Limited</t>
  </si>
  <si>
    <t>MOXSH</t>
  </si>
  <si>
    <t>Moxsh Overseas Educon Ltd</t>
  </si>
  <si>
    <t>CAPNEXT ADVISORY PRIVATE LIMITED</t>
  </si>
  <si>
    <t>MSTCLTD</t>
  </si>
  <si>
    <t>MSTC Limited</t>
  </si>
  <si>
    <t>NIDAN</t>
  </si>
  <si>
    <t>Nidan Labs and Health Ltd</t>
  </si>
  <si>
    <t>AJAY  SALVI</t>
  </si>
  <si>
    <t>SATYA PRAKASH MITTAL - HUF</t>
  </si>
  <si>
    <t>Rallis India Ltd.</t>
  </si>
  <si>
    <t>TATA CHEMICALS LTD.</t>
  </si>
  <si>
    <t>RATNABALIINVESTMENT PRIVATE LIMITED</t>
  </si>
  <si>
    <t>Rama Steel Tubes Limited</t>
  </si>
  <si>
    <t>RPOWER</t>
  </si>
  <si>
    <t>Reliance Power Limited</t>
  </si>
  <si>
    <t>SILGO</t>
  </si>
  <si>
    <t>Silgo Retail Limited</t>
  </si>
  <si>
    <t>ICM FINANCE PRIVATE LIMITED</t>
  </si>
  <si>
    <t>MARYADA BARTER PVT LTD</t>
  </si>
  <si>
    <t>TRF</t>
  </si>
  <si>
    <t>TRF Limited</t>
  </si>
  <si>
    <t>CLARIOS ARBL HOLDING LP</t>
  </si>
  <si>
    <t>SHRRADHA PUNIT BANSAL</t>
  </si>
  <si>
    <t>BLUME VENTURES FUND IA</t>
  </si>
  <si>
    <t>SHAH RAKESH</t>
  </si>
  <si>
    <t>VARSHABEN SURESHBHAI SABHADIYA</t>
  </si>
  <si>
    <t>SUNITABEN SANJAYBHAI VARSADIYA</t>
  </si>
  <si>
    <t>NILAINFRA</t>
  </si>
  <si>
    <t>Nila Infrastructures Ltd</t>
  </si>
  <si>
    <t>ANTARA INDIA EVERGREEN FUND LTD</t>
  </si>
  <si>
    <t>PATTECH</t>
  </si>
  <si>
    <t>Pattech Fitwell Tub Com L</t>
  </si>
  <si>
    <t>QFIL</t>
  </si>
  <si>
    <t>Quality Foils (India) Ltd</t>
  </si>
  <si>
    <t>NIKHIL GAMBHIR</t>
  </si>
  <si>
    <t>JHUNJHUNWALA REKHA</t>
  </si>
  <si>
    <t>RPPINFRA</t>
  </si>
  <si>
    <t>R.P.P. Infra Projects Ltd</t>
  </si>
  <si>
    <t>RATHI ANANT SHRIKANT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</si>
</sst>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0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5B8B7"/>
      </patternFill>
    </fill>
  </fills>
  <borders count="4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9" fontId="41" fillId="0" borderId="0" applyFont="0" applyFill="0" applyBorder="0" applyAlignment="0" applyProtection="0"/>
    <xf numFmtId="0" fontId="1" fillId="0" borderId="24"/>
  </cellStyleXfs>
  <cellXfs count="444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1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/>
    <xf numFmtId="43" fontId="36" fillId="0" borderId="2" xfId="0" applyNumberFormat="1" applyFont="1" applyBorder="1" applyAlignment="1">
      <alignment horizontal="center" vertical="top"/>
    </xf>
    <xf numFmtId="0" fontId="36" fillId="0" borderId="2" xfId="0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16" fontId="37" fillId="6" borderId="27" xfId="0" applyNumberFormat="1" applyFont="1" applyFill="1" applyBorder="1" applyAlignment="1">
      <alignment horizontal="center" vertical="center"/>
    </xf>
    <xf numFmtId="2" fontId="37" fillId="0" borderId="17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36" fillId="2" borderId="2" xfId="0" applyNumberFormat="1" applyFont="1" applyFill="1" applyBorder="1" applyAlignment="1">
      <alignment horizontal="center" vertical="center"/>
    </xf>
    <xf numFmtId="15" fontId="1" fillId="2" borderId="2" xfId="0" applyNumberFormat="1" applyFont="1" applyFill="1" applyBorder="1" applyAlignment="1">
      <alignment horizontal="center" vertical="center"/>
    </xf>
    <xf numFmtId="43" fontId="1" fillId="2" borderId="2" xfId="0" applyNumberFormat="1" applyFont="1" applyFill="1" applyBorder="1" applyAlignment="1">
      <alignment horizontal="center" vertical="top"/>
    </xf>
    <xf numFmtId="43" fontId="14" fillId="2" borderId="2" xfId="0" applyNumberFormat="1" applyFont="1" applyFill="1" applyBorder="1" applyAlignment="1">
      <alignment horizontal="center" vertical="center"/>
    </xf>
    <xf numFmtId="2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/>
    </xf>
    <xf numFmtId="16" fontId="14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2" fontId="37" fillId="0" borderId="27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left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165" fontId="36" fillId="12" borderId="2" xfId="0" applyNumberFormat="1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43" fontId="39" fillId="2" borderId="2" xfId="0" applyNumberFormat="1" applyFont="1" applyFill="1" applyBorder="1" applyAlignment="1">
      <alignment horizontal="center" vertical="top"/>
    </xf>
    <xf numFmtId="0" fontId="39" fillId="2" borderId="2" xfId="0" applyFont="1" applyFill="1" applyBorder="1" applyAlignment="1">
      <alignment horizontal="center" vertical="center"/>
    </xf>
    <xf numFmtId="43" fontId="40" fillId="2" borderId="2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left"/>
    </xf>
    <xf numFmtId="15" fontId="36" fillId="12" borderId="2" xfId="0" applyNumberFormat="1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0" fontId="37" fillId="13" borderId="2" xfId="0" applyFont="1" applyFill="1" applyBorder="1" applyAlignment="1">
      <alignment horizontal="center" vertical="center"/>
    </xf>
    <xf numFmtId="43" fontId="36" fillId="12" borderId="2" xfId="0" applyNumberFormat="1" applyFont="1" applyFill="1" applyBorder="1" applyAlignment="1">
      <alignment horizontal="center" vertical="top"/>
    </xf>
    <xf numFmtId="49" fontId="37" fillId="12" borderId="31" xfId="0" applyNumberFormat="1" applyFont="1" applyFill="1" applyBorder="1" applyAlignment="1">
      <alignment horizontal="center" vertical="center"/>
    </xf>
    <xf numFmtId="49" fontId="37" fillId="11" borderId="31" xfId="0" applyNumberFormat="1" applyFont="1" applyFill="1" applyBorder="1" applyAlignment="1">
      <alignment horizontal="center" vertical="center"/>
    </xf>
    <xf numFmtId="0" fontId="37" fillId="12" borderId="2" xfId="0" applyFont="1" applyFill="1" applyBorder="1"/>
    <xf numFmtId="0" fontId="36" fillId="12" borderId="2" xfId="0" applyFont="1" applyFill="1" applyBorder="1" applyAlignment="1">
      <alignment horizontal="center" vertical="top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165" fontId="36" fillId="11" borderId="2" xfId="0" applyNumberFormat="1" applyFont="1" applyFill="1" applyBorder="1" applyAlignment="1">
      <alignment horizontal="center" vertical="center"/>
    </xf>
    <xf numFmtId="0" fontId="37" fillId="12" borderId="7" xfId="0" applyFont="1" applyFill="1" applyBorder="1" applyAlignment="1">
      <alignment horizontal="center" vertical="center"/>
    </xf>
    <xf numFmtId="0" fontId="36" fillId="12" borderId="7" xfId="0" applyFont="1" applyFill="1" applyBorder="1" applyAlignment="1">
      <alignment horizontal="center" vertical="center"/>
    </xf>
    <xf numFmtId="2" fontId="36" fillId="12" borderId="7" xfId="0" applyNumberFormat="1" applyFont="1" applyFill="1" applyBorder="1" applyAlignment="1">
      <alignment horizontal="center" vertical="center"/>
    </xf>
    <xf numFmtId="166" fontId="36" fillId="12" borderId="7" xfId="0" applyNumberFormat="1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49" fontId="36" fillId="11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16" fontId="37" fillId="11" borderId="33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1" fillId="0" borderId="31" xfId="1" applyFont="1" applyBorder="1"/>
    <xf numFmtId="0" fontId="14" fillId="0" borderId="0" xfId="0" applyFont="1"/>
    <xf numFmtId="0" fontId="1" fillId="0" borderId="1" xfId="0" applyFont="1" applyBorder="1"/>
    <xf numFmtId="0" fontId="36" fillId="14" borderId="31" xfId="0" applyFont="1" applyFill="1" applyBorder="1" applyAlignment="1">
      <alignment horizontal="center" vertical="center"/>
    </xf>
    <xf numFmtId="165" fontId="36" fillId="14" borderId="31" xfId="0" applyNumberFormat="1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center" vertical="center"/>
    </xf>
    <xf numFmtId="0" fontId="37" fillId="14" borderId="31" xfId="0" applyFont="1" applyFill="1" applyBorder="1" applyAlignment="1">
      <alignment horizontal="left" vertical="center"/>
    </xf>
    <xf numFmtId="49" fontId="37" fillId="14" borderId="31" xfId="0" applyNumberFormat="1" applyFont="1" applyFill="1" applyBorder="1" applyAlignment="1">
      <alignment horizontal="center" vertical="center"/>
    </xf>
    <xf numFmtId="0" fontId="37" fillId="11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2" fontId="36" fillId="14" borderId="31" xfId="0" applyNumberFormat="1" applyFont="1" applyFill="1" applyBorder="1" applyAlignment="1">
      <alignment horizontal="center" vertical="center"/>
    </xf>
    <xf numFmtId="166" fontId="36" fillId="14" borderId="31" xfId="0" applyNumberFormat="1" applyFont="1" applyFill="1" applyBorder="1" applyAlignment="1">
      <alignment horizontal="center" vertical="center"/>
    </xf>
    <xf numFmtId="16" fontId="37" fillId="0" borderId="35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10" fontId="37" fillId="0" borderId="27" xfId="0" applyNumberFormat="1" applyFont="1" applyBorder="1" applyAlignment="1">
      <alignment horizontal="center" vertical="center" wrapText="1"/>
    </xf>
    <xf numFmtId="2" fontId="37" fillId="0" borderId="31" xfId="0" applyNumberFormat="1" applyFont="1" applyBorder="1" applyAlignment="1">
      <alignment horizontal="center" vertical="center"/>
    </xf>
    <xf numFmtId="0" fontId="0" fillId="0" borderId="31" xfId="0" applyBorder="1"/>
    <xf numFmtId="0" fontId="36" fillId="0" borderId="2" xfId="0" applyFont="1" applyBorder="1" applyAlignment="1">
      <alignment horizontal="left"/>
    </xf>
    <xf numFmtId="0" fontId="37" fillId="6" borderId="20" xfId="0" applyFont="1" applyFill="1" applyBorder="1" applyAlignment="1">
      <alignment horizontal="center" vertical="center"/>
    </xf>
    <xf numFmtId="16" fontId="37" fillId="6" borderId="36" xfId="0" applyNumberFormat="1" applyFont="1" applyFill="1" applyBorder="1" applyAlignment="1">
      <alignment horizontal="center" vertical="center"/>
    </xf>
    <xf numFmtId="0" fontId="36" fillId="12" borderId="29" xfId="0" applyFont="1" applyFill="1" applyBorder="1" applyAlignment="1">
      <alignment horizontal="center" vertical="center"/>
    </xf>
    <xf numFmtId="49" fontId="36" fillId="12" borderId="7" xfId="0" applyNumberFormat="1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15" borderId="2" xfId="0" applyFont="1" applyFill="1" applyBorder="1" applyAlignment="1">
      <alignment horizontal="center" vertical="center"/>
    </xf>
    <xf numFmtId="165" fontId="36" fillId="15" borderId="2" xfId="0" applyNumberFormat="1" applyFont="1" applyFill="1" applyBorder="1" applyAlignment="1">
      <alignment horizontal="center" vertical="center"/>
    </xf>
    <xf numFmtId="15" fontId="1" fillId="15" borderId="2" xfId="0" applyNumberFormat="1" applyFont="1" applyFill="1" applyBorder="1" applyAlignment="1">
      <alignment horizontal="center" vertical="center"/>
    </xf>
    <xf numFmtId="0" fontId="39" fillId="15" borderId="2" xfId="0" applyFont="1" applyFill="1" applyBorder="1" applyAlignment="1">
      <alignment horizontal="left"/>
    </xf>
    <xf numFmtId="43" fontId="36" fillId="15" borderId="2" xfId="0" applyNumberFormat="1" applyFont="1" applyFill="1" applyBorder="1" applyAlignment="1">
      <alignment horizontal="center" vertical="top"/>
    </xf>
    <xf numFmtId="0" fontId="36" fillId="15" borderId="2" xfId="0" applyFont="1" applyFill="1" applyBorder="1" applyAlignment="1">
      <alignment horizontal="center" vertical="center"/>
    </xf>
    <xf numFmtId="0" fontId="37" fillId="16" borderId="2" xfId="0" applyFont="1" applyFill="1" applyBorder="1" applyAlignment="1">
      <alignment horizontal="center" vertical="center"/>
    </xf>
    <xf numFmtId="2" fontId="37" fillId="16" borderId="2" xfId="0" applyNumberFormat="1" applyFont="1" applyFill="1" applyBorder="1" applyAlignment="1">
      <alignment horizontal="center" vertical="center"/>
    </xf>
    <xf numFmtId="10" fontId="37" fillId="16" borderId="2" xfId="0" applyNumberFormat="1" applyFont="1" applyFill="1" applyBorder="1" applyAlignment="1">
      <alignment horizontal="center" vertical="center" wrapText="1"/>
    </xf>
    <xf numFmtId="0" fontId="37" fillId="16" borderId="20" xfId="0" applyFont="1" applyFill="1" applyBorder="1" applyAlignment="1">
      <alignment horizontal="center" vertical="center"/>
    </xf>
    <xf numFmtId="16" fontId="37" fillId="16" borderId="31" xfId="0" applyNumberFormat="1" applyFont="1" applyFill="1" applyBorder="1" applyAlignment="1">
      <alignment horizontal="center" vertical="center"/>
    </xf>
    <xf numFmtId="0" fontId="37" fillId="16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36" fillId="0" borderId="7" xfId="0" applyNumberFormat="1" applyFont="1" applyBorder="1" applyAlignment="1">
      <alignment horizontal="center" vertical="center"/>
    </xf>
    <xf numFmtId="15" fontId="1" fillId="0" borderId="7" xfId="0" applyNumberFormat="1" applyFont="1" applyBorder="1" applyAlignment="1">
      <alignment horizontal="center" vertical="center"/>
    </xf>
    <xf numFmtId="0" fontId="39" fillId="0" borderId="7" xfId="0" applyFont="1" applyBorder="1" applyAlignment="1">
      <alignment horizontal="left"/>
    </xf>
    <xf numFmtId="43" fontId="36" fillId="0" borderId="7" xfId="0" applyNumberFormat="1" applyFont="1" applyBorder="1" applyAlignment="1">
      <alignment horizontal="center" vertical="top"/>
    </xf>
    <xf numFmtId="0" fontId="36" fillId="0" borderId="7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11" borderId="34" xfId="0" applyFont="1" applyFill="1" applyBorder="1" applyAlignment="1">
      <alignment horizontal="center" vertical="center"/>
    </xf>
    <xf numFmtId="165" fontId="36" fillId="11" borderId="34" xfId="0" applyNumberFormat="1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  <xf numFmtId="165" fontId="36" fillId="17" borderId="34" xfId="0" applyNumberFormat="1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center" vertical="center"/>
    </xf>
    <xf numFmtId="0" fontId="37" fillId="17" borderId="31" xfId="0" applyFont="1" applyFill="1" applyBorder="1" applyAlignment="1">
      <alignment horizontal="left" vertical="center"/>
    </xf>
    <xf numFmtId="49" fontId="37" fillId="17" borderId="31" xfId="0" applyNumberFormat="1" applyFont="1" applyFill="1" applyBorder="1" applyAlignment="1">
      <alignment horizontal="center" vertical="center"/>
    </xf>
    <xf numFmtId="49" fontId="36" fillId="17" borderId="31" xfId="0" applyNumberFormat="1" applyFont="1" applyFill="1" applyBorder="1" applyAlignment="1">
      <alignment horizontal="center" vertical="center"/>
    </xf>
    <xf numFmtId="2" fontId="36" fillId="17" borderId="31" xfId="0" applyNumberFormat="1" applyFont="1" applyFill="1" applyBorder="1" applyAlignment="1">
      <alignment horizontal="center" vertical="center"/>
    </xf>
    <xf numFmtId="166" fontId="36" fillId="17" borderId="31" xfId="0" applyNumberFormat="1" applyFont="1" applyFill="1" applyBorder="1" applyAlignment="1">
      <alignment horizontal="center" vertical="center"/>
    </xf>
    <xf numFmtId="0" fontId="36" fillId="17" borderId="31" xfId="0" applyFont="1" applyFill="1" applyBorder="1" applyAlignment="1">
      <alignment horizontal="center" vertical="center"/>
    </xf>
    <xf numFmtId="0" fontId="37" fillId="18" borderId="31" xfId="0" applyFont="1" applyFill="1" applyBorder="1" applyAlignment="1">
      <alignment horizontal="center" vertical="center"/>
    </xf>
    <xf numFmtId="165" fontId="36" fillId="17" borderId="31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36" fillId="11" borderId="2" xfId="0" applyFont="1" applyFill="1" applyBorder="1"/>
    <xf numFmtId="0" fontId="36" fillId="16" borderId="2" xfId="0" applyFont="1" applyFill="1" applyBorder="1" applyAlignment="1">
      <alignment horizontal="center" vertical="center"/>
    </xf>
    <xf numFmtId="166" fontId="36" fillId="16" borderId="2" xfId="0" applyNumberFormat="1" applyFont="1" applyFill="1" applyBorder="1" applyAlignment="1">
      <alignment horizontal="center" vertical="center"/>
    </xf>
    <xf numFmtId="165" fontId="36" fillId="16" borderId="2" xfId="0" applyNumberFormat="1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15" fontId="1" fillId="12" borderId="2" xfId="0" applyNumberFormat="1" applyFont="1" applyFill="1" applyBorder="1" applyAlignment="1">
      <alignment horizontal="center" vertical="center"/>
    </xf>
    <xf numFmtId="0" fontId="39" fillId="12" borderId="2" xfId="0" applyFont="1" applyFill="1" applyBorder="1" applyAlignment="1">
      <alignment horizontal="left"/>
    </xf>
    <xf numFmtId="166" fontId="36" fillId="12" borderId="25" xfId="0" applyNumberFormat="1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12" borderId="31" xfId="0" applyFont="1" applyFill="1" applyBorder="1" applyAlignment="1">
      <alignment vertical="center"/>
    </xf>
    <xf numFmtId="0" fontId="36" fillId="0" borderId="31" xfId="0" applyFont="1" applyBorder="1" applyAlignment="1">
      <alignment horizontal="left"/>
    </xf>
    <xf numFmtId="0" fontId="36" fillId="14" borderId="29" xfId="0" applyFont="1" applyFill="1" applyBorder="1" applyAlignment="1">
      <alignment horizontal="center" vertical="center"/>
    </xf>
    <xf numFmtId="2" fontId="36" fillId="14" borderId="7" xfId="0" applyNumberFormat="1" applyFont="1" applyFill="1" applyBorder="1" applyAlignment="1">
      <alignment horizontal="center" vertical="center"/>
    </xf>
    <xf numFmtId="166" fontId="36" fillId="14" borderId="7" xfId="0" applyNumberFormat="1" applyFont="1" applyFill="1" applyBorder="1" applyAlignment="1">
      <alignment horizontal="center" vertical="center"/>
    </xf>
    <xf numFmtId="0" fontId="36" fillId="14" borderId="7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  <xf numFmtId="165" fontId="36" fillId="14" borderId="37" xfId="0" applyNumberFormat="1" applyFont="1" applyFill="1" applyBorder="1" applyAlignment="1">
      <alignment horizontal="center" vertical="center"/>
    </xf>
    <xf numFmtId="165" fontId="36" fillId="14" borderId="38" xfId="0" applyNumberFormat="1" applyFont="1" applyFill="1" applyBorder="1" applyAlignment="1">
      <alignment horizontal="center" vertical="center"/>
    </xf>
    <xf numFmtId="0" fontId="36" fillId="14" borderId="32" xfId="0" applyFont="1" applyFill="1" applyBorder="1" applyAlignment="1">
      <alignment horizontal="center" vertical="center"/>
    </xf>
    <xf numFmtId="0" fontId="36" fillId="14" borderId="34" xfId="0" applyFont="1" applyFill="1" applyBorder="1" applyAlignment="1">
      <alignment horizontal="center" vertical="center"/>
    </xf>
    <xf numFmtId="165" fontId="36" fillId="14" borderId="32" xfId="0" applyNumberFormat="1" applyFont="1" applyFill="1" applyBorder="1" applyAlignment="1">
      <alignment horizontal="center" vertical="center"/>
    </xf>
    <xf numFmtId="165" fontId="36" fillId="14" borderId="42" xfId="0" applyNumberFormat="1" applyFont="1" applyFill="1" applyBorder="1" applyAlignment="1">
      <alignment horizontal="center" vertical="center"/>
    </xf>
    <xf numFmtId="0" fontId="37" fillId="14" borderId="40" xfId="0" applyFont="1" applyFill="1" applyBorder="1" applyAlignment="1">
      <alignment horizontal="center" vertical="center"/>
    </xf>
    <xf numFmtId="0" fontId="37" fillId="14" borderId="41" xfId="0" applyFont="1" applyFill="1" applyBorder="1" applyAlignment="1">
      <alignment horizontal="center" vertical="center"/>
    </xf>
    <xf numFmtId="0" fontId="36" fillId="12" borderId="32" xfId="0" applyFont="1" applyFill="1" applyBorder="1" applyAlignment="1">
      <alignment horizontal="center" vertical="center"/>
    </xf>
    <xf numFmtId="0" fontId="36" fillId="12" borderId="34" xfId="0" applyFont="1" applyFill="1" applyBorder="1" applyAlignment="1">
      <alignment horizontal="center" vertical="center"/>
    </xf>
    <xf numFmtId="165" fontId="36" fillId="12" borderId="37" xfId="0" applyNumberFormat="1" applyFont="1" applyFill="1" applyBorder="1" applyAlignment="1">
      <alignment horizontal="center" vertical="center"/>
    </xf>
    <xf numFmtId="165" fontId="36" fillId="12" borderId="38" xfId="0" applyNumberFormat="1" applyFont="1" applyFill="1" applyBorder="1" applyAlignment="1">
      <alignment horizontal="center" vertical="center"/>
    </xf>
    <xf numFmtId="165" fontId="36" fillId="12" borderId="32" xfId="0" applyNumberFormat="1" applyFont="1" applyFill="1" applyBorder="1" applyAlignment="1">
      <alignment horizontal="center" vertical="center"/>
    </xf>
    <xf numFmtId="165" fontId="36" fillId="12" borderId="42" xfId="0" applyNumberFormat="1" applyFont="1" applyFill="1" applyBorder="1" applyAlignment="1">
      <alignment horizontal="center" vertical="center"/>
    </xf>
    <xf numFmtId="0" fontId="37" fillId="12" borderId="29" xfId="0" applyFont="1" applyFill="1" applyBorder="1" applyAlignment="1">
      <alignment horizontal="center" vertical="center"/>
    </xf>
    <xf numFmtId="0" fontId="37" fillId="12" borderId="39" xfId="0" applyFont="1" applyFill="1" applyBorder="1" applyAlignment="1">
      <alignment horizontal="center" vertical="center"/>
    </xf>
    <xf numFmtId="165" fontId="36" fillId="12" borderId="7" xfId="0" applyNumberFormat="1" applyFont="1" applyFill="1" applyBorder="1" applyAlignment="1">
      <alignment horizontal="center" vertical="center"/>
    </xf>
    <xf numFmtId="165" fontId="36" fillId="12" borderId="27" xfId="0" applyNumberFormat="1" applyFont="1" applyFill="1" applyBorder="1" applyAlignment="1">
      <alignment horizontal="center" vertical="center"/>
    </xf>
    <xf numFmtId="165" fontId="36" fillId="12" borderId="34" xfId="0" applyNumberFormat="1" applyFont="1" applyFill="1" applyBorder="1" applyAlignment="1">
      <alignment horizontal="center" vertical="center"/>
    </xf>
    <xf numFmtId="0" fontId="37" fillId="12" borderId="37" xfId="0" applyFont="1" applyFill="1" applyBorder="1" applyAlignment="1">
      <alignment horizontal="center" vertical="center"/>
    </xf>
    <xf numFmtId="0" fontId="37" fillId="12" borderId="38" xfId="0" applyFont="1" applyFill="1" applyBorder="1" applyAlignment="1">
      <alignment horizontal="center" vertical="center"/>
    </xf>
    <xf numFmtId="0" fontId="37" fillId="17" borderId="32" xfId="0" applyFont="1" applyFill="1" applyBorder="1" applyAlignment="1">
      <alignment horizontal="center" vertical="center"/>
    </xf>
    <xf numFmtId="0" fontId="37" fillId="17" borderId="34" xfId="0" applyFont="1" applyFill="1" applyBorder="1" applyAlignment="1">
      <alignment horizontal="center" vertical="center"/>
    </xf>
    <xf numFmtId="165" fontId="36" fillId="17" borderId="32" xfId="0" applyNumberFormat="1" applyFont="1" applyFill="1" applyBorder="1" applyAlignment="1">
      <alignment horizontal="center" vertical="center"/>
    </xf>
    <xf numFmtId="165" fontId="36" fillId="17" borderId="34" xfId="0" applyNumberFormat="1" applyFont="1" applyFill="1" applyBorder="1" applyAlignment="1">
      <alignment horizontal="center" vertical="center"/>
    </xf>
    <xf numFmtId="0" fontId="36" fillId="17" borderId="32" xfId="0" applyFont="1" applyFill="1" applyBorder="1" applyAlignment="1">
      <alignment horizontal="center" vertical="center"/>
    </xf>
    <xf numFmtId="0" fontId="36" fillId="17" borderId="34" xfId="0" applyFont="1" applyFill="1" applyBorder="1" applyAlignment="1">
      <alignment horizontal="center" vertical="center"/>
    </xf>
    <xf numFmtId="0" fontId="37" fillId="12" borderId="40" xfId="0" applyFont="1" applyFill="1" applyBorder="1" applyAlignment="1">
      <alignment horizontal="center" vertical="center"/>
    </xf>
    <xf numFmtId="0" fontId="37" fillId="12" borderId="41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left"/>
    </xf>
    <xf numFmtId="0" fontId="1" fillId="0" borderId="25" xfId="0" applyFont="1" applyBorder="1"/>
    <xf numFmtId="15" fontId="1" fillId="0" borderId="7" xfId="0" applyNumberFormat="1" applyFont="1" applyBorder="1"/>
    <xf numFmtId="2" fontId="1" fillId="0" borderId="7" xfId="0" applyNumberFormat="1" applyFont="1" applyBorder="1"/>
    <xf numFmtId="2" fontId="1" fillId="0" borderId="7" xfId="0" applyNumberFormat="1" applyFont="1" applyBorder="1" applyAlignment="1">
      <alignment horizontal="right"/>
    </xf>
    <xf numFmtId="0" fontId="1" fillId="0" borderId="7" xfId="0" applyFont="1" applyBorder="1"/>
    <xf numFmtId="0" fontId="13" fillId="0" borderId="25" xfId="0" applyFont="1" applyBorder="1"/>
    <xf numFmtId="9" fontId="0" fillId="0" borderId="32" xfId="1" applyFont="1" applyBorder="1"/>
    <xf numFmtId="0" fontId="1" fillId="0" borderId="31" xfId="0" applyFont="1" applyBorder="1"/>
    <xf numFmtId="15" fontId="1" fillId="0" borderId="31" xfId="0" applyNumberFormat="1" applyFont="1" applyBorder="1"/>
    <xf numFmtId="2" fontId="1" fillId="0" borderId="31" xfId="0" applyNumberFormat="1" applyFont="1" applyBorder="1"/>
    <xf numFmtId="2" fontId="1" fillId="0" borderId="31" xfId="0" applyNumberFormat="1" applyFont="1" applyBorder="1" applyAlignment="1">
      <alignment horizontal="right"/>
    </xf>
    <xf numFmtId="0" fontId="13" fillId="0" borderId="31" xfId="0" applyFont="1" applyBorder="1"/>
    <xf numFmtId="10" fontId="13" fillId="2" borderId="31" xfId="0" applyNumberFormat="1" applyFont="1" applyFill="1" applyBorder="1" applyAlignment="1">
      <alignment horizontal="center"/>
    </xf>
  </cellXfs>
  <cellStyles count="3">
    <cellStyle name="Normal" xfId="0" builtinId="0"/>
    <cellStyle name="Normal 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203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L25" sqref="L25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45126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200" sqref="C200:P20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45126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91" t="s">
        <v>16</v>
      </c>
      <c r="B9" s="393" t="s">
        <v>17</v>
      </c>
      <c r="C9" s="393" t="s">
        <v>18</v>
      </c>
      <c r="D9" s="393" t="s">
        <v>19</v>
      </c>
      <c r="E9" s="26" t="s">
        <v>20</v>
      </c>
      <c r="F9" s="26" t="s">
        <v>21</v>
      </c>
      <c r="G9" s="388" t="s">
        <v>22</v>
      </c>
      <c r="H9" s="389"/>
      <c r="I9" s="390"/>
      <c r="J9" s="388" t="s">
        <v>23</v>
      </c>
      <c r="K9" s="389"/>
      <c r="L9" s="390"/>
      <c r="M9" s="26"/>
      <c r="N9" s="27"/>
      <c r="O9" s="27"/>
      <c r="P9" s="27"/>
    </row>
    <row r="10" spans="1:16" ht="38.25">
      <c r="A10" s="392"/>
      <c r="B10" s="394"/>
      <c r="C10" s="394"/>
      <c r="D10" s="394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930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45134</v>
      </c>
      <c r="E11" s="35">
        <v>19770.55</v>
      </c>
      <c r="F11" s="35">
        <v>19767.483333333334</v>
      </c>
      <c r="G11" s="36">
        <v>19710.066666666666</v>
      </c>
      <c r="H11" s="36">
        <v>19649.583333333332</v>
      </c>
      <c r="I11" s="36">
        <v>19592.166666666664</v>
      </c>
      <c r="J11" s="36">
        <v>19827.966666666667</v>
      </c>
      <c r="K11" s="36">
        <v>19885.383333333331</v>
      </c>
      <c r="L11" s="36">
        <v>19945.866666666669</v>
      </c>
      <c r="M11" s="37">
        <v>19824.900000000001</v>
      </c>
      <c r="N11" s="37">
        <v>19707</v>
      </c>
      <c r="O11" s="304">
        <v>12692600</v>
      </c>
      <c r="P11" s="306">
        <v>-9.2381907664927272E-3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45134</v>
      </c>
      <c r="E12" s="38">
        <v>45484.5</v>
      </c>
      <c r="F12" s="38">
        <v>45588.5</v>
      </c>
      <c r="G12" s="39">
        <v>45252</v>
      </c>
      <c r="H12" s="39">
        <v>45019.5</v>
      </c>
      <c r="I12" s="39">
        <v>44683</v>
      </c>
      <c r="J12" s="39">
        <v>45821</v>
      </c>
      <c r="K12" s="39">
        <v>46157.5</v>
      </c>
      <c r="L12" s="39">
        <v>46390</v>
      </c>
      <c r="M12" s="31">
        <v>45925</v>
      </c>
      <c r="N12" s="31">
        <v>45356</v>
      </c>
      <c r="O12" s="305">
        <v>2593215</v>
      </c>
      <c r="P12" s="306">
        <v>-9.9113605452811601E-2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45132</v>
      </c>
      <c r="E13" s="38">
        <v>20297.3</v>
      </c>
      <c r="F13" s="38">
        <v>20332.866666666665</v>
      </c>
      <c r="G13" s="39">
        <v>20190.783333333329</v>
      </c>
      <c r="H13" s="39">
        <v>20084.266666666663</v>
      </c>
      <c r="I13" s="39">
        <v>19942.183333333327</v>
      </c>
      <c r="J13" s="39">
        <v>20439.383333333331</v>
      </c>
      <c r="K13" s="39">
        <v>20581.466666666667</v>
      </c>
      <c r="L13" s="39">
        <v>20687.983333333334</v>
      </c>
      <c r="M13" s="31">
        <v>20474.95</v>
      </c>
      <c r="N13" s="31">
        <v>20226.349999999999</v>
      </c>
      <c r="O13" s="305">
        <v>93920</v>
      </c>
      <c r="P13" s="307">
        <v>8.8548910523875757E-2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45133</v>
      </c>
      <c r="E14" s="38">
        <v>8359.9500000000007</v>
      </c>
      <c r="F14" s="38">
        <v>8354.7166666666672</v>
      </c>
      <c r="G14" s="39">
        <v>8316.1833333333343</v>
      </c>
      <c r="H14" s="39">
        <v>8272.4166666666679</v>
      </c>
      <c r="I14" s="39">
        <v>8233.883333333335</v>
      </c>
      <c r="J14" s="39">
        <v>8398.4833333333336</v>
      </c>
      <c r="K14" s="39">
        <v>8437.0166666666664</v>
      </c>
      <c r="L14" s="39">
        <v>8480.7833333333328</v>
      </c>
      <c r="M14" s="31">
        <v>8393.25</v>
      </c>
      <c r="N14" s="31">
        <v>8310.9500000000007</v>
      </c>
      <c r="O14" s="305">
        <v>16050</v>
      </c>
      <c r="P14" s="307">
        <v>0.25146198830409355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45134</v>
      </c>
      <c r="E15" s="38">
        <v>466.2</v>
      </c>
      <c r="F15" s="38">
        <v>466.25</v>
      </c>
      <c r="G15" s="39">
        <v>462.2</v>
      </c>
      <c r="H15" s="39">
        <v>458.2</v>
      </c>
      <c r="I15" s="39">
        <v>454.15</v>
      </c>
      <c r="J15" s="39">
        <v>470.25</v>
      </c>
      <c r="K15" s="39">
        <v>474.29999999999995</v>
      </c>
      <c r="L15" s="39">
        <v>478.3</v>
      </c>
      <c r="M15" s="31">
        <v>470.3</v>
      </c>
      <c r="N15" s="31">
        <v>462.25</v>
      </c>
      <c r="O15" s="305">
        <v>13182000</v>
      </c>
      <c r="P15" s="306">
        <v>-4.0797824116047144E-3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45134</v>
      </c>
      <c r="E16" s="38">
        <v>4491.25</v>
      </c>
      <c r="F16" s="38">
        <v>4487.083333333333</v>
      </c>
      <c r="G16" s="39">
        <v>4429.1666666666661</v>
      </c>
      <c r="H16" s="39">
        <v>4367.083333333333</v>
      </c>
      <c r="I16" s="39">
        <v>4309.1666666666661</v>
      </c>
      <c r="J16" s="39">
        <v>4549.1666666666661</v>
      </c>
      <c r="K16" s="39">
        <v>4607.0833333333321</v>
      </c>
      <c r="L16" s="39">
        <v>4669.1666666666661</v>
      </c>
      <c r="M16" s="31">
        <v>4545</v>
      </c>
      <c r="N16" s="31">
        <v>4425</v>
      </c>
      <c r="O16" s="305">
        <v>1352750</v>
      </c>
      <c r="P16" s="306">
        <v>-4.2326094957673907E-3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45134</v>
      </c>
      <c r="E17" s="38">
        <v>23098</v>
      </c>
      <c r="F17" s="38">
        <v>22946.066666666666</v>
      </c>
      <c r="G17" s="39">
        <v>22752.183333333331</v>
      </c>
      <c r="H17" s="39">
        <v>22406.366666666665</v>
      </c>
      <c r="I17" s="39">
        <v>22212.48333333333</v>
      </c>
      <c r="J17" s="39">
        <v>23291.883333333331</v>
      </c>
      <c r="K17" s="39">
        <v>23485.766666666663</v>
      </c>
      <c r="L17" s="39">
        <v>23831.583333333332</v>
      </c>
      <c r="M17" s="31">
        <v>23139.95</v>
      </c>
      <c r="N17" s="31">
        <v>22600.25</v>
      </c>
      <c r="O17" s="305">
        <v>63960</v>
      </c>
      <c r="P17" s="306">
        <v>1.3950538998097653E-2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45134</v>
      </c>
      <c r="E18" s="38">
        <v>183.4</v>
      </c>
      <c r="F18" s="38">
        <v>184.23333333333335</v>
      </c>
      <c r="G18" s="39">
        <v>180.8666666666667</v>
      </c>
      <c r="H18" s="39">
        <v>178.33333333333334</v>
      </c>
      <c r="I18" s="39">
        <v>174.9666666666667</v>
      </c>
      <c r="J18" s="39">
        <v>186.76666666666671</v>
      </c>
      <c r="K18" s="39">
        <v>190.13333333333338</v>
      </c>
      <c r="L18" s="39">
        <v>192.66666666666671</v>
      </c>
      <c r="M18" s="31">
        <v>187.6</v>
      </c>
      <c r="N18" s="31">
        <v>181.7</v>
      </c>
      <c r="O18" s="305">
        <v>26697600</v>
      </c>
      <c r="P18" s="306">
        <v>1.4361920393926959E-2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45134</v>
      </c>
      <c r="E19" s="38">
        <v>211.75</v>
      </c>
      <c r="F19" s="38">
        <v>212.98333333333335</v>
      </c>
      <c r="G19" s="39">
        <v>209.56666666666669</v>
      </c>
      <c r="H19" s="39">
        <v>207.38333333333335</v>
      </c>
      <c r="I19" s="39">
        <v>203.9666666666667</v>
      </c>
      <c r="J19" s="39">
        <v>215.16666666666669</v>
      </c>
      <c r="K19" s="39">
        <v>218.58333333333331</v>
      </c>
      <c r="L19" s="39">
        <v>220.76666666666668</v>
      </c>
      <c r="M19" s="31">
        <v>216.4</v>
      </c>
      <c r="N19" s="31">
        <v>210.8</v>
      </c>
      <c r="O19" s="305">
        <v>33173400</v>
      </c>
      <c r="P19" s="306">
        <v>4.5733956233095646E-2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45134</v>
      </c>
      <c r="E20" s="38">
        <v>1794.9</v>
      </c>
      <c r="F20" s="38">
        <v>1802.4666666666665</v>
      </c>
      <c r="G20" s="39">
        <v>1784.0333333333328</v>
      </c>
      <c r="H20" s="39">
        <v>1773.1666666666663</v>
      </c>
      <c r="I20" s="39">
        <v>1754.7333333333327</v>
      </c>
      <c r="J20" s="39">
        <v>1813.333333333333</v>
      </c>
      <c r="K20" s="39">
        <v>1831.7666666666669</v>
      </c>
      <c r="L20" s="39">
        <v>1842.6333333333332</v>
      </c>
      <c r="M20" s="31">
        <v>1820.9</v>
      </c>
      <c r="N20" s="31">
        <v>1791.6</v>
      </c>
      <c r="O20" s="305">
        <v>4482600</v>
      </c>
      <c r="P20" s="306">
        <v>1.6462585034013606E-2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45134</v>
      </c>
      <c r="E21" s="38">
        <v>2425.85</v>
      </c>
      <c r="F21" s="38">
        <v>2452.7000000000003</v>
      </c>
      <c r="G21" s="39">
        <v>2383.8000000000006</v>
      </c>
      <c r="H21" s="39">
        <v>2341.7500000000005</v>
      </c>
      <c r="I21" s="39">
        <v>2272.8500000000008</v>
      </c>
      <c r="J21" s="39">
        <v>2494.7500000000005</v>
      </c>
      <c r="K21" s="39">
        <v>2563.65</v>
      </c>
      <c r="L21" s="39">
        <v>2605.7000000000003</v>
      </c>
      <c r="M21" s="31">
        <v>2521.6</v>
      </c>
      <c r="N21" s="31">
        <v>2410.65</v>
      </c>
      <c r="O21" s="305">
        <v>11085000</v>
      </c>
      <c r="P21" s="306">
        <v>1.8948109249384187E-4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45134</v>
      </c>
      <c r="E22" s="38">
        <v>730.1</v>
      </c>
      <c r="F22" s="38">
        <v>735.56666666666661</v>
      </c>
      <c r="G22" s="39">
        <v>721.33333333333326</v>
      </c>
      <c r="H22" s="39">
        <v>712.56666666666661</v>
      </c>
      <c r="I22" s="39">
        <v>698.33333333333326</v>
      </c>
      <c r="J22" s="39">
        <v>744.33333333333326</v>
      </c>
      <c r="K22" s="39">
        <v>758.56666666666661</v>
      </c>
      <c r="L22" s="39">
        <v>767.33333333333326</v>
      </c>
      <c r="M22" s="31">
        <v>749.8</v>
      </c>
      <c r="N22" s="31">
        <v>726.8</v>
      </c>
      <c r="O22" s="305">
        <v>33892000</v>
      </c>
      <c r="P22" s="306">
        <v>1.0856597470770699E-2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45134</v>
      </c>
      <c r="E23" s="38">
        <v>3669.2</v>
      </c>
      <c r="F23" s="38">
        <v>3653.6</v>
      </c>
      <c r="G23" s="39">
        <v>3631.85</v>
      </c>
      <c r="H23" s="39">
        <v>3594.5</v>
      </c>
      <c r="I23" s="39">
        <v>3572.75</v>
      </c>
      <c r="J23" s="39">
        <v>3690.95</v>
      </c>
      <c r="K23" s="39">
        <v>3712.7</v>
      </c>
      <c r="L23" s="39">
        <v>3750.0499999999997</v>
      </c>
      <c r="M23" s="31">
        <v>3675.35</v>
      </c>
      <c r="N23" s="31">
        <v>3616.25</v>
      </c>
      <c r="O23" s="305">
        <v>780400</v>
      </c>
      <c r="P23" s="306">
        <v>-1.5392379510471866E-2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45134</v>
      </c>
      <c r="E24" s="38">
        <v>417.4</v>
      </c>
      <c r="F24" s="38">
        <v>419.66666666666669</v>
      </c>
      <c r="G24" s="39">
        <v>413.43333333333339</v>
      </c>
      <c r="H24" s="39">
        <v>409.4666666666667</v>
      </c>
      <c r="I24" s="39">
        <v>403.23333333333341</v>
      </c>
      <c r="J24" s="39">
        <v>423.63333333333338</v>
      </c>
      <c r="K24" s="39">
        <v>429.86666666666662</v>
      </c>
      <c r="L24" s="39">
        <v>433.83333333333337</v>
      </c>
      <c r="M24" s="31">
        <v>425.9</v>
      </c>
      <c r="N24" s="31">
        <v>415.7</v>
      </c>
      <c r="O24" s="305">
        <v>59733000</v>
      </c>
      <c r="P24" s="306">
        <v>2.1485517283836613E-2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45134</v>
      </c>
      <c r="E25" s="38">
        <v>5182.3</v>
      </c>
      <c r="F25" s="38">
        <v>5208.2833333333338</v>
      </c>
      <c r="G25" s="39">
        <v>5089.7666666666673</v>
      </c>
      <c r="H25" s="39">
        <v>4997.2333333333336</v>
      </c>
      <c r="I25" s="39">
        <v>4878.7166666666672</v>
      </c>
      <c r="J25" s="39">
        <v>5300.8166666666675</v>
      </c>
      <c r="K25" s="39">
        <v>5419.3333333333339</v>
      </c>
      <c r="L25" s="39">
        <v>5511.8666666666677</v>
      </c>
      <c r="M25" s="31">
        <v>5326.8</v>
      </c>
      <c r="N25" s="31">
        <v>5115.75</v>
      </c>
      <c r="O25" s="305">
        <v>1928500</v>
      </c>
      <c r="P25" s="306">
        <v>3.4186888322831475E-2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45134</v>
      </c>
      <c r="E26" s="38">
        <v>419.65</v>
      </c>
      <c r="F26" s="38">
        <v>420.43333333333339</v>
      </c>
      <c r="G26" s="39">
        <v>414.06666666666678</v>
      </c>
      <c r="H26" s="39">
        <v>408.48333333333341</v>
      </c>
      <c r="I26" s="39">
        <v>402.11666666666679</v>
      </c>
      <c r="J26" s="39">
        <v>426.01666666666677</v>
      </c>
      <c r="K26" s="39">
        <v>432.38333333333333</v>
      </c>
      <c r="L26" s="39">
        <v>437.96666666666675</v>
      </c>
      <c r="M26" s="31">
        <v>426.8</v>
      </c>
      <c r="N26" s="31">
        <v>414.85</v>
      </c>
      <c r="O26" s="305">
        <v>11667100</v>
      </c>
      <c r="P26" s="306">
        <v>1.7042086544161231E-2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45134</v>
      </c>
      <c r="E27" s="38">
        <v>173.65</v>
      </c>
      <c r="F27" s="38">
        <v>173.21666666666667</v>
      </c>
      <c r="G27" s="39">
        <v>171.83333333333334</v>
      </c>
      <c r="H27" s="39">
        <v>170.01666666666668</v>
      </c>
      <c r="I27" s="39">
        <v>168.63333333333335</v>
      </c>
      <c r="J27" s="39">
        <v>175.03333333333333</v>
      </c>
      <c r="K27" s="39">
        <v>176.41666666666666</v>
      </c>
      <c r="L27" s="39">
        <v>178.23333333333332</v>
      </c>
      <c r="M27" s="31">
        <v>174.6</v>
      </c>
      <c r="N27" s="31">
        <v>171.4</v>
      </c>
      <c r="O27" s="305">
        <v>83385000</v>
      </c>
      <c r="P27" s="306">
        <v>-1.6744295737279643E-2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45134</v>
      </c>
      <c r="E28" s="38">
        <v>3523.4</v>
      </c>
      <c r="F28" s="38">
        <v>3503.2166666666667</v>
      </c>
      <c r="G28" s="39">
        <v>3478.5333333333333</v>
      </c>
      <c r="H28" s="39">
        <v>3433.6666666666665</v>
      </c>
      <c r="I28" s="39">
        <v>3408.9833333333331</v>
      </c>
      <c r="J28" s="39">
        <v>3548.0833333333335</v>
      </c>
      <c r="K28" s="39">
        <v>3572.7666666666669</v>
      </c>
      <c r="L28" s="39">
        <v>3617.6333333333337</v>
      </c>
      <c r="M28" s="31">
        <v>3527.9</v>
      </c>
      <c r="N28" s="31">
        <v>3458.35</v>
      </c>
      <c r="O28" s="305">
        <v>4782600</v>
      </c>
      <c r="P28" s="306">
        <v>-2.4612047388620057E-3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45134</v>
      </c>
      <c r="E29" s="38">
        <v>1846.55</v>
      </c>
      <c r="F29" s="38">
        <v>1850.2666666666667</v>
      </c>
      <c r="G29" s="39">
        <v>1837.5333333333333</v>
      </c>
      <c r="H29" s="39">
        <v>1828.5166666666667</v>
      </c>
      <c r="I29" s="39">
        <v>1815.7833333333333</v>
      </c>
      <c r="J29" s="39">
        <v>1859.2833333333333</v>
      </c>
      <c r="K29" s="39">
        <v>1872.0166666666664</v>
      </c>
      <c r="L29" s="39">
        <v>1881.0333333333333</v>
      </c>
      <c r="M29" s="31">
        <v>1863</v>
      </c>
      <c r="N29" s="31">
        <v>1841.25</v>
      </c>
      <c r="O29" s="305">
        <v>2116856</v>
      </c>
      <c r="P29" s="306">
        <v>9.2738407699037625E-3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45134</v>
      </c>
      <c r="E30" s="38">
        <v>6589.8</v>
      </c>
      <c r="F30" s="38">
        <v>6583.8166666666666</v>
      </c>
      <c r="G30" s="39">
        <v>6539.083333333333</v>
      </c>
      <c r="H30" s="39">
        <v>6488.3666666666668</v>
      </c>
      <c r="I30" s="39">
        <v>6443.6333333333332</v>
      </c>
      <c r="J30" s="39">
        <v>6634.5333333333328</v>
      </c>
      <c r="K30" s="39">
        <v>6679.2666666666664</v>
      </c>
      <c r="L30" s="39">
        <v>6729.9833333333327</v>
      </c>
      <c r="M30" s="31">
        <v>6628.55</v>
      </c>
      <c r="N30" s="31">
        <v>6533.1</v>
      </c>
      <c r="O30" s="305">
        <v>646875</v>
      </c>
      <c r="P30" s="306">
        <v>3.7406783738272796E-2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45134</v>
      </c>
      <c r="E31" s="38">
        <v>768.9</v>
      </c>
      <c r="F31" s="38">
        <v>768.01666666666677</v>
      </c>
      <c r="G31" s="39">
        <v>761.58333333333348</v>
      </c>
      <c r="H31" s="39">
        <v>754.26666666666677</v>
      </c>
      <c r="I31" s="39">
        <v>747.83333333333348</v>
      </c>
      <c r="J31" s="39">
        <v>775.33333333333348</v>
      </c>
      <c r="K31" s="39">
        <v>781.76666666666665</v>
      </c>
      <c r="L31" s="39">
        <v>789.08333333333348</v>
      </c>
      <c r="M31" s="31">
        <v>774.45</v>
      </c>
      <c r="N31" s="31">
        <v>760.7</v>
      </c>
      <c r="O31" s="305">
        <v>12815000</v>
      </c>
      <c r="P31" s="306">
        <v>2.5938675846609558E-2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45134</v>
      </c>
      <c r="E32" s="38">
        <v>755.7</v>
      </c>
      <c r="F32" s="38">
        <v>749.33333333333337</v>
      </c>
      <c r="G32" s="39">
        <v>739.36666666666679</v>
      </c>
      <c r="H32" s="39">
        <v>723.03333333333342</v>
      </c>
      <c r="I32" s="39">
        <v>713.06666666666683</v>
      </c>
      <c r="J32" s="39">
        <v>765.66666666666674</v>
      </c>
      <c r="K32" s="39">
        <v>775.63333333333321</v>
      </c>
      <c r="L32" s="39">
        <v>791.9666666666667</v>
      </c>
      <c r="M32" s="31">
        <v>759.3</v>
      </c>
      <c r="N32" s="31">
        <v>733</v>
      </c>
      <c r="O32" s="305">
        <v>14045900</v>
      </c>
      <c r="P32" s="306">
        <v>3.8552257015046769E-2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45134</v>
      </c>
      <c r="E33" s="38">
        <v>964.25</v>
      </c>
      <c r="F33" s="38">
        <v>966.11666666666667</v>
      </c>
      <c r="G33" s="39">
        <v>951.88333333333333</v>
      </c>
      <c r="H33" s="39">
        <v>939.51666666666665</v>
      </c>
      <c r="I33" s="39">
        <v>925.2833333333333</v>
      </c>
      <c r="J33" s="39">
        <v>978.48333333333335</v>
      </c>
      <c r="K33" s="39">
        <v>992.7166666666667</v>
      </c>
      <c r="L33" s="39">
        <v>1005.0833333333334</v>
      </c>
      <c r="M33" s="31">
        <v>980.35</v>
      </c>
      <c r="N33" s="31">
        <v>953.75</v>
      </c>
      <c r="O33" s="305">
        <v>54498125</v>
      </c>
      <c r="P33" s="306">
        <v>-1.8129201526906662E-2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45134</v>
      </c>
      <c r="E34" s="38">
        <v>4876.8</v>
      </c>
      <c r="F34" s="38">
        <v>4871.3999999999996</v>
      </c>
      <c r="G34" s="39">
        <v>4842.7999999999993</v>
      </c>
      <c r="H34" s="39">
        <v>4808.7999999999993</v>
      </c>
      <c r="I34" s="39">
        <v>4780.1999999999989</v>
      </c>
      <c r="J34" s="39">
        <v>4905.3999999999996</v>
      </c>
      <c r="K34" s="39">
        <v>4934</v>
      </c>
      <c r="L34" s="39">
        <v>4968</v>
      </c>
      <c r="M34" s="31">
        <v>4900</v>
      </c>
      <c r="N34" s="31">
        <v>4837.3999999999996</v>
      </c>
      <c r="O34" s="305">
        <v>2516750</v>
      </c>
      <c r="P34" s="306">
        <v>6.4987002599480106E-3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45134</v>
      </c>
      <c r="E35" s="38">
        <v>1618.05</v>
      </c>
      <c r="F35" s="38">
        <v>1615.7333333333336</v>
      </c>
      <c r="G35" s="39">
        <v>1604.4666666666672</v>
      </c>
      <c r="H35" s="39">
        <v>1590.8833333333337</v>
      </c>
      <c r="I35" s="39">
        <v>1579.6166666666672</v>
      </c>
      <c r="J35" s="39">
        <v>1629.3166666666671</v>
      </c>
      <c r="K35" s="39">
        <v>1640.5833333333335</v>
      </c>
      <c r="L35" s="39">
        <v>1654.166666666667</v>
      </c>
      <c r="M35" s="31">
        <v>1627</v>
      </c>
      <c r="N35" s="31">
        <v>1602.15</v>
      </c>
      <c r="O35" s="305">
        <v>7902000</v>
      </c>
      <c r="P35" s="306">
        <v>-1.3729405891163254E-2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45134</v>
      </c>
      <c r="E36" s="38">
        <v>7430.7</v>
      </c>
      <c r="F36" s="38">
        <v>7464.6833333333334</v>
      </c>
      <c r="G36" s="39">
        <v>7356.0166666666664</v>
      </c>
      <c r="H36" s="39">
        <v>7281.333333333333</v>
      </c>
      <c r="I36" s="39">
        <v>7172.6666666666661</v>
      </c>
      <c r="J36" s="39">
        <v>7539.3666666666668</v>
      </c>
      <c r="K36" s="39">
        <v>7648.0333333333328</v>
      </c>
      <c r="L36" s="39">
        <v>7722.7166666666672</v>
      </c>
      <c r="M36" s="31">
        <v>7573.35</v>
      </c>
      <c r="N36" s="31">
        <v>7390</v>
      </c>
      <c r="O36" s="305">
        <v>4758750</v>
      </c>
      <c r="P36" s="306">
        <v>3.761242845461979E-2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45134</v>
      </c>
      <c r="E37" s="38">
        <v>2411.9</v>
      </c>
      <c r="F37" s="38">
        <v>2414.5333333333333</v>
      </c>
      <c r="G37" s="39">
        <v>2390.1666666666665</v>
      </c>
      <c r="H37" s="39">
        <v>2368.4333333333334</v>
      </c>
      <c r="I37" s="39">
        <v>2344.0666666666666</v>
      </c>
      <c r="J37" s="39">
        <v>2436.2666666666664</v>
      </c>
      <c r="K37" s="39">
        <v>2460.6333333333332</v>
      </c>
      <c r="L37" s="39">
        <v>2482.3666666666663</v>
      </c>
      <c r="M37" s="31">
        <v>2438.9</v>
      </c>
      <c r="N37" s="31">
        <v>2392.8000000000002</v>
      </c>
      <c r="O37" s="305">
        <v>1653900</v>
      </c>
      <c r="P37" s="306">
        <v>6.0218978102189779E-3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45134</v>
      </c>
      <c r="E38" s="38">
        <v>380.5</v>
      </c>
      <c r="F38" s="38">
        <v>382.23333333333335</v>
      </c>
      <c r="G38" s="39">
        <v>376.76666666666671</v>
      </c>
      <c r="H38" s="39">
        <v>373.03333333333336</v>
      </c>
      <c r="I38" s="39">
        <v>367.56666666666672</v>
      </c>
      <c r="J38" s="39">
        <v>385.9666666666667</v>
      </c>
      <c r="K38" s="39">
        <v>391.43333333333339</v>
      </c>
      <c r="L38" s="39">
        <v>395.16666666666669</v>
      </c>
      <c r="M38" s="31">
        <v>387.7</v>
      </c>
      <c r="N38" s="31">
        <v>378.5</v>
      </c>
      <c r="O38" s="305">
        <v>11736000</v>
      </c>
      <c r="P38" s="306">
        <v>4.8756076637117528E-2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45134</v>
      </c>
      <c r="E39" s="38">
        <v>214.95</v>
      </c>
      <c r="F39" s="38">
        <v>216.01666666666665</v>
      </c>
      <c r="G39" s="39">
        <v>213.0333333333333</v>
      </c>
      <c r="H39" s="39">
        <v>211.11666666666665</v>
      </c>
      <c r="I39" s="39">
        <v>208.1333333333333</v>
      </c>
      <c r="J39" s="39">
        <v>217.93333333333331</v>
      </c>
      <c r="K39" s="39">
        <v>220.91666666666666</v>
      </c>
      <c r="L39" s="39">
        <v>222.83333333333331</v>
      </c>
      <c r="M39" s="31">
        <v>219</v>
      </c>
      <c r="N39" s="31">
        <v>214.1</v>
      </c>
      <c r="O39" s="305">
        <v>63052500</v>
      </c>
      <c r="P39" s="306">
        <v>2.2956803893733523E-2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45134</v>
      </c>
      <c r="E40" s="38">
        <v>198.15</v>
      </c>
      <c r="F40" s="38">
        <v>199.31666666666669</v>
      </c>
      <c r="G40" s="39">
        <v>195.43333333333339</v>
      </c>
      <c r="H40" s="39">
        <v>192.7166666666667</v>
      </c>
      <c r="I40" s="39">
        <v>188.8333333333334</v>
      </c>
      <c r="J40" s="39">
        <v>202.03333333333339</v>
      </c>
      <c r="K40" s="39">
        <v>205.91666666666666</v>
      </c>
      <c r="L40" s="39">
        <v>208.63333333333338</v>
      </c>
      <c r="M40" s="31">
        <v>203.2</v>
      </c>
      <c r="N40" s="31">
        <v>196.6</v>
      </c>
      <c r="O40" s="305">
        <v>112396050</v>
      </c>
      <c r="P40" s="306">
        <v>5.3806494076349277E-2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45134</v>
      </c>
      <c r="E41" s="38">
        <v>1679.15</v>
      </c>
      <c r="F41" s="38">
        <v>1675.3166666666668</v>
      </c>
      <c r="G41" s="39">
        <v>1664.6833333333336</v>
      </c>
      <c r="H41" s="39">
        <v>1650.2166666666667</v>
      </c>
      <c r="I41" s="39">
        <v>1639.5833333333335</v>
      </c>
      <c r="J41" s="39">
        <v>1689.7833333333338</v>
      </c>
      <c r="K41" s="39">
        <v>1700.416666666667</v>
      </c>
      <c r="L41" s="39">
        <v>1714.8833333333339</v>
      </c>
      <c r="M41" s="31">
        <v>1685.95</v>
      </c>
      <c r="N41" s="31">
        <v>1660.85</v>
      </c>
      <c r="O41" s="305">
        <v>1779000</v>
      </c>
      <c r="P41" s="306">
        <v>2.7507039202945636E-2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45134</v>
      </c>
      <c r="E42" s="38">
        <v>127.15</v>
      </c>
      <c r="F42" s="38">
        <v>127.08333333333333</v>
      </c>
      <c r="G42" s="39">
        <v>125.61666666666665</v>
      </c>
      <c r="H42" s="39">
        <v>124.08333333333331</v>
      </c>
      <c r="I42" s="39">
        <v>122.61666666666663</v>
      </c>
      <c r="J42" s="39">
        <v>128.61666666666667</v>
      </c>
      <c r="K42" s="39">
        <v>130.08333333333331</v>
      </c>
      <c r="L42" s="39">
        <v>131.61666666666667</v>
      </c>
      <c r="M42" s="31">
        <v>128.55000000000001</v>
      </c>
      <c r="N42" s="31">
        <v>125.55</v>
      </c>
      <c r="O42" s="305">
        <v>81390300</v>
      </c>
      <c r="P42" s="306">
        <v>-1.530928901455072E-2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45134</v>
      </c>
      <c r="E43" s="38">
        <v>681.4</v>
      </c>
      <c r="F43" s="38">
        <v>679.5</v>
      </c>
      <c r="G43" s="39">
        <v>673.1</v>
      </c>
      <c r="H43" s="39">
        <v>664.80000000000007</v>
      </c>
      <c r="I43" s="39">
        <v>658.40000000000009</v>
      </c>
      <c r="J43" s="39">
        <v>687.8</v>
      </c>
      <c r="K43" s="39">
        <v>694.2</v>
      </c>
      <c r="L43" s="39">
        <v>702.49999999999989</v>
      </c>
      <c r="M43" s="31">
        <v>685.9</v>
      </c>
      <c r="N43" s="31">
        <v>671.2</v>
      </c>
      <c r="O43" s="305">
        <v>7477800</v>
      </c>
      <c r="P43" s="306">
        <v>1.0254123941150245E-2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45134</v>
      </c>
      <c r="E44" s="38">
        <v>870.65</v>
      </c>
      <c r="F44" s="38">
        <v>870.68333333333339</v>
      </c>
      <c r="G44" s="39">
        <v>864.51666666666677</v>
      </c>
      <c r="H44" s="39">
        <v>858.38333333333333</v>
      </c>
      <c r="I44" s="39">
        <v>852.2166666666667</v>
      </c>
      <c r="J44" s="39">
        <v>876.81666666666683</v>
      </c>
      <c r="K44" s="39">
        <v>882.98333333333335</v>
      </c>
      <c r="L44" s="39">
        <v>889.1166666666669</v>
      </c>
      <c r="M44" s="31">
        <v>876.85</v>
      </c>
      <c r="N44" s="31">
        <v>864.55</v>
      </c>
      <c r="O44" s="305">
        <v>7682000</v>
      </c>
      <c r="P44" s="306">
        <v>-1.4875609130546294E-2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45134</v>
      </c>
      <c r="E45" s="38">
        <v>876.4</v>
      </c>
      <c r="F45" s="38">
        <v>874.7166666666667</v>
      </c>
      <c r="G45" s="39">
        <v>866.93333333333339</v>
      </c>
      <c r="H45" s="39">
        <v>857.4666666666667</v>
      </c>
      <c r="I45" s="39">
        <v>849.68333333333339</v>
      </c>
      <c r="J45" s="39">
        <v>884.18333333333339</v>
      </c>
      <c r="K45" s="39">
        <v>891.9666666666667</v>
      </c>
      <c r="L45" s="39">
        <v>901.43333333333339</v>
      </c>
      <c r="M45" s="31">
        <v>882.5</v>
      </c>
      <c r="N45" s="31">
        <v>865.25</v>
      </c>
      <c r="O45" s="305">
        <v>39923750</v>
      </c>
      <c r="P45" s="306">
        <v>1.145635274013815E-2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45134</v>
      </c>
      <c r="E46" s="38">
        <v>94.95</v>
      </c>
      <c r="F46" s="38">
        <v>94.483333333333334</v>
      </c>
      <c r="G46" s="39">
        <v>92.766666666666666</v>
      </c>
      <c r="H46" s="39">
        <v>90.583333333333329</v>
      </c>
      <c r="I46" s="39">
        <v>88.86666666666666</v>
      </c>
      <c r="J46" s="39">
        <v>96.666666666666671</v>
      </c>
      <c r="K46" s="39">
        <v>98.38333333333334</v>
      </c>
      <c r="L46" s="39">
        <v>100.56666666666668</v>
      </c>
      <c r="M46" s="31">
        <v>96.2</v>
      </c>
      <c r="N46" s="31">
        <v>92.3</v>
      </c>
      <c r="O46" s="305">
        <v>106123500</v>
      </c>
      <c r="P46" s="306">
        <v>3.4281620957838724E-2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45134</v>
      </c>
      <c r="E47" s="38">
        <v>266.85000000000002</v>
      </c>
      <c r="F47" s="38">
        <v>267.43333333333334</v>
      </c>
      <c r="G47" s="39">
        <v>264.51666666666665</v>
      </c>
      <c r="H47" s="39">
        <v>262.18333333333334</v>
      </c>
      <c r="I47" s="39">
        <v>259.26666666666665</v>
      </c>
      <c r="J47" s="39">
        <v>269.76666666666665</v>
      </c>
      <c r="K47" s="39">
        <v>272.68333333333328</v>
      </c>
      <c r="L47" s="39">
        <v>275.01666666666665</v>
      </c>
      <c r="M47" s="31">
        <v>270.35000000000002</v>
      </c>
      <c r="N47" s="31">
        <v>265.10000000000002</v>
      </c>
      <c r="O47" s="305">
        <v>34290000</v>
      </c>
      <c r="P47" s="306">
        <v>9.197262894562578E-3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45134</v>
      </c>
      <c r="E48" s="38">
        <v>19250</v>
      </c>
      <c r="F48" s="38">
        <v>19345.100000000002</v>
      </c>
      <c r="G48" s="39">
        <v>18963.200000000004</v>
      </c>
      <c r="H48" s="39">
        <v>18676.400000000001</v>
      </c>
      <c r="I48" s="39">
        <v>18294.500000000004</v>
      </c>
      <c r="J48" s="39">
        <v>19631.900000000005</v>
      </c>
      <c r="K48" s="39">
        <v>20013.800000000007</v>
      </c>
      <c r="L48" s="39">
        <v>20300.600000000006</v>
      </c>
      <c r="M48" s="31">
        <v>19727</v>
      </c>
      <c r="N48" s="31">
        <v>19058.3</v>
      </c>
      <c r="O48" s="305">
        <v>262350</v>
      </c>
      <c r="P48" s="306">
        <v>6.2791168725946936E-2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45134</v>
      </c>
      <c r="E49" s="38">
        <v>380</v>
      </c>
      <c r="F49" s="38">
        <v>382.51666666666671</v>
      </c>
      <c r="G49" s="39">
        <v>376.58333333333343</v>
      </c>
      <c r="H49" s="39">
        <v>373.16666666666674</v>
      </c>
      <c r="I49" s="39">
        <v>367.23333333333346</v>
      </c>
      <c r="J49" s="39">
        <v>385.93333333333339</v>
      </c>
      <c r="K49" s="39">
        <v>391.86666666666667</v>
      </c>
      <c r="L49" s="39">
        <v>395.28333333333336</v>
      </c>
      <c r="M49" s="31">
        <v>388.45</v>
      </c>
      <c r="N49" s="31">
        <v>379.1</v>
      </c>
      <c r="O49" s="305">
        <v>23371200</v>
      </c>
      <c r="P49" s="306">
        <v>-8.4647941515967684E-4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45134</v>
      </c>
      <c r="E50" s="38">
        <v>5079.8</v>
      </c>
      <c r="F50" s="38">
        <v>5106.1500000000005</v>
      </c>
      <c r="G50" s="39">
        <v>5043.6500000000015</v>
      </c>
      <c r="H50" s="39">
        <v>5007.5000000000009</v>
      </c>
      <c r="I50" s="39">
        <v>4945.0000000000018</v>
      </c>
      <c r="J50" s="39">
        <v>5142.3000000000011</v>
      </c>
      <c r="K50" s="39">
        <v>5204.7999999999993</v>
      </c>
      <c r="L50" s="39">
        <v>5240.9500000000007</v>
      </c>
      <c r="M50" s="31">
        <v>5168.6499999999996</v>
      </c>
      <c r="N50" s="31">
        <v>5070</v>
      </c>
      <c r="O50" s="305">
        <v>1451400</v>
      </c>
      <c r="P50" s="306">
        <v>-1.0229132569558102E-2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45134</v>
      </c>
      <c r="E51" s="38">
        <v>393.55</v>
      </c>
      <c r="F51" s="38">
        <v>389.91666666666669</v>
      </c>
      <c r="G51" s="39">
        <v>385.13333333333338</v>
      </c>
      <c r="H51" s="39">
        <v>376.7166666666667</v>
      </c>
      <c r="I51" s="39">
        <v>371.93333333333339</v>
      </c>
      <c r="J51" s="39">
        <v>398.33333333333337</v>
      </c>
      <c r="K51" s="39">
        <v>403.11666666666667</v>
      </c>
      <c r="L51" s="39">
        <v>411.53333333333336</v>
      </c>
      <c r="M51" s="31">
        <v>394.7</v>
      </c>
      <c r="N51" s="31">
        <v>381.5</v>
      </c>
      <c r="O51" s="305">
        <v>8678000</v>
      </c>
      <c r="P51" s="306">
        <v>6.0880195599022004E-2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45134</v>
      </c>
      <c r="E52" s="38">
        <v>329.15</v>
      </c>
      <c r="F52" s="38">
        <v>330.71666666666664</v>
      </c>
      <c r="G52" s="39">
        <v>325.43333333333328</v>
      </c>
      <c r="H52" s="39">
        <v>321.71666666666664</v>
      </c>
      <c r="I52" s="39">
        <v>316.43333333333328</v>
      </c>
      <c r="J52" s="39">
        <v>334.43333333333328</v>
      </c>
      <c r="K52" s="39">
        <v>339.7166666666667</v>
      </c>
      <c r="L52" s="39">
        <v>343.43333333333328</v>
      </c>
      <c r="M52" s="31">
        <v>336</v>
      </c>
      <c r="N52" s="31">
        <v>327</v>
      </c>
      <c r="O52" s="305">
        <v>56181600</v>
      </c>
      <c r="P52" s="306">
        <v>7.6025374073894723E-3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45134</v>
      </c>
      <c r="E53" s="38">
        <v>797.6</v>
      </c>
      <c r="F53" s="38">
        <v>801.18333333333339</v>
      </c>
      <c r="G53" s="39">
        <v>787.46666666666681</v>
      </c>
      <c r="H53" s="39">
        <v>777.33333333333337</v>
      </c>
      <c r="I53" s="39">
        <v>763.61666666666679</v>
      </c>
      <c r="J53" s="39">
        <v>811.31666666666683</v>
      </c>
      <c r="K53" s="39">
        <v>825.03333333333353</v>
      </c>
      <c r="L53" s="39">
        <v>835.16666666666686</v>
      </c>
      <c r="M53" s="31">
        <v>814.9</v>
      </c>
      <c r="N53" s="31">
        <v>791.05</v>
      </c>
      <c r="O53" s="305">
        <v>2213250</v>
      </c>
      <c r="P53" s="306">
        <v>-6.7761806981519512E-2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45134</v>
      </c>
      <c r="E54" s="38">
        <v>265.5</v>
      </c>
      <c r="F54" s="38">
        <v>267.15000000000003</v>
      </c>
      <c r="G54" s="39">
        <v>263.15000000000009</v>
      </c>
      <c r="H54" s="39">
        <v>260.80000000000007</v>
      </c>
      <c r="I54" s="39">
        <v>256.80000000000013</v>
      </c>
      <c r="J54" s="39">
        <v>269.50000000000006</v>
      </c>
      <c r="K54" s="39">
        <v>273.49999999999994</v>
      </c>
      <c r="L54" s="39">
        <v>275.85000000000002</v>
      </c>
      <c r="M54" s="31">
        <v>271.14999999999998</v>
      </c>
      <c r="N54" s="31">
        <v>264.8</v>
      </c>
      <c r="O54" s="305">
        <v>12483000</v>
      </c>
      <c r="P54" s="306">
        <v>3.6931818181818184E-2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45134</v>
      </c>
      <c r="E55" s="38">
        <v>1146.25</v>
      </c>
      <c r="F55" s="38">
        <v>1152.25</v>
      </c>
      <c r="G55" s="39">
        <v>1131.45</v>
      </c>
      <c r="H55" s="39">
        <v>1116.6500000000001</v>
      </c>
      <c r="I55" s="39">
        <v>1095.8500000000001</v>
      </c>
      <c r="J55" s="39">
        <v>1167.05</v>
      </c>
      <c r="K55" s="39">
        <v>1187.8500000000001</v>
      </c>
      <c r="L55" s="39">
        <v>1202.6499999999999</v>
      </c>
      <c r="M55" s="31">
        <v>1173.05</v>
      </c>
      <c r="N55" s="31">
        <v>1137.45</v>
      </c>
      <c r="O55" s="305">
        <v>12242500</v>
      </c>
      <c r="P55" s="306">
        <v>4.2038347175228138E-3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45134</v>
      </c>
      <c r="E56" s="38">
        <v>1023.45</v>
      </c>
      <c r="F56" s="38">
        <v>1020.9833333333335</v>
      </c>
      <c r="G56" s="39">
        <v>1014.0666666666668</v>
      </c>
      <c r="H56" s="39">
        <v>1004.6833333333334</v>
      </c>
      <c r="I56" s="39">
        <v>997.76666666666677</v>
      </c>
      <c r="J56" s="39">
        <v>1030.3666666666668</v>
      </c>
      <c r="K56" s="39">
        <v>1037.2833333333338</v>
      </c>
      <c r="L56" s="39">
        <v>1046.666666666667</v>
      </c>
      <c r="M56" s="31">
        <v>1027.9000000000001</v>
      </c>
      <c r="N56" s="31">
        <v>1011.6</v>
      </c>
      <c r="O56" s="305">
        <v>11593400</v>
      </c>
      <c r="P56" s="306">
        <v>-3.8536721586149118E-3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45134</v>
      </c>
      <c r="E57" s="38">
        <v>229</v>
      </c>
      <c r="F57" s="38">
        <v>230.03333333333333</v>
      </c>
      <c r="G57" s="39">
        <v>227.36666666666667</v>
      </c>
      <c r="H57" s="39">
        <v>225.73333333333335</v>
      </c>
      <c r="I57" s="39">
        <v>223.06666666666669</v>
      </c>
      <c r="J57" s="39">
        <v>231.66666666666666</v>
      </c>
      <c r="K57" s="39">
        <v>234.33333333333334</v>
      </c>
      <c r="L57" s="39">
        <v>235.96666666666664</v>
      </c>
      <c r="M57" s="31">
        <v>232.7</v>
      </c>
      <c r="N57" s="31">
        <v>228.4</v>
      </c>
      <c r="O57" s="305">
        <v>58959600</v>
      </c>
      <c r="P57" s="306">
        <v>3.7086288416075648E-2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45134</v>
      </c>
      <c r="E58" s="38">
        <v>4940.75</v>
      </c>
      <c r="F58" s="38">
        <v>4922.9333333333334</v>
      </c>
      <c r="G58" s="39">
        <v>4875.8666666666668</v>
      </c>
      <c r="H58" s="39">
        <v>4810.9833333333336</v>
      </c>
      <c r="I58" s="39">
        <v>4763.916666666667</v>
      </c>
      <c r="J58" s="39">
        <v>4987.8166666666666</v>
      </c>
      <c r="K58" s="39">
        <v>5034.8833333333341</v>
      </c>
      <c r="L58" s="39">
        <v>5099.7666666666664</v>
      </c>
      <c r="M58" s="31">
        <v>4970</v>
      </c>
      <c r="N58" s="31">
        <v>4858.05</v>
      </c>
      <c r="O58" s="305">
        <v>673500</v>
      </c>
      <c r="P58" s="306">
        <v>0.19733333333333333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45134</v>
      </c>
      <c r="E59" s="38">
        <v>1841.15</v>
      </c>
      <c r="F59" s="38">
        <v>1844.75</v>
      </c>
      <c r="G59" s="39">
        <v>1829.5</v>
      </c>
      <c r="H59" s="39">
        <v>1817.85</v>
      </c>
      <c r="I59" s="39">
        <v>1802.6</v>
      </c>
      <c r="J59" s="39">
        <v>1856.4</v>
      </c>
      <c r="K59" s="39">
        <v>1871.65</v>
      </c>
      <c r="L59" s="39">
        <v>1883.3000000000002</v>
      </c>
      <c r="M59" s="31">
        <v>1860</v>
      </c>
      <c r="N59" s="31">
        <v>1833.1</v>
      </c>
      <c r="O59" s="305">
        <v>4172000</v>
      </c>
      <c r="P59" s="306">
        <v>-1.3571665011585568E-2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45134</v>
      </c>
      <c r="E60" s="38">
        <v>681.3</v>
      </c>
      <c r="F60" s="38">
        <v>682.65</v>
      </c>
      <c r="G60" s="39">
        <v>672.34999999999991</v>
      </c>
      <c r="H60" s="39">
        <v>663.4</v>
      </c>
      <c r="I60" s="39">
        <v>653.09999999999991</v>
      </c>
      <c r="J60" s="39">
        <v>691.59999999999991</v>
      </c>
      <c r="K60" s="39">
        <v>701.89999999999986</v>
      </c>
      <c r="L60" s="39">
        <v>710.84999999999991</v>
      </c>
      <c r="M60" s="31">
        <v>692.95</v>
      </c>
      <c r="N60" s="31">
        <v>673.7</v>
      </c>
      <c r="O60" s="305">
        <v>4322000</v>
      </c>
      <c r="P60" s="306">
        <v>-3.2460264159391093E-2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45134</v>
      </c>
      <c r="E61" s="38">
        <v>958.35</v>
      </c>
      <c r="F61" s="38">
        <v>959.18333333333339</v>
      </c>
      <c r="G61" s="39">
        <v>943.36666666666679</v>
      </c>
      <c r="H61" s="39">
        <v>928.38333333333344</v>
      </c>
      <c r="I61" s="39">
        <v>912.56666666666683</v>
      </c>
      <c r="J61" s="39">
        <v>974.16666666666674</v>
      </c>
      <c r="K61" s="39">
        <v>989.98333333333335</v>
      </c>
      <c r="L61" s="39">
        <v>1004.9666666666667</v>
      </c>
      <c r="M61" s="31">
        <v>975</v>
      </c>
      <c r="N61" s="31">
        <v>944.2</v>
      </c>
      <c r="O61" s="305">
        <v>2001300</v>
      </c>
      <c r="P61" s="306">
        <v>-3.2159783344617471E-2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45134</v>
      </c>
      <c r="E62" s="38">
        <v>289.64999999999998</v>
      </c>
      <c r="F62" s="38">
        <v>291.95</v>
      </c>
      <c r="G62" s="39">
        <v>286.45</v>
      </c>
      <c r="H62" s="39">
        <v>283.25</v>
      </c>
      <c r="I62" s="39">
        <v>277.75</v>
      </c>
      <c r="J62" s="39">
        <v>295.14999999999998</v>
      </c>
      <c r="K62" s="39">
        <v>300.64999999999998</v>
      </c>
      <c r="L62" s="39">
        <v>303.84999999999997</v>
      </c>
      <c r="M62" s="31">
        <v>297.45</v>
      </c>
      <c r="N62" s="31">
        <v>288.75</v>
      </c>
      <c r="O62" s="305">
        <v>15415200</v>
      </c>
      <c r="P62" s="306">
        <v>7.8851359303283505E-3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45134</v>
      </c>
      <c r="E63" s="38">
        <v>130</v>
      </c>
      <c r="F63" s="38">
        <v>130.36666666666667</v>
      </c>
      <c r="G63" s="39">
        <v>128.88333333333335</v>
      </c>
      <c r="H63" s="39">
        <v>127.76666666666668</v>
      </c>
      <c r="I63" s="39">
        <v>126.28333333333336</v>
      </c>
      <c r="J63" s="39">
        <v>131.48333333333335</v>
      </c>
      <c r="K63" s="39">
        <v>132.9666666666667</v>
      </c>
      <c r="L63" s="39">
        <v>134.08333333333334</v>
      </c>
      <c r="M63" s="31">
        <v>131.85</v>
      </c>
      <c r="N63" s="31">
        <v>129.25</v>
      </c>
      <c r="O63" s="305">
        <v>35160000</v>
      </c>
      <c r="P63" s="306">
        <v>8.3166045311155717E-3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45134</v>
      </c>
      <c r="E64" s="38">
        <v>1907.55</v>
      </c>
      <c r="F64" s="38">
        <v>1907.25</v>
      </c>
      <c r="G64" s="39">
        <v>1890.75</v>
      </c>
      <c r="H64" s="39">
        <v>1873.95</v>
      </c>
      <c r="I64" s="39">
        <v>1857.45</v>
      </c>
      <c r="J64" s="39">
        <v>1924.05</v>
      </c>
      <c r="K64" s="39">
        <v>1940.55</v>
      </c>
      <c r="L64" s="39">
        <v>1957.35</v>
      </c>
      <c r="M64" s="31">
        <v>1923.75</v>
      </c>
      <c r="N64" s="31">
        <v>1890.45</v>
      </c>
      <c r="O64" s="305">
        <v>3069000</v>
      </c>
      <c r="P64" s="306">
        <v>3.4587378640776698E-2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45134</v>
      </c>
      <c r="E65" s="38">
        <v>574.9</v>
      </c>
      <c r="F65" s="38">
        <v>576.35</v>
      </c>
      <c r="G65" s="39">
        <v>570.55000000000007</v>
      </c>
      <c r="H65" s="39">
        <v>566.20000000000005</v>
      </c>
      <c r="I65" s="39">
        <v>560.40000000000009</v>
      </c>
      <c r="J65" s="39">
        <v>580.70000000000005</v>
      </c>
      <c r="K65" s="39">
        <v>586.5</v>
      </c>
      <c r="L65" s="39">
        <v>590.85</v>
      </c>
      <c r="M65" s="31">
        <v>582.15</v>
      </c>
      <c r="N65" s="31">
        <v>572</v>
      </c>
      <c r="O65" s="305">
        <v>14230000</v>
      </c>
      <c r="P65" s="306">
        <v>-1.9803685207508179E-2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45134</v>
      </c>
      <c r="E66" s="38">
        <v>2039.1</v>
      </c>
      <c r="F66" s="38">
        <v>2047.1166666666666</v>
      </c>
      <c r="G66" s="39">
        <v>2022.1833333333329</v>
      </c>
      <c r="H66" s="39">
        <v>2005.2666666666664</v>
      </c>
      <c r="I66" s="39">
        <v>1980.3333333333328</v>
      </c>
      <c r="J66" s="39">
        <v>2064.0333333333328</v>
      </c>
      <c r="K66" s="39">
        <v>2088.9666666666672</v>
      </c>
      <c r="L66" s="39">
        <v>2105.8833333333332</v>
      </c>
      <c r="M66" s="31">
        <v>2072.0500000000002</v>
      </c>
      <c r="N66" s="31">
        <v>2030.2</v>
      </c>
      <c r="O66" s="305">
        <v>1988000</v>
      </c>
      <c r="P66" s="306">
        <v>1.7921146953405017E-2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45134</v>
      </c>
      <c r="E67" s="38">
        <v>1970.15</v>
      </c>
      <c r="F67" s="38">
        <v>1972.6833333333334</v>
      </c>
      <c r="G67" s="39">
        <v>1944.0166666666669</v>
      </c>
      <c r="H67" s="39">
        <v>1917.8833333333334</v>
      </c>
      <c r="I67" s="39">
        <v>1889.2166666666669</v>
      </c>
      <c r="J67" s="39">
        <v>1998.8166666666668</v>
      </c>
      <c r="K67" s="39">
        <v>2027.4833333333333</v>
      </c>
      <c r="L67" s="39">
        <v>2053.6166666666668</v>
      </c>
      <c r="M67" s="31">
        <v>2001.35</v>
      </c>
      <c r="N67" s="31">
        <v>1946.55</v>
      </c>
      <c r="O67" s="305">
        <v>3178800</v>
      </c>
      <c r="P67" s="306">
        <v>2.4064946361264133E-2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45134</v>
      </c>
      <c r="E68" s="38">
        <v>191.1</v>
      </c>
      <c r="F68" s="38">
        <v>189.9</v>
      </c>
      <c r="G68" s="39">
        <v>186.9</v>
      </c>
      <c r="H68" s="39">
        <v>182.7</v>
      </c>
      <c r="I68" s="39">
        <v>179.7</v>
      </c>
      <c r="J68" s="39">
        <v>194.10000000000002</v>
      </c>
      <c r="K68" s="39">
        <v>197.10000000000002</v>
      </c>
      <c r="L68" s="39">
        <v>201.30000000000004</v>
      </c>
      <c r="M68" s="31">
        <v>192.9</v>
      </c>
      <c r="N68" s="31">
        <v>185.7</v>
      </c>
      <c r="O68" s="305">
        <v>18152400</v>
      </c>
      <c r="P68" s="306">
        <v>-0.11386003280481137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45134</v>
      </c>
      <c r="E69" s="38">
        <v>3639.45</v>
      </c>
      <c r="F69" s="38">
        <v>3635.6</v>
      </c>
      <c r="G69" s="39">
        <v>3581.2</v>
      </c>
      <c r="H69" s="39">
        <v>3522.95</v>
      </c>
      <c r="I69" s="39">
        <v>3468.5499999999997</v>
      </c>
      <c r="J69" s="39">
        <v>3693.85</v>
      </c>
      <c r="K69" s="39">
        <v>3748.2500000000005</v>
      </c>
      <c r="L69" s="39">
        <v>3806.5</v>
      </c>
      <c r="M69" s="31">
        <v>3690</v>
      </c>
      <c r="N69" s="31">
        <v>3577.35</v>
      </c>
      <c r="O69" s="305">
        <v>3019000</v>
      </c>
      <c r="P69" s="306">
        <v>1.3631479989255976E-2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45134</v>
      </c>
      <c r="E70" s="38">
        <v>4340.8999999999996</v>
      </c>
      <c r="F70" s="38">
        <v>4337.0999999999995</v>
      </c>
      <c r="G70" s="39">
        <v>4286.7999999999993</v>
      </c>
      <c r="H70" s="39">
        <v>4232.7</v>
      </c>
      <c r="I70" s="39">
        <v>4182.3999999999996</v>
      </c>
      <c r="J70" s="39">
        <v>4391.1999999999989</v>
      </c>
      <c r="K70" s="39">
        <v>4441.5</v>
      </c>
      <c r="L70" s="39">
        <v>4495.5999999999985</v>
      </c>
      <c r="M70" s="31">
        <v>4387.3999999999996</v>
      </c>
      <c r="N70" s="31">
        <v>4283</v>
      </c>
      <c r="O70" s="305">
        <v>931600</v>
      </c>
      <c r="P70" s="306">
        <v>-1.3553578991952562E-2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45134</v>
      </c>
      <c r="E71" s="38">
        <v>496.15</v>
      </c>
      <c r="F71" s="38">
        <v>497.9666666666667</v>
      </c>
      <c r="G71" s="39">
        <v>491.18333333333339</v>
      </c>
      <c r="H71" s="39">
        <v>486.2166666666667</v>
      </c>
      <c r="I71" s="39">
        <v>479.43333333333339</v>
      </c>
      <c r="J71" s="39">
        <v>502.93333333333339</v>
      </c>
      <c r="K71" s="39">
        <v>509.7166666666667</v>
      </c>
      <c r="L71" s="39">
        <v>514.68333333333339</v>
      </c>
      <c r="M71" s="31">
        <v>504.75</v>
      </c>
      <c r="N71" s="31">
        <v>493</v>
      </c>
      <c r="O71" s="305">
        <v>33503250</v>
      </c>
      <c r="P71" s="306">
        <v>3.3543723913264788E-2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45134</v>
      </c>
      <c r="E72" s="38">
        <v>5192.1000000000004</v>
      </c>
      <c r="F72" s="38">
        <v>5189</v>
      </c>
      <c r="G72" s="39">
        <v>5154.6499999999996</v>
      </c>
      <c r="H72" s="39">
        <v>5117.2</v>
      </c>
      <c r="I72" s="39">
        <v>5082.8499999999995</v>
      </c>
      <c r="J72" s="39">
        <v>5226.45</v>
      </c>
      <c r="K72" s="39">
        <v>5260.8</v>
      </c>
      <c r="L72" s="39">
        <v>5298.25</v>
      </c>
      <c r="M72" s="31">
        <v>5223.3500000000004</v>
      </c>
      <c r="N72" s="31">
        <v>5151.55</v>
      </c>
      <c r="O72" s="305">
        <v>2709625</v>
      </c>
      <c r="P72" s="306">
        <v>-1.2392364116816256E-2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45134</v>
      </c>
      <c r="E73" s="38">
        <v>3346.6</v>
      </c>
      <c r="F73" s="38">
        <v>3344.5333333333333</v>
      </c>
      <c r="G73" s="39">
        <v>3318.2166666666667</v>
      </c>
      <c r="H73" s="39">
        <v>3289.8333333333335</v>
      </c>
      <c r="I73" s="39">
        <v>3263.5166666666669</v>
      </c>
      <c r="J73" s="39">
        <v>3372.9166666666665</v>
      </c>
      <c r="K73" s="39">
        <v>3399.2333333333331</v>
      </c>
      <c r="L73" s="39">
        <v>3427.6166666666663</v>
      </c>
      <c r="M73" s="31">
        <v>3370.85</v>
      </c>
      <c r="N73" s="31">
        <v>3316.15</v>
      </c>
      <c r="O73" s="305">
        <v>5091275</v>
      </c>
      <c r="P73" s="306">
        <v>-1.1047657896525936E-2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45134</v>
      </c>
      <c r="E74" s="38">
        <v>2350.8000000000002</v>
      </c>
      <c r="F74" s="38">
        <v>2356.9500000000003</v>
      </c>
      <c r="G74" s="39">
        <v>2329.1500000000005</v>
      </c>
      <c r="H74" s="39">
        <v>2307.5000000000005</v>
      </c>
      <c r="I74" s="39">
        <v>2279.7000000000007</v>
      </c>
      <c r="J74" s="39">
        <v>2378.6000000000004</v>
      </c>
      <c r="K74" s="39">
        <v>2406.4000000000005</v>
      </c>
      <c r="L74" s="39">
        <v>2428.0500000000002</v>
      </c>
      <c r="M74" s="31">
        <v>2384.75</v>
      </c>
      <c r="N74" s="31">
        <v>2335.3000000000002</v>
      </c>
      <c r="O74" s="305">
        <v>1799875</v>
      </c>
      <c r="P74" s="306">
        <v>-2.9795434331455678E-2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45134</v>
      </c>
      <c r="E75" s="38">
        <v>248.55</v>
      </c>
      <c r="F75" s="38">
        <v>248.5</v>
      </c>
      <c r="G75" s="39">
        <v>245.2</v>
      </c>
      <c r="H75" s="39">
        <v>241.85</v>
      </c>
      <c r="I75" s="39">
        <v>238.54999999999998</v>
      </c>
      <c r="J75" s="39">
        <v>251.85</v>
      </c>
      <c r="K75" s="39">
        <v>255.15</v>
      </c>
      <c r="L75" s="39">
        <v>258.5</v>
      </c>
      <c r="M75" s="31">
        <v>251.8</v>
      </c>
      <c r="N75" s="31">
        <v>245.15</v>
      </c>
      <c r="O75" s="305">
        <v>22186800</v>
      </c>
      <c r="P75" s="306">
        <v>4.3868563685636859E-2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45134</v>
      </c>
      <c r="E76" s="38">
        <v>135.35</v>
      </c>
      <c r="F76" s="38">
        <v>134.31666666666666</v>
      </c>
      <c r="G76" s="39">
        <v>132.73333333333332</v>
      </c>
      <c r="H76" s="39">
        <v>130.11666666666665</v>
      </c>
      <c r="I76" s="39">
        <v>128.5333333333333</v>
      </c>
      <c r="J76" s="39">
        <v>136.93333333333334</v>
      </c>
      <c r="K76" s="39">
        <v>138.51666666666671</v>
      </c>
      <c r="L76" s="39">
        <v>141.13333333333335</v>
      </c>
      <c r="M76" s="31">
        <v>135.9</v>
      </c>
      <c r="N76" s="31">
        <v>131.69999999999999</v>
      </c>
      <c r="O76" s="305">
        <v>161660000</v>
      </c>
      <c r="P76" s="306">
        <v>-1.8554023130682169E-4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45134</v>
      </c>
      <c r="E77" s="38">
        <v>109.05</v>
      </c>
      <c r="F77" s="38">
        <v>109.08333333333333</v>
      </c>
      <c r="G77" s="39">
        <v>108.76666666666665</v>
      </c>
      <c r="H77" s="39">
        <v>108.48333333333332</v>
      </c>
      <c r="I77" s="39">
        <v>108.16666666666664</v>
      </c>
      <c r="J77" s="39">
        <v>109.36666666666666</v>
      </c>
      <c r="K77" s="39">
        <v>109.68333333333335</v>
      </c>
      <c r="L77" s="39">
        <v>109.96666666666667</v>
      </c>
      <c r="M77" s="31">
        <v>109.4</v>
      </c>
      <c r="N77" s="31">
        <v>108.8</v>
      </c>
      <c r="O77" s="305">
        <v>99643500</v>
      </c>
      <c r="P77" s="306">
        <v>-4.297339306939746E-3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45134</v>
      </c>
      <c r="E78" s="38">
        <v>724</v>
      </c>
      <c r="F78" s="38">
        <v>718.33333333333337</v>
      </c>
      <c r="G78" s="39">
        <v>707.01666666666677</v>
      </c>
      <c r="H78" s="39">
        <v>690.03333333333342</v>
      </c>
      <c r="I78" s="39">
        <v>678.71666666666681</v>
      </c>
      <c r="J78" s="39">
        <v>735.31666666666672</v>
      </c>
      <c r="K78" s="39">
        <v>746.63333333333333</v>
      </c>
      <c r="L78" s="39">
        <v>763.61666666666667</v>
      </c>
      <c r="M78" s="31">
        <v>729.65</v>
      </c>
      <c r="N78" s="31">
        <v>701.35</v>
      </c>
      <c r="O78" s="305">
        <v>7426900</v>
      </c>
      <c r="P78" s="306">
        <v>3.4747474747474749E-2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45134</v>
      </c>
      <c r="E79" s="38">
        <v>44.6</v>
      </c>
      <c r="F79" s="38">
        <v>44.783333333333331</v>
      </c>
      <c r="G79" s="39">
        <v>44.316666666666663</v>
      </c>
      <c r="H79" s="39">
        <v>44.033333333333331</v>
      </c>
      <c r="I79" s="39">
        <v>43.566666666666663</v>
      </c>
      <c r="J79" s="39">
        <v>45.066666666666663</v>
      </c>
      <c r="K79" s="39">
        <v>45.533333333333331</v>
      </c>
      <c r="L79" s="39">
        <v>45.816666666666663</v>
      </c>
      <c r="M79" s="31">
        <v>45.25</v>
      </c>
      <c r="N79" s="31">
        <v>44.5</v>
      </c>
      <c r="O79" s="305">
        <v>126360000</v>
      </c>
      <c r="P79" s="306">
        <v>-2.1321961620469083E-3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45134</v>
      </c>
      <c r="E80" s="38">
        <v>599.04999999999995</v>
      </c>
      <c r="F80" s="38">
        <v>600.36666666666667</v>
      </c>
      <c r="G80" s="39">
        <v>592.68333333333339</v>
      </c>
      <c r="H80" s="39">
        <v>586.31666666666672</v>
      </c>
      <c r="I80" s="39">
        <v>578.63333333333344</v>
      </c>
      <c r="J80" s="39">
        <v>606.73333333333335</v>
      </c>
      <c r="K80" s="39">
        <v>614.41666666666652</v>
      </c>
      <c r="L80" s="39">
        <v>620.7833333333333</v>
      </c>
      <c r="M80" s="31">
        <v>608.04999999999995</v>
      </c>
      <c r="N80" s="31">
        <v>594</v>
      </c>
      <c r="O80" s="305">
        <v>7785700</v>
      </c>
      <c r="P80" s="306">
        <v>2.0098790665985352E-2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45134</v>
      </c>
      <c r="E81" s="38">
        <v>1045.55</v>
      </c>
      <c r="F81" s="38">
        <v>1050.5833333333333</v>
      </c>
      <c r="G81" s="39">
        <v>1034.0666666666666</v>
      </c>
      <c r="H81" s="39">
        <v>1022.5833333333333</v>
      </c>
      <c r="I81" s="39">
        <v>1006.0666666666666</v>
      </c>
      <c r="J81" s="39">
        <v>1062.0666666666666</v>
      </c>
      <c r="K81" s="39">
        <v>1078.5833333333335</v>
      </c>
      <c r="L81" s="39">
        <v>1090.0666666666666</v>
      </c>
      <c r="M81" s="31">
        <v>1067.0999999999999</v>
      </c>
      <c r="N81" s="31">
        <v>1039.0999999999999</v>
      </c>
      <c r="O81" s="305">
        <v>6092000</v>
      </c>
      <c r="P81" s="306">
        <v>3.9945373847729601E-2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45134</v>
      </c>
      <c r="E82" s="38">
        <v>1609.3</v>
      </c>
      <c r="F82" s="38">
        <v>1615.75</v>
      </c>
      <c r="G82" s="39">
        <v>1593.55</v>
      </c>
      <c r="H82" s="39">
        <v>1577.8</v>
      </c>
      <c r="I82" s="39">
        <v>1555.6</v>
      </c>
      <c r="J82" s="39">
        <v>1631.5</v>
      </c>
      <c r="K82" s="39">
        <v>1653.6999999999998</v>
      </c>
      <c r="L82" s="39">
        <v>1669.45</v>
      </c>
      <c r="M82" s="31">
        <v>1637.95</v>
      </c>
      <c r="N82" s="31">
        <v>1600</v>
      </c>
      <c r="O82" s="305">
        <v>2779700</v>
      </c>
      <c r="P82" s="306">
        <v>1.10573600552868E-2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45134</v>
      </c>
      <c r="E83" s="38">
        <v>310.7</v>
      </c>
      <c r="F83" s="38">
        <v>310.2</v>
      </c>
      <c r="G83" s="39">
        <v>306.79999999999995</v>
      </c>
      <c r="H83" s="39">
        <v>302.89999999999998</v>
      </c>
      <c r="I83" s="39">
        <v>299.49999999999994</v>
      </c>
      <c r="J83" s="39">
        <v>314.09999999999997</v>
      </c>
      <c r="K83" s="39">
        <v>317.49999999999994</v>
      </c>
      <c r="L83" s="39">
        <v>321.39999999999998</v>
      </c>
      <c r="M83" s="31">
        <v>313.60000000000002</v>
      </c>
      <c r="N83" s="31">
        <v>306.3</v>
      </c>
      <c r="O83" s="305">
        <v>10422000</v>
      </c>
      <c r="P83" s="306">
        <v>-4.0137614678899085E-3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45134</v>
      </c>
      <c r="E84" s="38">
        <v>1776.9</v>
      </c>
      <c r="F84" s="38">
        <v>1783.95</v>
      </c>
      <c r="G84" s="39">
        <v>1762.9</v>
      </c>
      <c r="H84" s="39">
        <v>1748.9</v>
      </c>
      <c r="I84" s="39">
        <v>1727.8500000000001</v>
      </c>
      <c r="J84" s="39">
        <v>1797.95</v>
      </c>
      <c r="K84" s="39">
        <v>1818.9999999999998</v>
      </c>
      <c r="L84" s="39">
        <v>1833</v>
      </c>
      <c r="M84" s="31">
        <v>1805</v>
      </c>
      <c r="N84" s="31">
        <v>1769.95</v>
      </c>
      <c r="O84" s="305">
        <v>13381225</v>
      </c>
      <c r="P84" s="306">
        <v>8.4842843846208923E-3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45134</v>
      </c>
      <c r="E85" s="38">
        <v>465.65</v>
      </c>
      <c r="F85" s="38">
        <v>463.93333333333334</v>
      </c>
      <c r="G85" s="39">
        <v>460.9666666666667</v>
      </c>
      <c r="H85" s="39">
        <v>456.28333333333336</v>
      </c>
      <c r="I85" s="39">
        <v>453.31666666666672</v>
      </c>
      <c r="J85" s="39">
        <v>468.61666666666667</v>
      </c>
      <c r="K85" s="39">
        <v>471.58333333333326</v>
      </c>
      <c r="L85" s="39">
        <v>476.26666666666665</v>
      </c>
      <c r="M85" s="31">
        <v>466.9</v>
      </c>
      <c r="N85" s="31">
        <v>459.25</v>
      </c>
      <c r="O85" s="305">
        <v>9970000</v>
      </c>
      <c r="P85" s="306">
        <v>2.6398491514770584E-3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45134</v>
      </c>
      <c r="E86" s="38">
        <v>3862.45</v>
      </c>
      <c r="F86" s="38">
        <v>3855.4666666666667</v>
      </c>
      <c r="G86" s="39">
        <v>3826.9833333333336</v>
      </c>
      <c r="H86" s="39">
        <v>3791.5166666666669</v>
      </c>
      <c r="I86" s="39">
        <v>3763.0333333333338</v>
      </c>
      <c r="J86" s="39">
        <v>3890.9333333333334</v>
      </c>
      <c r="K86" s="39">
        <v>3919.4166666666661</v>
      </c>
      <c r="L86" s="39">
        <v>3954.8833333333332</v>
      </c>
      <c r="M86" s="31">
        <v>3883.95</v>
      </c>
      <c r="N86" s="31">
        <v>3820</v>
      </c>
      <c r="O86" s="305">
        <v>4504500</v>
      </c>
      <c r="P86" s="306">
        <v>-2.6958719460825609E-2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45134</v>
      </c>
      <c r="E87" s="38">
        <v>1334.65</v>
      </c>
      <c r="F87" s="38">
        <v>1342.1166666666668</v>
      </c>
      <c r="G87" s="39">
        <v>1307.5333333333335</v>
      </c>
      <c r="H87" s="39">
        <v>1280.4166666666667</v>
      </c>
      <c r="I87" s="39">
        <v>1245.8333333333335</v>
      </c>
      <c r="J87" s="39">
        <v>1369.2333333333336</v>
      </c>
      <c r="K87" s="39">
        <v>1403.8166666666666</v>
      </c>
      <c r="L87" s="39">
        <v>1430.9333333333336</v>
      </c>
      <c r="M87" s="31">
        <v>1376.7</v>
      </c>
      <c r="N87" s="31">
        <v>1315</v>
      </c>
      <c r="O87" s="305">
        <v>7926000</v>
      </c>
      <c r="P87" s="306">
        <v>0.14986217902219642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45134</v>
      </c>
      <c r="E88" s="38">
        <v>1160.75</v>
      </c>
      <c r="F88" s="38">
        <v>1154.6833333333334</v>
      </c>
      <c r="G88" s="39">
        <v>1145.8166666666668</v>
      </c>
      <c r="H88" s="39">
        <v>1130.8833333333334</v>
      </c>
      <c r="I88" s="39">
        <v>1122.0166666666669</v>
      </c>
      <c r="J88" s="39">
        <v>1169.6166666666668</v>
      </c>
      <c r="K88" s="39">
        <v>1178.4833333333336</v>
      </c>
      <c r="L88" s="39">
        <v>1193.4166666666667</v>
      </c>
      <c r="M88" s="31">
        <v>1163.55</v>
      </c>
      <c r="N88" s="31">
        <v>1139.75</v>
      </c>
      <c r="O88" s="305">
        <v>12505500</v>
      </c>
      <c r="P88" s="306">
        <v>-1.1836937883732508E-2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45134</v>
      </c>
      <c r="E89" s="38">
        <v>2365.6999999999998</v>
      </c>
      <c r="F89" s="38">
        <v>2373.6833333333334</v>
      </c>
      <c r="G89" s="39">
        <v>2348.9666666666667</v>
      </c>
      <c r="H89" s="39">
        <v>2332.2333333333331</v>
      </c>
      <c r="I89" s="39">
        <v>2307.5166666666664</v>
      </c>
      <c r="J89" s="39">
        <v>2390.416666666667</v>
      </c>
      <c r="K89" s="39">
        <v>2415.1333333333341</v>
      </c>
      <c r="L89" s="39">
        <v>2431.8666666666672</v>
      </c>
      <c r="M89" s="31">
        <v>2398.4</v>
      </c>
      <c r="N89" s="31">
        <v>2356.9499999999998</v>
      </c>
      <c r="O89" s="305">
        <v>2612400</v>
      </c>
      <c r="P89" s="306">
        <v>1.752745968684272E-2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45134</v>
      </c>
      <c r="E90" s="38">
        <v>1679.7</v>
      </c>
      <c r="F90" s="38">
        <v>1685.7333333333336</v>
      </c>
      <c r="G90" s="39">
        <v>1666.8166666666671</v>
      </c>
      <c r="H90" s="39">
        <v>1653.9333333333334</v>
      </c>
      <c r="I90" s="39">
        <v>1635.0166666666669</v>
      </c>
      <c r="J90" s="39">
        <v>1698.6166666666672</v>
      </c>
      <c r="K90" s="39">
        <v>1717.5333333333338</v>
      </c>
      <c r="L90" s="39">
        <v>1730.4166666666674</v>
      </c>
      <c r="M90" s="31">
        <v>1704.65</v>
      </c>
      <c r="N90" s="31">
        <v>1672.85</v>
      </c>
      <c r="O90" s="305">
        <v>118046500</v>
      </c>
      <c r="P90" s="306">
        <v>-1.6491850304038418E-2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45134</v>
      </c>
      <c r="E91" s="38">
        <v>658.4</v>
      </c>
      <c r="F91" s="38">
        <v>660.65</v>
      </c>
      <c r="G91" s="39">
        <v>653.5</v>
      </c>
      <c r="H91" s="39">
        <v>648.6</v>
      </c>
      <c r="I91" s="39">
        <v>641.45000000000005</v>
      </c>
      <c r="J91" s="39">
        <v>665.55</v>
      </c>
      <c r="K91" s="39">
        <v>672.69999999999982</v>
      </c>
      <c r="L91" s="39">
        <v>677.59999999999991</v>
      </c>
      <c r="M91" s="31">
        <v>667.8</v>
      </c>
      <c r="N91" s="31">
        <v>655.75</v>
      </c>
      <c r="O91" s="305">
        <v>23267200</v>
      </c>
      <c r="P91" s="306">
        <v>2.0504655763014426E-2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45134</v>
      </c>
      <c r="E92" s="38">
        <v>3078.35</v>
      </c>
      <c r="F92" s="38">
        <v>3071.1666666666665</v>
      </c>
      <c r="G92" s="39">
        <v>3057.6333333333332</v>
      </c>
      <c r="H92" s="39">
        <v>3036.9166666666665</v>
      </c>
      <c r="I92" s="39">
        <v>3023.3833333333332</v>
      </c>
      <c r="J92" s="39">
        <v>3091.8833333333332</v>
      </c>
      <c r="K92" s="39">
        <v>3105.416666666667</v>
      </c>
      <c r="L92" s="39">
        <v>3126.1333333333332</v>
      </c>
      <c r="M92" s="31">
        <v>3084.7</v>
      </c>
      <c r="N92" s="31">
        <v>3050.45</v>
      </c>
      <c r="O92" s="305">
        <v>3902700</v>
      </c>
      <c r="P92" s="306">
        <v>-1.1699460609283598E-2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45134</v>
      </c>
      <c r="E93" s="38">
        <v>444.7</v>
      </c>
      <c r="F93" s="38">
        <v>445.45</v>
      </c>
      <c r="G93" s="39">
        <v>441.45</v>
      </c>
      <c r="H93" s="39">
        <v>438.2</v>
      </c>
      <c r="I93" s="39">
        <v>434.2</v>
      </c>
      <c r="J93" s="39">
        <v>448.7</v>
      </c>
      <c r="K93" s="39">
        <v>452.7</v>
      </c>
      <c r="L93" s="39">
        <v>455.95</v>
      </c>
      <c r="M93" s="31">
        <v>449.45</v>
      </c>
      <c r="N93" s="31">
        <v>442.2</v>
      </c>
      <c r="O93" s="305">
        <v>31227000</v>
      </c>
      <c r="P93" s="306">
        <v>-3.16488668924199E-2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45134</v>
      </c>
      <c r="E94" s="38">
        <v>120.45</v>
      </c>
      <c r="F94" s="38">
        <v>121.21666666666665</v>
      </c>
      <c r="G94" s="39">
        <v>118.88333333333331</v>
      </c>
      <c r="H94" s="39">
        <v>117.31666666666666</v>
      </c>
      <c r="I94" s="39">
        <v>114.98333333333332</v>
      </c>
      <c r="J94" s="39">
        <v>122.7833333333333</v>
      </c>
      <c r="K94" s="39">
        <v>125.11666666666665</v>
      </c>
      <c r="L94" s="39">
        <v>126.68333333333329</v>
      </c>
      <c r="M94" s="31">
        <v>123.55</v>
      </c>
      <c r="N94" s="31">
        <v>119.65</v>
      </c>
      <c r="O94" s="305">
        <v>25222700</v>
      </c>
      <c r="P94" s="306">
        <v>-3.5594639865996649E-3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45134</v>
      </c>
      <c r="E95" s="38">
        <v>291.5</v>
      </c>
      <c r="F95" s="38">
        <v>293.76666666666671</v>
      </c>
      <c r="G95" s="39">
        <v>288.33333333333343</v>
      </c>
      <c r="H95" s="39">
        <v>285.16666666666674</v>
      </c>
      <c r="I95" s="39">
        <v>279.73333333333346</v>
      </c>
      <c r="J95" s="39">
        <v>296.93333333333339</v>
      </c>
      <c r="K95" s="39">
        <v>302.36666666666667</v>
      </c>
      <c r="L95" s="39">
        <v>305.53333333333336</v>
      </c>
      <c r="M95" s="31">
        <v>299.2</v>
      </c>
      <c r="N95" s="31">
        <v>290.60000000000002</v>
      </c>
      <c r="O95" s="305">
        <v>35899200</v>
      </c>
      <c r="P95" s="306">
        <v>1.84603600153198E-2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45134</v>
      </c>
      <c r="E96" s="38">
        <v>2689.55</v>
      </c>
      <c r="F96" s="38">
        <v>2692.6</v>
      </c>
      <c r="G96" s="39">
        <v>2680.2</v>
      </c>
      <c r="H96" s="39">
        <v>2670.85</v>
      </c>
      <c r="I96" s="39">
        <v>2658.45</v>
      </c>
      <c r="J96" s="39">
        <v>2701.95</v>
      </c>
      <c r="K96" s="39">
        <v>2714.3500000000004</v>
      </c>
      <c r="L96" s="39">
        <v>2723.7</v>
      </c>
      <c r="M96" s="31">
        <v>2705</v>
      </c>
      <c r="N96" s="31">
        <v>2683.25</v>
      </c>
      <c r="O96" s="305">
        <v>10197600</v>
      </c>
      <c r="P96" s="306">
        <v>-7.2139957358567713E-3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45134</v>
      </c>
      <c r="E97" s="38">
        <v>121.45</v>
      </c>
      <c r="F97" s="38">
        <v>122.2</v>
      </c>
      <c r="G97" s="39">
        <v>119.85000000000001</v>
      </c>
      <c r="H97" s="39">
        <v>118.25</v>
      </c>
      <c r="I97" s="39">
        <v>115.9</v>
      </c>
      <c r="J97" s="39">
        <v>123.80000000000001</v>
      </c>
      <c r="K97" s="39">
        <v>126.15</v>
      </c>
      <c r="L97" s="39">
        <v>127.75000000000001</v>
      </c>
      <c r="M97" s="31">
        <v>124.55</v>
      </c>
      <c r="N97" s="31">
        <v>120.6</v>
      </c>
      <c r="O97" s="305">
        <v>60802200</v>
      </c>
      <c r="P97" s="306">
        <v>-5.1735647530040049E-3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45134</v>
      </c>
      <c r="E98" s="38">
        <v>978.5</v>
      </c>
      <c r="F98" s="38">
        <v>980.51666666666677</v>
      </c>
      <c r="G98" s="39">
        <v>971.48333333333358</v>
      </c>
      <c r="H98" s="39">
        <v>964.46666666666681</v>
      </c>
      <c r="I98" s="39">
        <v>955.43333333333362</v>
      </c>
      <c r="J98" s="39">
        <v>987.53333333333353</v>
      </c>
      <c r="K98" s="39">
        <v>996.56666666666661</v>
      </c>
      <c r="L98" s="39">
        <v>1003.5833333333335</v>
      </c>
      <c r="M98" s="31">
        <v>989.55</v>
      </c>
      <c r="N98" s="31">
        <v>973.5</v>
      </c>
      <c r="O98" s="305">
        <v>84197400</v>
      </c>
      <c r="P98" s="306">
        <v>1.9442655185273078E-2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45134</v>
      </c>
      <c r="E99" s="38">
        <v>1352.15</v>
      </c>
      <c r="F99" s="38">
        <v>1358.6833333333332</v>
      </c>
      <c r="G99" s="39">
        <v>1340.5666666666664</v>
      </c>
      <c r="H99" s="39">
        <v>1328.9833333333331</v>
      </c>
      <c r="I99" s="39">
        <v>1310.8666666666663</v>
      </c>
      <c r="J99" s="39">
        <v>1370.2666666666664</v>
      </c>
      <c r="K99" s="39">
        <v>1388.3833333333332</v>
      </c>
      <c r="L99" s="39">
        <v>1399.9666666666665</v>
      </c>
      <c r="M99" s="31">
        <v>1376.8</v>
      </c>
      <c r="N99" s="31">
        <v>1347.1</v>
      </c>
      <c r="O99" s="305">
        <v>4011500</v>
      </c>
      <c r="P99" s="306">
        <v>-3.5001202790473897E-2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45134</v>
      </c>
      <c r="E100" s="38">
        <v>576.65</v>
      </c>
      <c r="F100" s="38">
        <v>579.03333333333342</v>
      </c>
      <c r="G100" s="39">
        <v>567.56666666666683</v>
      </c>
      <c r="H100" s="39">
        <v>558.48333333333346</v>
      </c>
      <c r="I100" s="39">
        <v>547.01666666666688</v>
      </c>
      <c r="J100" s="39">
        <v>588.11666666666679</v>
      </c>
      <c r="K100" s="39">
        <v>599.58333333333326</v>
      </c>
      <c r="L100" s="39">
        <v>608.66666666666674</v>
      </c>
      <c r="M100" s="31">
        <v>590.5</v>
      </c>
      <c r="N100" s="31">
        <v>569.95000000000005</v>
      </c>
      <c r="O100" s="305">
        <v>10720500</v>
      </c>
      <c r="P100" s="306">
        <v>7.0452303790333945E-3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45134</v>
      </c>
      <c r="E101" s="38">
        <v>7.7</v>
      </c>
      <c r="F101" s="38">
        <v>7.7333333333333334</v>
      </c>
      <c r="G101" s="39">
        <v>7.5166666666666666</v>
      </c>
      <c r="H101" s="39">
        <v>7.333333333333333</v>
      </c>
      <c r="I101" s="39">
        <v>7.1166666666666663</v>
      </c>
      <c r="J101" s="39">
        <v>7.916666666666667</v>
      </c>
      <c r="K101" s="39">
        <v>8.1333333333333329</v>
      </c>
      <c r="L101" s="39">
        <v>8.3166666666666664</v>
      </c>
      <c r="M101" s="31">
        <v>7.95</v>
      </c>
      <c r="N101" s="31">
        <v>7.55</v>
      </c>
      <c r="O101" s="305">
        <v>723760000</v>
      </c>
      <c r="P101" s="306">
        <v>3.7723288583157663E-3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45134</v>
      </c>
      <c r="E102" s="38">
        <v>111.35</v>
      </c>
      <c r="F102" s="38">
        <v>111.8</v>
      </c>
      <c r="G102" s="39">
        <v>110.35</v>
      </c>
      <c r="H102" s="39">
        <v>109.35</v>
      </c>
      <c r="I102" s="39">
        <v>107.89999999999999</v>
      </c>
      <c r="J102" s="39">
        <v>112.8</v>
      </c>
      <c r="K102" s="39">
        <v>114.25000000000001</v>
      </c>
      <c r="L102" s="39">
        <v>115.25</v>
      </c>
      <c r="M102" s="31">
        <v>113.25</v>
      </c>
      <c r="N102" s="31">
        <v>110.8</v>
      </c>
      <c r="O102" s="305">
        <v>152250000</v>
      </c>
      <c r="P102" s="306">
        <v>-9.9492781896215379E-3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45134</v>
      </c>
      <c r="E103" s="38">
        <v>80.849999999999994</v>
      </c>
      <c r="F103" s="38">
        <v>81.116666666666674</v>
      </c>
      <c r="G103" s="39">
        <v>80.033333333333346</v>
      </c>
      <c r="H103" s="39">
        <v>79.216666666666669</v>
      </c>
      <c r="I103" s="39">
        <v>78.13333333333334</v>
      </c>
      <c r="J103" s="39">
        <v>81.933333333333351</v>
      </c>
      <c r="K103" s="39">
        <v>83.016666666666666</v>
      </c>
      <c r="L103" s="39">
        <v>83.833333333333357</v>
      </c>
      <c r="M103" s="31">
        <v>82.2</v>
      </c>
      <c r="N103" s="31">
        <v>80.3</v>
      </c>
      <c r="O103" s="305">
        <v>206760000</v>
      </c>
      <c r="P103" s="306">
        <v>4.7379546614184712E-3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45134</v>
      </c>
      <c r="E104" s="38">
        <v>123.1</v>
      </c>
      <c r="F104" s="38">
        <v>123.66666666666667</v>
      </c>
      <c r="G104" s="39">
        <v>122.03333333333335</v>
      </c>
      <c r="H104" s="39">
        <v>120.96666666666667</v>
      </c>
      <c r="I104" s="39">
        <v>119.33333333333334</v>
      </c>
      <c r="J104" s="39">
        <v>124.73333333333335</v>
      </c>
      <c r="K104" s="39">
        <v>126.36666666666667</v>
      </c>
      <c r="L104" s="39">
        <v>127.43333333333335</v>
      </c>
      <c r="M104" s="31">
        <v>125.3</v>
      </c>
      <c r="N104" s="31">
        <v>122.6</v>
      </c>
      <c r="O104" s="305">
        <v>56861250</v>
      </c>
      <c r="P104" s="306">
        <v>1.356951871657754E-2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45134</v>
      </c>
      <c r="E105" s="38">
        <v>494.8</v>
      </c>
      <c r="F105" s="38">
        <v>492.95</v>
      </c>
      <c r="G105" s="39">
        <v>489.15</v>
      </c>
      <c r="H105" s="39">
        <v>483.5</v>
      </c>
      <c r="I105" s="39">
        <v>479.7</v>
      </c>
      <c r="J105" s="39">
        <v>498.59999999999997</v>
      </c>
      <c r="K105" s="39">
        <v>502.40000000000003</v>
      </c>
      <c r="L105" s="39">
        <v>508.04999999999995</v>
      </c>
      <c r="M105" s="31">
        <v>496.75</v>
      </c>
      <c r="N105" s="31">
        <v>487.3</v>
      </c>
      <c r="O105" s="305">
        <v>7695875</v>
      </c>
      <c r="P105" s="306">
        <v>-3.1660899653979238E-2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45134</v>
      </c>
      <c r="E106" s="38">
        <v>388</v>
      </c>
      <c r="F106" s="38">
        <v>388.43333333333334</v>
      </c>
      <c r="G106" s="39">
        <v>383.61666666666667</v>
      </c>
      <c r="H106" s="39">
        <v>379.23333333333335</v>
      </c>
      <c r="I106" s="39">
        <v>374.41666666666669</v>
      </c>
      <c r="J106" s="39">
        <v>392.81666666666666</v>
      </c>
      <c r="K106" s="39">
        <v>397.63333333333338</v>
      </c>
      <c r="L106" s="39">
        <v>402.01666666666665</v>
      </c>
      <c r="M106" s="31">
        <v>393.25</v>
      </c>
      <c r="N106" s="31">
        <v>384.05</v>
      </c>
      <c r="O106" s="305">
        <v>20352000</v>
      </c>
      <c r="P106" s="306">
        <v>3.068975995138256E-2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45134</v>
      </c>
      <c r="E107" s="38">
        <v>210.25</v>
      </c>
      <c r="F107" s="38">
        <v>211.91666666666666</v>
      </c>
      <c r="G107" s="39">
        <v>207.48333333333332</v>
      </c>
      <c r="H107" s="39">
        <v>204.71666666666667</v>
      </c>
      <c r="I107" s="39">
        <v>200.28333333333333</v>
      </c>
      <c r="J107" s="39">
        <v>214.68333333333331</v>
      </c>
      <c r="K107" s="39">
        <v>219.11666666666665</v>
      </c>
      <c r="L107" s="39">
        <v>221.8833333333333</v>
      </c>
      <c r="M107" s="31">
        <v>216.35</v>
      </c>
      <c r="N107" s="31">
        <v>209.15</v>
      </c>
      <c r="O107" s="305">
        <v>18919600</v>
      </c>
      <c r="P107" s="306">
        <v>1.2100527458889234E-2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45134</v>
      </c>
      <c r="E108" s="38">
        <v>2895.45</v>
      </c>
      <c r="F108" s="38">
        <v>2887</v>
      </c>
      <c r="G108" s="39">
        <v>2844.45</v>
      </c>
      <c r="H108" s="39">
        <v>2793.45</v>
      </c>
      <c r="I108" s="39">
        <v>2750.8999999999996</v>
      </c>
      <c r="J108" s="39">
        <v>2938</v>
      </c>
      <c r="K108" s="39">
        <v>2980.55</v>
      </c>
      <c r="L108" s="39">
        <v>3031.55</v>
      </c>
      <c r="M108" s="31">
        <v>2929.55</v>
      </c>
      <c r="N108" s="31">
        <v>2836</v>
      </c>
      <c r="O108" s="305">
        <v>750600</v>
      </c>
      <c r="P108" s="306">
        <v>1.8315018315018316E-2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45134</v>
      </c>
      <c r="E109" s="38">
        <v>2651.45</v>
      </c>
      <c r="F109" s="38">
        <v>2664.7333333333331</v>
      </c>
      <c r="G109" s="39">
        <v>2630.4666666666662</v>
      </c>
      <c r="H109" s="39">
        <v>2609.4833333333331</v>
      </c>
      <c r="I109" s="39">
        <v>2575.2166666666662</v>
      </c>
      <c r="J109" s="39">
        <v>2685.7166666666662</v>
      </c>
      <c r="K109" s="39">
        <v>2719.9833333333336</v>
      </c>
      <c r="L109" s="39">
        <v>2740.9666666666662</v>
      </c>
      <c r="M109" s="31">
        <v>2699</v>
      </c>
      <c r="N109" s="31">
        <v>2643.75</v>
      </c>
      <c r="O109" s="305">
        <v>3518400</v>
      </c>
      <c r="P109" s="306">
        <v>-8.2868256384238115E-3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45134</v>
      </c>
      <c r="E110" s="38">
        <v>1394.65</v>
      </c>
      <c r="F110" s="38">
        <v>1397.8166666666666</v>
      </c>
      <c r="G110" s="39">
        <v>1381.8833333333332</v>
      </c>
      <c r="H110" s="39">
        <v>1369.1166666666666</v>
      </c>
      <c r="I110" s="39">
        <v>1353.1833333333332</v>
      </c>
      <c r="J110" s="39">
        <v>1410.5833333333333</v>
      </c>
      <c r="K110" s="39">
        <v>1426.5166666666667</v>
      </c>
      <c r="L110" s="39">
        <v>1439.2833333333333</v>
      </c>
      <c r="M110" s="31">
        <v>1413.75</v>
      </c>
      <c r="N110" s="31">
        <v>1385.05</v>
      </c>
      <c r="O110" s="305">
        <v>22809000</v>
      </c>
      <c r="P110" s="306">
        <v>6.6913020090277608E-2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45134</v>
      </c>
      <c r="E111" s="38">
        <v>170.1</v>
      </c>
      <c r="F111" s="38">
        <v>171.56666666666669</v>
      </c>
      <c r="G111" s="39">
        <v>167.63333333333338</v>
      </c>
      <c r="H111" s="39">
        <v>165.16666666666669</v>
      </c>
      <c r="I111" s="39">
        <v>161.23333333333338</v>
      </c>
      <c r="J111" s="39">
        <v>174.03333333333339</v>
      </c>
      <c r="K111" s="39">
        <v>177.96666666666673</v>
      </c>
      <c r="L111" s="39">
        <v>180.43333333333339</v>
      </c>
      <c r="M111" s="31">
        <v>175.5</v>
      </c>
      <c r="N111" s="31">
        <v>169.1</v>
      </c>
      <c r="O111" s="305">
        <v>91922400</v>
      </c>
      <c r="P111" s="306">
        <v>1.3609267798897762E-2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45134</v>
      </c>
      <c r="E112" s="38">
        <v>1474.65</v>
      </c>
      <c r="F112" s="38">
        <v>1460.1833333333334</v>
      </c>
      <c r="G112" s="39">
        <v>1443.0166666666669</v>
      </c>
      <c r="H112" s="39">
        <v>1411.3833333333334</v>
      </c>
      <c r="I112" s="39">
        <v>1394.2166666666669</v>
      </c>
      <c r="J112" s="39">
        <v>1491.8166666666668</v>
      </c>
      <c r="K112" s="39">
        <v>1508.9833333333333</v>
      </c>
      <c r="L112" s="39">
        <v>1540.6166666666668</v>
      </c>
      <c r="M112" s="31">
        <v>1477.35</v>
      </c>
      <c r="N112" s="31">
        <v>1428.55</v>
      </c>
      <c r="O112" s="305">
        <v>36988400</v>
      </c>
      <c r="P112" s="306">
        <v>7.1233289312110468E-2</v>
      </c>
    </row>
    <row r="113" spans="1:16" ht="12.75" customHeight="1">
      <c r="A113" s="31">
        <v>103</v>
      </c>
      <c r="B113" s="32" t="s">
        <v>87</v>
      </c>
      <c r="C113" s="33" t="s">
        <v>153</v>
      </c>
      <c r="D113" s="34">
        <v>45134</v>
      </c>
      <c r="E113" s="38">
        <v>639</v>
      </c>
      <c r="F113" s="38">
        <v>640.31666666666672</v>
      </c>
      <c r="G113" s="39">
        <v>633.43333333333339</v>
      </c>
      <c r="H113" s="39">
        <v>627.86666666666667</v>
      </c>
      <c r="I113" s="39">
        <v>620.98333333333335</v>
      </c>
      <c r="J113" s="39">
        <v>645.88333333333344</v>
      </c>
      <c r="K113" s="39">
        <v>652.76666666666688</v>
      </c>
      <c r="L113" s="39">
        <v>658.33333333333348</v>
      </c>
      <c r="M113" s="31">
        <v>647.20000000000005</v>
      </c>
      <c r="N113" s="31">
        <v>634.75</v>
      </c>
      <c r="O113" s="305">
        <v>2455700</v>
      </c>
      <c r="P113" s="306">
        <v>6.3931806073521573E-3</v>
      </c>
    </row>
    <row r="114" spans="1:16" ht="12.75" customHeight="1">
      <c r="A114" s="31">
        <v>104</v>
      </c>
      <c r="B114" s="32" t="s">
        <v>84</v>
      </c>
      <c r="C114" s="33" t="s">
        <v>154</v>
      </c>
      <c r="D114" s="34">
        <v>45134</v>
      </c>
      <c r="E114" s="38">
        <v>97.75</v>
      </c>
      <c r="F114" s="38">
        <v>97.90000000000002</v>
      </c>
      <c r="G114" s="39">
        <v>97.250000000000043</v>
      </c>
      <c r="H114" s="39">
        <v>96.750000000000028</v>
      </c>
      <c r="I114" s="39">
        <v>96.100000000000051</v>
      </c>
      <c r="J114" s="39">
        <v>98.400000000000034</v>
      </c>
      <c r="K114" s="39">
        <v>99.050000000000011</v>
      </c>
      <c r="L114" s="39">
        <v>99.550000000000026</v>
      </c>
      <c r="M114" s="31">
        <v>98.55</v>
      </c>
      <c r="N114" s="31">
        <v>97.4</v>
      </c>
      <c r="O114" s="305">
        <v>99264750</v>
      </c>
      <c r="P114" s="306">
        <v>-1.2320527745440435E-2</v>
      </c>
    </row>
    <row r="115" spans="1:16" ht="12.75" customHeight="1">
      <c r="A115" s="31">
        <v>105</v>
      </c>
      <c r="B115" s="32" t="s">
        <v>43</v>
      </c>
      <c r="C115" s="33" t="s">
        <v>155</v>
      </c>
      <c r="D115" s="34">
        <v>45134</v>
      </c>
      <c r="E115" s="38">
        <v>793.7</v>
      </c>
      <c r="F115" s="38">
        <v>789.9</v>
      </c>
      <c r="G115" s="39">
        <v>784.8</v>
      </c>
      <c r="H115" s="39">
        <v>775.9</v>
      </c>
      <c r="I115" s="39">
        <v>770.8</v>
      </c>
      <c r="J115" s="39">
        <v>798.8</v>
      </c>
      <c r="K115" s="39">
        <v>803.90000000000009</v>
      </c>
      <c r="L115" s="39">
        <v>812.8</v>
      </c>
      <c r="M115" s="31">
        <v>795</v>
      </c>
      <c r="N115" s="31">
        <v>781</v>
      </c>
      <c r="O115" s="305">
        <v>2475200</v>
      </c>
      <c r="P115" s="306">
        <v>-5.1083977074507847E-2</v>
      </c>
    </row>
    <row r="116" spans="1:16" ht="12.75" customHeight="1">
      <c r="A116" s="31">
        <v>106</v>
      </c>
      <c r="B116" s="32" t="s">
        <v>45</v>
      </c>
      <c r="C116" s="33" t="s">
        <v>156</v>
      </c>
      <c r="D116" s="34">
        <v>45134</v>
      </c>
      <c r="E116" s="38">
        <v>624.25</v>
      </c>
      <c r="F116" s="38">
        <v>625.19999999999993</v>
      </c>
      <c r="G116" s="39">
        <v>619.89999999999986</v>
      </c>
      <c r="H116" s="39">
        <v>615.54999999999995</v>
      </c>
      <c r="I116" s="39">
        <v>610.24999999999989</v>
      </c>
      <c r="J116" s="39">
        <v>629.54999999999984</v>
      </c>
      <c r="K116" s="39">
        <v>634.8499999999998</v>
      </c>
      <c r="L116" s="39">
        <v>639.19999999999982</v>
      </c>
      <c r="M116" s="31">
        <v>630.5</v>
      </c>
      <c r="N116" s="31">
        <v>620.85</v>
      </c>
      <c r="O116" s="305">
        <v>14297500</v>
      </c>
      <c r="P116" s="306">
        <v>2.3937836821656851E-2</v>
      </c>
    </row>
    <row r="117" spans="1:16" ht="12.75" customHeight="1">
      <c r="A117" s="31">
        <v>107</v>
      </c>
      <c r="B117" s="32" t="s">
        <v>59</v>
      </c>
      <c r="C117" s="33" t="s">
        <v>157</v>
      </c>
      <c r="D117" s="34">
        <v>45134</v>
      </c>
      <c r="E117" s="38">
        <v>473.9</v>
      </c>
      <c r="F117" s="38">
        <v>474</v>
      </c>
      <c r="G117" s="39">
        <v>472.1</v>
      </c>
      <c r="H117" s="39">
        <v>470.3</v>
      </c>
      <c r="I117" s="39">
        <v>468.40000000000003</v>
      </c>
      <c r="J117" s="39">
        <v>475.8</v>
      </c>
      <c r="K117" s="39">
        <v>477.7</v>
      </c>
      <c r="L117" s="39">
        <v>479.5</v>
      </c>
      <c r="M117" s="31">
        <v>475.9</v>
      </c>
      <c r="N117" s="31">
        <v>472.2</v>
      </c>
      <c r="O117" s="305">
        <v>76409600</v>
      </c>
      <c r="P117" s="306">
        <v>-6.9053547887589189E-4</v>
      </c>
    </row>
    <row r="118" spans="1:16" ht="12.75" customHeight="1">
      <c r="A118" s="31">
        <v>108</v>
      </c>
      <c r="B118" s="32" t="s">
        <v>132</v>
      </c>
      <c r="C118" s="33" t="s">
        <v>158</v>
      </c>
      <c r="D118" s="34">
        <v>45134</v>
      </c>
      <c r="E118" s="38">
        <v>634.9</v>
      </c>
      <c r="F118" s="38">
        <v>633.88333333333333</v>
      </c>
      <c r="G118" s="39">
        <v>626.91666666666663</v>
      </c>
      <c r="H118" s="39">
        <v>618.93333333333328</v>
      </c>
      <c r="I118" s="39">
        <v>611.96666666666658</v>
      </c>
      <c r="J118" s="39">
        <v>641.86666666666667</v>
      </c>
      <c r="K118" s="39">
        <v>648.83333333333337</v>
      </c>
      <c r="L118" s="39">
        <v>656.81666666666672</v>
      </c>
      <c r="M118" s="31">
        <v>640.85</v>
      </c>
      <c r="N118" s="31">
        <v>625.9</v>
      </c>
      <c r="O118" s="305">
        <v>24818750</v>
      </c>
      <c r="P118" s="306">
        <v>-2.1149674620390455E-2</v>
      </c>
    </row>
    <row r="119" spans="1:16" ht="12.75" customHeight="1">
      <c r="A119" s="31">
        <v>109</v>
      </c>
      <c r="B119" s="32" t="s">
        <v>49</v>
      </c>
      <c r="C119" s="33" t="s">
        <v>159</v>
      </c>
      <c r="D119" s="34">
        <v>45134</v>
      </c>
      <c r="E119" s="38">
        <v>3285.65</v>
      </c>
      <c r="F119" s="38">
        <v>3300.9500000000003</v>
      </c>
      <c r="G119" s="39">
        <v>3255.7000000000007</v>
      </c>
      <c r="H119" s="39">
        <v>3225.7500000000005</v>
      </c>
      <c r="I119" s="39">
        <v>3180.5000000000009</v>
      </c>
      <c r="J119" s="39">
        <v>3330.9000000000005</v>
      </c>
      <c r="K119" s="39">
        <v>3376.1499999999996</v>
      </c>
      <c r="L119" s="39">
        <v>3406.1000000000004</v>
      </c>
      <c r="M119" s="31">
        <v>3346.2</v>
      </c>
      <c r="N119" s="31">
        <v>3271</v>
      </c>
      <c r="O119" s="305">
        <v>338500</v>
      </c>
      <c r="P119" s="306">
        <v>1.0447761194029851E-2</v>
      </c>
    </row>
    <row r="120" spans="1:16" ht="12.75" customHeight="1">
      <c r="A120" s="31">
        <v>110</v>
      </c>
      <c r="B120" s="32" t="s">
        <v>132</v>
      </c>
      <c r="C120" s="33" t="s">
        <v>160</v>
      </c>
      <c r="D120" s="34">
        <v>45134</v>
      </c>
      <c r="E120" s="38">
        <v>793.65</v>
      </c>
      <c r="F120" s="38">
        <v>795.83333333333337</v>
      </c>
      <c r="G120" s="39">
        <v>789.06666666666672</v>
      </c>
      <c r="H120" s="39">
        <v>784.48333333333335</v>
      </c>
      <c r="I120" s="39">
        <v>777.7166666666667</v>
      </c>
      <c r="J120" s="39">
        <v>800.41666666666674</v>
      </c>
      <c r="K120" s="39">
        <v>807.18333333333339</v>
      </c>
      <c r="L120" s="39">
        <v>811.76666666666677</v>
      </c>
      <c r="M120" s="31">
        <v>802.6</v>
      </c>
      <c r="N120" s="31">
        <v>791.25</v>
      </c>
      <c r="O120" s="305">
        <v>24228450</v>
      </c>
      <c r="P120" s="306">
        <v>6.0541510174337123E-3</v>
      </c>
    </row>
    <row r="121" spans="1:16" ht="12.75" customHeight="1">
      <c r="A121" s="31">
        <v>111</v>
      </c>
      <c r="B121" s="32" t="s">
        <v>45</v>
      </c>
      <c r="C121" s="33" t="s">
        <v>161</v>
      </c>
      <c r="D121" s="34">
        <v>45134</v>
      </c>
      <c r="E121" s="38">
        <v>470.55</v>
      </c>
      <c r="F121" s="38">
        <v>471.4666666666667</v>
      </c>
      <c r="G121" s="39">
        <v>466.28333333333342</v>
      </c>
      <c r="H121" s="39">
        <v>462.01666666666671</v>
      </c>
      <c r="I121" s="39">
        <v>456.83333333333343</v>
      </c>
      <c r="J121" s="39">
        <v>475.73333333333341</v>
      </c>
      <c r="K121" s="39">
        <v>480.91666666666669</v>
      </c>
      <c r="L121" s="39">
        <v>485.18333333333339</v>
      </c>
      <c r="M121" s="31">
        <v>476.65</v>
      </c>
      <c r="N121" s="31">
        <v>467.2</v>
      </c>
      <c r="O121" s="305">
        <v>22282500</v>
      </c>
      <c r="P121" s="306">
        <v>5.0744248985115023E-3</v>
      </c>
    </row>
    <row r="122" spans="1:16" ht="12.75" customHeight="1">
      <c r="A122" s="31">
        <v>112</v>
      </c>
      <c r="B122" s="32" t="s">
        <v>63</v>
      </c>
      <c r="C122" s="33" t="s">
        <v>162</v>
      </c>
      <c r="D122" s="34">
        <v>45134</v>
      </c>
      <c r="E122" s="38">
        <v>1894.3</v>
      </c>
      <c r="F122" s="38">
        <v>1897.8666666666668</v>
      </c>
      <c r="G122" s="39">
        <v>1881.4833333333336</v>
      </c>
      <c r="H122" s="39">
        <v>1868.6666666666667</v>
      </c>
      <c r="I122" s="39">
        <v>1852.2833333333335</v>
      </c>
      <c r="J122" s="39">
        <v>1910.6833333333336</v>
      </c>
      <c r="K122" s="39">
        <v>1927.0666666666668</v>
      </c>
      <c r="L122" s="39">
        <v>1939.8833333333337</v>
      </c>
      <c r="M122" s="31">
        <v>1914.25</v>
      </c>
      <c r="N122" s="31">
        <v>1885.05</v>
      </c>
      <c r="O122" s="305">
        <v>24612000</v>
      </c>
      <c r="P122" s="306">
        <v>-1.6225864027259451E-3</v>
      </c>
    </row>
    <row r="123" spans="1:16" ht="12.75" customHeight="1">
      <c r="A123" s="31">
        <v>113</v>
      </c>
      <c r="B123" s="32" t="s">
        <v>68</v>
      </c>
      <c r="C123" s="33" t="s">
        <v>163</v>
      </c>
      <c r="D123" s="34">
        <v>45134</v>
      </c>
      <c r="E123" s="38">
        <v>128.4</v>
      </c>
      <c r="F123" s="38">
        <v>128.63333333333333</v>
      </c>
      <c r="G123" s="39">
        <v>126.01666666666665</v>
      </c>
      <c r="H123" s="39">
        <v>123.63333333333333</v>
      </c>
      <c r="I123" s="39">
        <v>121.01666666666665</v>
      </c>
      <c r="J123" s="39">
        <v>131.01666666666665</v>
      </c>
      <c r="K123" s="39">
        <v>133.63333333333333</v>
      </c>
      <c r="L123" s="39">
        <v>136.01666666666665</v>
      </c>
      <c r="M123" s="31">
        <v>131.25</v>
      </c>
      <c r="N123" s="31">
        <v>126.25</v>
      </c>
      <c r="O123" s="305">
        <v>84055156</v>
      </c>
      <c r="P123" s="306">
        <v>-9.4647176359238614E-3</v>
      </c>
    </row>
    <row r="124" spans="1:16" ht="12.75" customHeight="1">
      <c r="A124" s="31">
        <v>114</v>
      </c>
      <c r="B124" s="32" t="s">
        <v>45</v>
      </c>
      <c r="C124" s="33" t="s">
        <v>164</v>
      </c>
      <c r="D124" s="34">
        <v>45134</v>
      </c>
      <c r="E124" s="38">
        <v>2360.5500000000002</v>
      </c>
      <c r="F124" s="38">
        <v>2379.2333333333336</v>
      </c>
      <c r="G124" s="39">
        <v>2328.4666666666672</v>
      </c>
      <c r="H124" s="39">
        <v>2296.3833333333337</v>
      </c>
      <c r="I124" s="39">
        <v>2245.6166666666672</v>
      </c>
      <c r="J124" s="39">
        <v>2411.3166666666671</v>
      </c>
      <c r="K124" s="39">
        <v>2462.0833333333335</v>
      </c>
      <c r="L124" s="39">
        <v>2494.166666666667</v>
      </c>
      <c r="M124" s="31">
        <v>2430</v>
      </c>
      <c r="N124" s="31">
        <v>2347.15</v>
      </c>
      <c r="O124" s="305">
        <v>801300</v>
      </c>
      <c r="P124" s="306">
        <v>4.9921383647798745E-2</v>
      </c>
    </row>
    <row r="125" spans="1:16" ht="12.75" customHeight="1">
      <c r="A125" s="31">
        <v>115</v>
      </c>
      <c r="B125" s="32" t="s">
        <v>43</v>
      </c>
      <c r="C125" s="33" t="s">
        <v>165</v>
      </c>
      <c r="D125" s="34">
        <v>45134</v>
      </c>
      <c r="E125" s="38">
        <v>350.6</v>
      </c>
      <c r="F125" s="38">
        <v>349.59999999999997</v>
      </c>
      <c r="G125" s="39">
        <v>345.99999999999994</v>
      </c>
      <c r="H125" s="39">
        <v>341.4</v>
      </c>
      <c r="I125" s="39">
        <v>337.79999999999995</v>
      </c>
      <c r="J125" s="39">
        <v>354.19999999999993</v>
      </c>
      <c r="K125" s="39">
        <v>357.79999999999995</v>
      </c>
      <c r="L125" s="39">
        <v>362.39999999999992</v>
      </c>
      <c r="M125" s="31">
        <v>353.2</v>
      </c>
      <c r="N125" s="31">
        <v>345</v>
      </c>
      <c r="O125" s="305">
        <v>17746300</v>
      </c>
      <c r="P125" s="306">
        <v>4.7461368653421633E-2</v>
      </c>
    </row>
    <row r="126" spans="1:16" ht="12.75" customHeight="1">
      <c r="A126" s="31">
        <v>116</v>
      </c>
      <c r="B126" s="32" t="s">
        <v>68</v>
      </c>
      <c r="C126" s="33" t="s">
        <v>166</v>
      </c>
      <c r="D126" s="34">
        <v>45134</v>
      </c>
      <c r="E126" s="38">
        <v>385.1</v>
      </c>
      <c r="F126" s="38">
        <v>388.26666666666665</v>
      </c>
      <c r="G126" s="39">
        <v>380.63333333333333</v>
      </c>
      <c r="H126" s="39">
        <v>376.16666666666669</v>
      </c>
      <c r="I126" s="39">
        <v>368.53333333333336</v>
      </c>
      <c r="J126" s="39">
        <v>392.73333333333329</v>
      </c>
      <c r="K126" s="39">
        <v>400.36666666666662</v>
      </c>
      <c r="L126" s="39">
        <v>404.83333333333326</v>
      </c>
      <c r="M126" s="31">
        <v>395.9</v>
      </c>
      <c r="N126" s="31">
        <v>383.8</v>
      </c>
      <c r="O126" s="305">
        <v>23030000</v>
      </c>
      <c r="P126" s="306">
        <v>1.1774009313768562E-2</v>
      </c>
    </row>
    <row r="127" spans="1:16" ht="12.75" customHeight="1">
      <c r="A127" s="31">
        <v>117</v>
      </c>
      <c r="B127" s="32" t="s">
        <v>41</v>
      </c>
      <c r="C127" s="33" t="s">
        <v>167</v>
      </c>
      <c r="D127" s="34">
        <v>45134</v>
      </c>
      <c r="E127" s="38">
        <v>2479.65</v>
      </c>
      <c r="F127" s="38">
        <v>2481.6833333333334</v>
      </c>
      <c r="G127" s="39">
        <v>2469.5166666666669</v>
      </c>
      <c r="H127" s="39">
        <v>2459.3833333333337</v>
      </c>
      <c r="I127" s="39">
        <v>2447.2166666666672</v>
      </c>
      <c r="J127" s="39">
        <v>2491.8166666666666</v>
      </c>
      <c r="K127" s="39">
        <v>2503.9833333333327</v>
      </c>
      <c r="L127" s="39">
        <v>2514.1166666666663</v>
      </c>
      <c r="M127" s="31">
        <v>2493.85</v>
      </c>
      <c r="N127" s="31">
        <v>2471.5500000000002</v>
      </c>
      <c r="O127" s="305">
        <v>10486500</v>
      </c>
      <c r="P127" s="306">
        <v>-1.3351021790674043E-2</v>
      </c>
    </row>
    <row r="128" spans="1:16" ht="12.75" customHeight="1">
      <c r="A128" s="31">
        <v>118</v>
      </c>
      <c r="B128" s="32" t="s">
        <v>87</v>
      </c>
      <c r="C128" s="33" t="s">
        <v>168</v>
      </c>
      <c r="D128" s="34">
        <v>45134</v>
      </c>
      <c r="E128" s="38">
        <v>5008.6000000000004</v>
      </c>
      <c r="F128" s="38">
        <v>5012.2833333333338</v>
      </c>
      <c r="G128" s="39">
        <v>4939.7666666666673</v>
      </c>
      <c r="H128" s="39">
        <v>4870.9333333333334</v>
      </c>
      <c r="I128" s="39">
        <v>4798.416666666667</v>
      </c>
      <c r="J128" s="39">
        <v>5081.1166666666677</v>
      </c>
      <c r="K128" s="39">
        <v>5153.6333333333341</v>
      </c>
      <c r="L128" s="39">
        <v>5222.4666666666681</v>
      </c>
      <c r="M128" s="31">
        <v>5084.8</v>
      </c>
      <c r="N128" s="31">
        <v>4943.45</v>
      </c>
      <c r="O128" s="305">
        <v>2515350</v>
      </c>
      <c r="P128" s="306">
        <v>4.058330747750543E-2</v>
      </c>
    </row>
    <row r="129" spans="1:16" ht="12.75" customHeight="1">
      <c r="A129" s="31">
        <v>119</v>
      </c>
      <c r="B129" s="32" t="s">
        <v>87</v>
      </c>
      <c r="C129" s="33" t="s">
        <v>169</v>
      </c>
      <c r="D129" s="34">
        <v>45134</v>
      </c>
      <c r="E129" s="38">
        <v>4052.55</v>
      </c>
      <c r="F129" s="38">
        <v>4070.4666666666672</v>
      </c>
      <c r="G129" s="39">
        <v>4008.1333333333341</v>
      </c>
      <c r="H129" s="39">
        <v>3963.7166666666672</v>
      </c>
      <c r="I129" s="39">
        <v>3901.3833333333341</v>
      </c>
      <c r="J129" s="39">
        <v>4114.8833333333341</v>
      </c>
      <c r="K129" s="39">
        <v>4177.2166666666662</v>
      </c>
      <c r="L129" s="39">
        <v>4221.6333333333341</v>
      </c>
      <c r="M129" s="31">
        <v>4132.8</v>
      </c>
      <c r="N129" s="31">
        <v>4026.05</v>
      </c>
      <c r="O129" s="305">
        <v>1457000</v>
      </c>
      <c r="P129" s="306">
        <v>6.2727935813274988E-2</v>
      </c>
    </row>
    <row r="130" spans="1:16" ht="12.75" customHeight="1">
      <c r="A130" s="31">
        <v>120</v>
      </c>
      <c r="B130" s="32" t="s">
        <v>43</v>
      </c>
      <c r="C130" s="33" t="s">
        <v>170</v>
      </c>
      <c r="D130" s="34">
        <v>45134</v>
      </c>
      <c r="E130" s="38">
        <v>936.55</v>
      </c>
      <c r="F130" s="38">
        <v>936.68333333333339</v>
      </c>
      <c r="G130" s="39">
        <v>931.61666666666679</v>
      </c>
      <c r="H130" s="39">
        <v>926.68333333333339</v>
      </c>
      <c r="I130" s="39">
        <v>921.61666666666679</v>
      </c>
      <c r="J130" s="39">
        <v>941.61666666666679</v>
      </c>
      <c r="K130" s="39">
        <v>946.68333333333339</v>
      </c>
      <c r="L130" s="39">
        <v>951.61666666666679</v>
      </c>
      <c r="M130" s="31">
        <v>941.75</v>
      </c>
      <c r="N130" s="31">
        <v>931.75</v>
      </c>
      <c r="O130" s="305">
        <v>5428950</v>
      </c>
      <c r="P130" s="306">
        <v>-2.1599264705882353E-2</v>
      </c>
    </row>
    <row r="131" spans="1:16" ht="12.75" customHeight="1">
      <c r="A131" s="31">
        <v>121</v>
      </c>
      <c r="B131" s="32" t="s">
        <v>56</v>
      </c>
      <c r="C131" s="33" t="s">
        <v>171</v>
      </c>
      <c r="D131" s="34">
        <v>45134</v>
      </c>
      <c r="E131" s="38">
        <v>1539.8</v>
      </c>
      <c r="F131" s="38">
        <v>1539.0333333333335</v>
      </c>
      <c r="G131" s="39">
        <v>1531.0666666666671</v>
      </c>
      <c r="H131" s="39">
        <v>1522.3333333333335</v>
      </c>
      <c r="I131" s="39">
        <v>1514.366666666667</v>
      </c>
      <c r="J131" s="39">
        <v>1547.7666666666671</v>
      </c>
      <c r="K131" s="39">
        <v>1555.7333333333338</v>
      </c>
      <c r="L131" s="39">
        <v>1564.4666666666672</v>
      </c>
      <c r="M131" s="31">
        <v>1547</v>
      </c>
      <c r="N131" s="31">
        <v>1530.3</v>
      </c>
      <c r="O131" s="305">
        <v>15239700</v>
      </c>
      <c r="P131" s="306">
        <v>-1.5688579437562168E-2</v>
      </c>
    </row>
    <row r="132" spans="1:16" ht="12.75" customHeight="1">
      <c r="A132" s="31">
        <v>122</v>
      </c>
      <c r="B132" s="32" t="s">
        <v>68</v>
      </c>
      <c r="C132" s="33" t="s">
        <v>172</v>
      </c>
      <c r="D132" s="34">
        <v>45134</v>
      </c>
      <c r="E132" s="38">
        <v>315.95</v>
      </c>
      <c r="F132" s="38">
        <v>317.68333333333334</v>
      </c>
      <c r="G132" s="39">
        <v>312.36666666666667</v>
      </c>
      <c r="H132" s="39">
        <v>308.78333333333336</v>
      </c>
      <c r="I132" s="39">
        <v>303.4666666666667</v>
      </c>
      <c r="J132" s="39">
        <v>321.26666666666665</v>
      </c>
      <c r="K132" s="39">
        <v>326.58333333333337</v>
      </c>
      <c r="L132" s="39">
        <v>330.16666666666663</v>
      </c>
      <c r="M132" s="31">
        <v>323</v>
      </c>
      <c r="N132" s="31">
        <v>314.10000000000002</v>
      </c>
      <c r="O132" s="305">
        <v>34996000</v>
      </c>
      <c r="P132" s="306">
        <v>7.6932545544066963E-2</v>
      </c>
    </row>
    <row r="133" spans="1:16" ht="12.75" customHeight="1">
      <c r="A133" s="31">
        <v>123</v>
      </c>
      <c r="B133" s="32" t="s">
        <v>68</v>
      </c>
      <c r="C133" s="33" t="s">
        <v>173</v>
      </c>
      <c r="D133" s="34">
        <v>45134</v>
      </c>
      <c r="E133" s="38">
        <v>127.9</v>
      </c>
      <c r="F133" s="38">
        <v>128.45000000000002</v>
      </c>
      <c r="G133" s="39">
        <v>126.25000000000003</v>
      </c>
      <c r="H133" s="39">
        <v>124.60000000000001</v>
      </c>
      <c r="I133" s="39">
        <v>122.40000000000002</v>
      </c>
      <c r="J133" s="39">
        <v>130.10000000000002</v>
      </c>
      <c r="K133" s="39">
        <v>132.30000000000001</v>
      </c>
      <c r="L133" s="39">
        <v>133.95000000000005</v>
      </c>
      <c r="M133" s="31">
        <v>130.65</v>
      </c>
      <c r="N133" s="31">
        <v>126.8</v>
      </c>
      <c r="O133" s="305">
        <v>68004000</v>
      </c>
      <c r="P133" s="306">
        <v>-1.2373649355176019E-2</v>
      </c>
    </row>
    <row r="134" spans="1:16" ht="12.75" customHeight="1">
      <c r="A134" s="31">
        <v>124</v>
      </c>
      <c r="B134" s="32" t="s">
        <v>59</v>
      </c>
      <c r="C134" s="33" t="s">
        <v>174</v>
      </c>
      <c r="D134" s="34">
        <v>45134</v>
      </c>
      <c r="E134" s="38">
        <v>530.79999999999995</v>
      </c>
      <c r="F134" s="38">
        <v>531.08333333333337</v>
      </c>
      <c r="G134" s="39">
        <v>526.36666666666679</v>
      </c>
      <c r="H134" s="39">
        <v>521.93333333333339</v>
      </c>
      <c r="I134" s="39">
        <v>517.21666666666681</v>
      </c>
      <c r="J134" s="39">
        <v>535.51666666666677</v>
      </c>
      <c r="K134" s="39">
        <v>540.23333333333323</v>
      </c>
      <c r="L134" s="39">
        <v>544.66666666666674</v>
      </c>
      <c r="M134" s="31">
        <v>535.79999999999995</v>
      </c>
      <c r="N134" s="31">
        <v>526.65</v>
      </c>
      <c r="O134" s="305">
        <v>10041600</v>
      </c>
      <c r="P134" s="306">
        <v>-5.9396531242575431E-3</v>
      </c>
    </row>
    <row r="135" spans="1:16" ht="12.75" customHeight="1">
      <c r="A135" s="31">
        <v>125</v>
      </c>
      <c r="B135" s="32" t="s">
        <v>56</v>
      </c>
      <c r="C135" s="33" t="s">
        <v>175</v>
      </c>
      <c r="D135" s="34">
        <v>45134</v>
      </c>
      <c r="E135" s="38">
        <v>9678.85</v>
      </c>
      <c r="F135" s="38">
        <v>9694.6</v>
      </c>
      <c r="G135" s="39">
        <v>9611.2000000000007</v>
      </c>
      <c r="H135" s="39">
        <v>9543.5500000000011</v>
      </c>
      <c r="I135" s="39">
        <v>9460.1500000000015</v>
      </c>
      <c r="J135" s="39">
        <v>9762.25</v>
      </c>
      <c r="K135" s="39">
        <v>9845.6499999999978</v>
      </c>
      <c r="L135" s="39">
        <v>9913.2999999999993</v>
      </c>
      <c r="M135" s="31">
        <v>9778</v>
      </c>
      <c r="N135" s="31">
        <v>9626.9500000000007</v>
      </c>
      <c r="O135" s="305">
        <v>2405500</v>
      </c>
      <c r="P135" s="306">
        <v>2.500520941862888E-3</v>
      </c>
    </row>
    <row r="136" spans="1:16" ht="12.75" customHeight="1">
      <c r="A136" s="31">
        <v>126</v>
      </c>
      <c r="B136" s="32" t="s">
        <v>59</v>
      </c>
      <c r="C136" s="33" t="s">
        <v>176</v>
      </c>
      <c r="D136" s="34">
        <v>45134</v>
      </c>
      <c r="E136" s="38">
        <v>963.05</v>
      </c>
      <c r="F136" s="38">
        <v>968.48333333333323</v>
      </c>
      <c r="G136" s="39">
        <v>951.96666666666647</v>
      </c>
      <c r="H136" s="39">
        <v>940.88333333333321</v>
      </c>
      <c r="I136" s="39">
        <v>924.36666666666645</v>
      </c>
      <c r="J136" s="39">
        <v>979.56666666666649</v>
      </c>
      <c r="K136" s="39">
        <v>996.08333333333314</v>
      </c>
      <c r="L136" s="39">
        <v>1007.1666666666665</v>
      </c>
      <c r="M136" s="31">
        <v>985</v>
      </c>
      <c r="N136" s="31">
        <v>957.4</v>
      </c>
      <c r="O136" s="305">
        <v>13685700</v>
      </c>
      <c r="P136" s="306">
        <v>6.7369110662226353E-2</v>
      </c>
    </row>
    <row r="137" spans="1:16" ht="12.75" customHeight="1">
      <c r="A137" s="31">
        <v>127</v>
      </c>
      <c r="B137" s="32" t="s">
        <v>45</v>
      </c>
      <c r="C137" s="33" t="s">
        <v>177</v>
      </c>
      <c r="D137" s="34">
        <v>45134</v>
      </c>
      <c r="E137" s="38">
        <v>1591.4</v>
      </c>
      <c r="F137" s="38">
        <v>1588.7</v>
      </c>
      <c r="G137" s="39">
        <v>1572.7</v>
      </c>
      <c r="H137" s="39">
        <v>1554</v>
      </c>
      <c r="I137" s="39">
        <v>1538</v>
      </c>
      <c r="J137" s="39">
        <v>1607.4</v>
      </c>
      <c r="K137" s="39">
        <v>1623.4</v>
      </c>
      <c r="L137" s="39">
        <v>1642.1000000000001</v>
      </c>
      <c r="M137" s="31">
        <v>1604.7</v>
      </c>
      <c r="N137" s="31">
        <v>1570</v>
      </c>
      <c r="O137" s="305">
        <v>2139200</v>
      </c>
      <c r="P137" s="306">
        <v>8.8662516506319566E-3</v>
      </c>
    </row>
    <row r="138" spans="1:16" ht="12.75" customHeight="1">
      <c r="A138" s="31">
        <v>128</v>
      </c>
      <c r="B138" s="32" t="s">
        <v>43</v>
      </c>
      <c r="C138" s="33" t="s">
        <v>178</v>
      </c>
      <c r="D138" s="34">
        <v>45134</v>
      </c>
      <c r="E138" s="38">
        <v>1452.8</v>
      </c>
      <c r="F138" s="38">
        <v>1453.0666666666666</v>
      </c>
      <c r="G138" s="39">
        <v>1429.2833333333333</v>
      </c>
      <c r="H138" s="39">
        <v>1405.7666666666667</v>
      </c>
      <c r="I138" s="39">
        <v>1381.9833333333333</v>
      </c>
      <c r="J138" s="39">
        <v>1476.5833333333333</v>
      </c>
      <c r="K138" s="39">
        <v>1500.3666666666666</v>
      </c>
      <c r="L138" s="39">
        <v>1523.8833333333332</v>
      </c>
      <c r="M138" s="31">
        <v>1476.85</v>
      </c>
      <c r="N138" s="31">
        <v>1429.55</v>
      </c>
      <c r="O138" s="305">
        <v>1449200</v>
      </c>
      <c r="P138" s="306">
        <v>2.315730019768427E-2</v>
      </c>
    </row>
    <row r="139" spans="1:16" ht="12.75" customHeight="1">
      <c r="A139" s="31">
        <v>129</v>
      </c>
      <c r="B139" s="32" t="s">
        <v>68</v>
      </c>
      <c r="C139" s="33" t="s">
        <v>179</v>
      </c>
      <c r="D139" s="34">
        <v>45134</v>
      </c>
      <c r="E139" s="38">
        <v>831.3</v>
      </c>
      <c r="F139" s="38">
        <v>829.43333333333339</v>
      </c>
      <c r="G139" s="39">
        <v>823.66666666666674</v>
      </c>
      <c r="H139" s="39">
        <v>816.0333333333333</v>
      </c>
      <c r="I139" s="39">
        <v>810.26666666666665</v>
      </c>
      <c r="J139" s="39">
        <v>837.06666666666683</v>
      </c>
      <c r="K139" s="39">
        <v>842.83333333333348</v>
      </c>
      <c r="L139" s="39">
        <v>850.46666666666692</v>
      </c>
      <c r="M139" s="31">
        <v>835.2</v>
      </c>
      <c r="N139" s="31">
        <v>821.8</v>
      </c>
      <c r="O139" s="305">
        <v>5375200</v>
      </c>
      <c r="P139" s="306">
        <v>-1.0602267707259609E-2</v>
      </c>
    </row>
    <row r="140" spans="1:16" ht="12.75" customHeight="1">
      <c r="A140" s="31">
        <v>130</v>
      </c>
      <c r="B140" s="32" t="s">
        <v>84</v>
      </c>
      <c r="C140" s="33" t="s">
        <v>180</v>
      </c>
      <c r="D140" s="34">
        <v>45134</v>
      </c>
      <c r="E140" s="38">
        <v>1064.25</v>
      </c>
      <c r="F140" s="38">
        <v>1071.3833333333334</v>
      </c>
      <c r="G140" s="39">
        <v>1054.1166666666668</v>
      </c>
      <c r="H140" s="39">
        <v>1043.9833333333333</v>
      </c>
      <c r="I140" s="39">
        <v>1026.7166666666667</v>
      </c>
      <c r="J140" s="39">
        <v>1081.5166666666669</v>
      </c>
      <c r="K140" s="39">
        <v>1098.7833333333338</v>
      </c>
      <c r="L140" s="39">
        <v>1108.916666666667</v>
      </c>
      <c r="M140" s="31">
        <v>1088.6500000000001</v>
      </c>
      <c r="N140" s="31">
        <v>1061.25</v>
      </c>
      <c r="O140" s="305">
        <v>2533600</v>
      </c>
      <c r="P140" s="306">
        <v>7.2831978319783192E-2</v>
      </c>
    </row>
    <row r="141" spans="1:16" ht="12.75" customHeight="1">
      <c r="A141" s="31">
        <v>131</v>
      </c>
      <c r="B141" s="32" t="s">
        <v>56</v>
      </c>
      <c r="C141" s="33" t="s">
        <v>181</v>
      </c>
      <c r="D141" s="34">
        <v>45134</v>
      </c>
      <c r="E141" s="38">
        <v>96.4</v>
      </c>
      <c r="F141" s="38">
        <v>96.333333333333329</v>
      </c>
      <c r="G141" s="39">
        <v>95.766666666666652</v>
      </c>
      <c r="H141" s="39">
        <v>95.133333333333326</v>
      </c>
      <c r="I141" s="39">
        <v>94.566666666666649</v>
      </c>
      <c r="J141" s="39">
        <v>96.966666666666654</v>
      </c>
      <c r="K141" s="39">
        <v>97.533333333333346</v>
      </c>
      <c r="L141" s="39">
        <v>98.166666666666657</v>
      </c>
      <c r="M141" s="31">
        <v>96.9</v>
      </c>
      <c r="N141" s="31">
        <v>95.7</v>
      </c>
      <c r="O141" s="305">
        <v>71142000</v>
      </c>
      <c r="P141" s="306">
        <v>-1.9665394775462284E-2</v>
      </c>
    </row>
    <row r="142" spans="1:16" ht="12.75" customHeight="1">
      <c r="A142" s="31">
        <v>132</v>
      </c>
      <c r="B142" s="32" t="s">
        <v>87</v>
      </c>
      <c r="C142" s="33" t="s">
        <v>182</v>
      </c>
      <c r="D142" s="34">
        <v>45134</v>
      </c>
      <c r="E142" s="38">
        <v>2131.3000000000002</v>
      </c>
      <c r="F142" s="38">
        <v>2125.2833333333333</v>
      </c>
      <c r="G142" s="39">
        <v>2101.5166666666664</v>
      </c>
      <c r="H142" s="39">
        <v>2071.7333333333331</v>
      </c>
      <c r="I142" s="39">
        <v>2047.9666666666662</v>
      </c>
      <c r="J142" s="39">
        <v>2155.0666666666666</v>
      </c>
      <c r="K142" s="39">
        <v>2178.8333333333339</v>
      </c>
      <c r="L142" s="39">
        <v>2208.6166666666668</v>
      </c>
      <c r="M142" s="31">
        <v>2149.0500000000002</v>
      </c>
      <c r="N142" s="31">
        <v>2095.5</v>
      </c>
      <c r="O142" s="305">
        <v>2673825</v>
      </c>
      <c r="P142" s="306">
        <v>4.2346622598636646E-3</v>
      </c>
    </row>
    <row r="143" spans="1:16" ht="12.75" customHeight="1">
      <c r="A143" s="31">
        <v>133</v>
      </c>
      <c r="B143" s="32" t="s">
        <v>56</v>
      </c>
      <c r="C143" s="33" t="s">
        <v>183</v>
      </c>
      <c r="D143" s="34">
        <v>45134</v>
      </c>
      <c r="E143" s="38">
        <v>102161.05</v>
      </c>
      <c r="F143" s="38">
        <v>102003.28333333333</v>
      </c>
      <c r="G143" s="39">
        <v>101656.66666666666</v>
      </c>
      <c r="H143" s="39">
        <v>101152.28333333333</v>
      </c>
      <c r="I143" s="39">
        <v>100805.66666666666</v>
      </c>
      <c r="J143" s="39">
        <v>102507.66666666666</v>
      </c>
      <c r="K143" s="39">
        <v>102854.28333333333</v>
      </c>
      <c r="L143" s="39">
        <v>103358.66666666666</v>
      </c>
      <c r="M143" s="31">
        <v>102349.9</v>
      </c>
      <c r="N143" s="31">
        <v>101498.9</v>
      </c>
      <c r="O143" s="305">
        <v>54260</v>
      </c>
      <c r="P143" s="306">
        <v>1.0428305400372439E-2</v>
      </c>
    </row>
    <row r="144" spans="1:16" ht="12.75" customHeight="1">
      <c r="A144" s="31">
        <v>134</v>
      </c>
      <c r="B144" s="32" t="s">
        <v>68</v>
      </c>
      <c r="C144" s="33" t="s">
        <v>184</v>
      </c>
      <c r="D144" s="34">
        <v>45134</v>
      </c>
      <c r="E144" s="38">
        <v>1285.5</v>
      </c>
      <c r="F144" s="38">
        <v>1290.3</v>
      </c>
      <c r="G144" s="39">
        <v>1272.3</v>
      </c>
      <c r="H144" s="39">
        <v>1259.0999999999999</v>
      </c>
      <c r="I144" s="39">
        <v>1241.0999999999999</v>
      </c>
      <c r="J144" s="39">
        <v>1303.5</v>
      </c>
      <c r="K144" s="39">
        <v>1321.5</v>
      </c>
      <c r="L144" s="39">
        <v>1334.7</v>
      </c>
      <c r="M144" s="31">
        <v>1308.3</v>
      </c>
      <c r="N144" s="31">
        <v>1277.0999999999999</v>
      </c>
      <c r="O144" s="305">
        <v>5185400</v>
      </c>
      <c r="P144" s="306">
        <v>1.0395456006858858E-2</v>
      </c>
    </row>
    <row r="145" spans="1:16" ht="12.75" customHeight="1">
      <c r="A145" s="31">
        <v>135</v>
      </c>
      <c r="B145" s="32" t="s">
        <v>132</v>
      </c>
      <c r="C145" s="33" t="s">
        <v>185</v>
      </c>
      <c r="D145" s="34">
        <v>45134</v>
      </c>
      <c r="E145" s="38">
        <v>93</v>
      </c>
      <c r="F145" s="38">
        <v>92.899999999999991</v>
      </c>
      <c r="G145" s="39">
        <v>92.09999999999998</v>
      </c>
      <c r="H145" s="39">
        <v>91.199999999999989</v>
      </c>
      <c r="I145" s="39">
        <v>90.399999999999977</v>
      </c>
      <c r="J145" s="39">
        <v>93.799999999999983</v>
      </c>
      <c r="K145" s="39">
        <v>94.6</v>
      </c>
      <c r="L145" s="39">
        <v>95.499999999999986</v>
      </c>
      <c r="M145" s="31">
        <v>93.7</v>
      </c>
      <c r="N145" s="31">
        <v>92</v>
      </c>
      <c r="O145" s="305">
        <v>56205000</v>
      </c>
      <c r="P145" s="306">
        <v>-3.1923383878691143E-3</v>
      </c>
    </row>
    <row r="146" spans="1:16" ht="12.75" customHeight="1">
      <c r="A146" s="31">
        <v>136</v>
      </c>
      <c r="B146" s="32" t="s">
        <v>45</v>
      </c>
      <c r="C146" s="33" t="s">
        <v>186</v>
      </c>
      <c r="D146" s="34">
        <v>45134</v>
      </c>
      <c r="E146" s="38">
        <v>4706.6499999999996</v>
      </c>
      <c r="F146" s="38">
        <v>4708.1833333333334</v>
      </c>
      <c r="G146" s="39">
        <v>4671.4666666666672</v>
      </c>
      <c r="H146" s="39">
        <v>4636.2833333333338</v>
      </c>
      <c r="I146" s="39">
        <v>4599.5666666666675</v>
      </c>
      <c r="J146" s="39">
        <v>4743.3666666666668</v>
      </c>
      <c r="K146" s="39">
        <v>4780.0833333333321</v>
      </c>
      <c r="L146" s="39">
        <v>4815.2666666666664</v>
      </c>
      <c r="M146" s="31">
        <v>4744.8999999999996</v>
      </c>
      <c r="N146" s="31">
        <v>4673</v>
      </c>
      <c r="O146" s="305">
        <v>1342800</v>
      </c>
      <c r="P146" s="306">
        <v>-4.8910626945309022E-3</v>
      </c>
    </row>
    <row r="147" spans="1:16" ht="12.75" customHeight="1">
      <c r="A147" s="31">
        <v>137</v>
      </c>
      <c r="B147" s="32" t="s">
        <v>39</v>
      </c>
      <c r="C147" s="33" t="s">
        <v>187</v>
      </c>
      <c r="D147" s="34">
        <v>45134</v>
      </c>
      <c r="E147" s="38">
        <v>4397.8</v>
      </c>
      <c r="F147" s="38">
        <v>4414.3166666666666</v>
      </c>
      <c r="G147" s="39">
        <v>4363.6833333333334</v>
      </c>
      <c r="H147" s="39">
        <v>4329.5666666666666</v>
      </c>
      <c r="I147" s="39">
        <v>4278.9333333333334</v>
      </c>
      <c r="J147" s="39">
        <v>4448.4333333333334</v>
      </c>
      <c r="K147" s="39">
        <v>4499.0666666666666</v>
      </c>
      <c r="L147" s="39">
        <v>4533.1833333333334</v>
      </c>
      <c r="M147" s="31">
        <v>4464.95</v>
      </c>
      <c r="N147" s="31">
        <v>4380.2</v>
      </c>
      <c r="O147" s="305">
        <v>771000</v>
      </c>
      <c r="P147" s="306">
        <v>3.4205231388329982E-2</v>
      </c>
    </row>
    <row r="148" spans="1:16" ht="12.75" customHeight="1">
      <c r="A148" s="31">
        <v>138</v>
      </c>
      <c r="B148" s="32" t="s">
        <v>59</v>
      </c>
      <c r="C148" s="33" t="s">
        <v>188</v>
      </c>
      <c r="D148" s="34">
        <v>45134</v>
      </c>
      <c r="E148" s="38">
        <v>23004</v>
      </c>
      <c r="F148" s="38">
        <v>23048.383333333331</v>
      </c>
      <c r="G148" s="39">
        <v>22841.716666666664</v>
      </c>
      <c r="H148" s="39">
        <v>22679.433333333331</v>
      </c>
      <c r="I148" s="39">
        <v>22472.766666666663</v>
      </c>
      <c r="J148" s="39">
        <v>23210.666666666664</v>
      </c>
      <c r="K148" s="39">
        <v>23417.333333333336</v>
      </c>
      <c r="L148" s="39">
        <v>23579.616666666665</v>
      </c>
      <c r="M148" s="31">
        <v>23255.05</v>
      </c>
      <c r="N148" s="31">
        <v>22886.1</v>
      </c>
      <c r="O148" s="305">
        <v>349120</v>
      </c>
      <c r="P148" s="306">
        <v>-1.3562386980108499E-2</v>
      </c>
    </row>
    <row r="149" spans="1:16" ht="12.75" customHeight="1">
      <c r="A149" s="31">
        <v>139</v>
      </c>
      <c r="B149" s="32" t="s">
        <v>132</v>
      </c>
      <c r="C149" s="33" t="s">
        <v>189</v>
      </c>
      <c r="D149" s="34">
        <v>45134</v>
      </c>
      <c r="E149" s="38">
        <v>111.45</v>
      </c>
      <c r="F149" s="38">
        <v>112.18333333333334</v>
      </c>
      <c r="G149" s="39">
        <v>110.26666666666668</v>
      </c>
      <c r="H149" s="39">
        <v>109.08333333333334</v>
      </c>
      <c r="I149" s="39">
        <v>107.16666666666669</v>
      </c>
      <c r="J149" s="39">
        <v>113.36666666666667</v>
      </c>
      <c r="K149" s="39">
        <v>115.28333333333333</v>
      </c>
      <c r="L149" s="39">
        <v>116.46666666666667</v>
      </c>
      <c r="M149" s="31">
        <v>114.1</v>
      </c>
      <c r="N149" s="31">
        <v>111</v>
      </c>
      <c r="O149" s="305">
        <v>86166000</v>
      </c>
      <c r="P149" s="306">
        <v>1.8312143567205566E-3</v>
      </c>
    </row>
    <row r="150" spans="1:16" ht="12.75" customHeight="1">
      <c r="A150" s="31">
        <v>140</v>
      </c>
      <c r="B150" s="32" t="s">
        <v>190</v>
      </c>
      <c r="C150" s="33" t="s">
        <v>191</v>
      </c>
      <c r="D150" s="34">
        <v>45134</v>
      </c>
      <c r="E150" s="38">
        <v>187.8</v>
      </c>
      <c r="F150" s="38">
        <v>187.88333333333333</v>
      </c>
      <c r="G150" s="39">
        <v>186.51666666666665</v>
      </c>
      <c r="H150" s="39">
        <v>185.23333333333332</v>
      </c>
      <c r="I150" s="39">
        <v>183.86666666666665</v>
      </c>
      <c r="J150" s="39">
        <v>189.16666666666666</v>
      </c>
      <c r="K150" s="39">
        <v>190.53333333333333</v>
      </c>
      <c r="L150" s="39">
        <v>191.81666666666666</v>
      </c>
      <c r="M150" s="31">
        <v>189.25</v>
      </c>
      <c r="N150" s="31">
        <v>186.6</v>
      </c>
      <c r="O150" s="305">
        <v>65025000</v>
      </c>
      <c r="P150" s="306">
        <v>-4.1350792556857337E-3</v>
      </c>
    </row>
    <row r="151" spans="1:16" ht="12.75" customHeight="1">
      <c r="A151" s="31">
        <v>141</v>
      </c>
      <c r="B151" s="32" t="s">
        <v>108</v>
      </c>
      <c r="C151" s="33" t="s">
        <v>192</v>
      </c>
      <c r="D151" s="34">
        <v>45134</v>
      </c>
      <c r="E151" s="38">
        <v>1053.8</v>
      </c>
      <c r="F151" s="38">
        <v>1060.9999999999998</v>
      </c>
      <c r="G151" s="39">
        <v>1041.1499999999996</v>
      </c>
      <c r="H151" s="39">
        <v>1028.4999999999998</v>
      </c>
      <c r="I151" s="39">
        <v>1008.6499999999996</v>
      </c>
      <c r="J151" s="39">
        <v>1073.6499999999996</v>
      </c>
      <c r="K151" s="39">
        <v>1093.4999999999995</v>
      </c>
      <c r="L151" s="39">
        <v>1106.1499999999996</v>
      </c>
      <c r="M151" s="31">
        <v>1080.8499999999999</v>
      </c>
      <c r="N151" s="31">
        <v>1048.3499999999999</v>
      </c>
      <c r="O151" s="305">
        <v>4277000</v>
      </c>
      <c r="P151" s="306">
        <v>-2.8771260530917182E-2</v>
      </c>
    </row>
    <row r="152" spans="1:16" ht="12.75" customHeight="1">
      <c r="A152" s="31">
        <v>142</v>
      </c>
      <c r="B152" s="32" t="s">
        <v>87</v>
      </c>
      <c r="C152" s="33" t="s">
        <v>193</v>
      </c>
      <c r="D152" s="34">
        <v>45134</v>
      </c>
      <c r="E152" s="38">
        <v>3930.65</v>
      </c>
      <c r="F152" s="38">
        <v>3930.5833333333335</v>
      </c>
      <c r="G152" s="39">
        <v>3892.0666666666671</v>
      </c>
      <c r="H152" s="39">
        <v>3853.4833333333336</v>
      </c>
      <c r="I152" s="39">
        <v>3814.9666666666672</v>
      </c>
      <c r="J152" s="39">
        <v>3969.166666666667</v>
      </c>
      <c r="K152" s="39">
        <v>4007.6833333333334</v>
      </c>
      <c r="L152" s="39">
        <v>4046.2666666666669</v>
      </c>
      <c r="M152" s="31">
        <v>3969.1</v>
      </c>
      <c r="N152" s="31">
        <v>3892</v>
      </c>
      <c r="O152" s="305">
        <v>334800</v>
      </c>
      <c r="P152" s="306">
        <v>1.7629179331306991E-2</v>
      </c>
    </row>
    <row r="153" spans="1:16" ht="12.75" customHeight="1">
      <c r="A153" s="31">
        <v>143</v>
      </c>
      <c r="B153" s="32" t="s">
        <v>84</v>
      </c>
      <c r="C153" s="33" t="s">
        <v>194</v>
      </c>
      <c r="D153" s="34">
        <v>45134</v>
      </c>
      <c r="E153" s="38">
        <v>166.8</v>
      </c>
      <c r="F153" s="38">
        <v>167.01666666666665</v>
      </c>
      <c r="G153" s="39">
        <v>165.93333333333331</v>
      </c>
      <c r="H153" s="39">
        <v>165.06666666666666</v>
      </c>
      <c r="I153" s="39">
        <v>163.98333333333332</v>
      </c>
      <c r="J153" s="39">
        <v>167.8833333333333</v>
      </c>
      <c r="K153" s="39">
        <v>168.96666666666667</v>
      </c>
      <c r="L153" s="39">
        <v>169.83333333333329</v>
      </c>
      <c r="M153" s="31">
        <v>168.1</v>
      </c>
      <c r="N153" s="31">
        <v>166.15</v>
      </c>
      <c r="O153" s="305">
        <v>39893700</v>
      </c>
      <c r="P153" s="306">
        <v>-2.5578333646793305E-2</v>
      </c>
    </row>
    <row r="154" spans="1:16" ht="12.75" customHeight="1">
      <c r="A154" s="31">
        <v>144</v>
      </c>
      <c r="B154" s="32" t="s">
        <v>47</v>
      </c>
      <c r="C154" s="33" t="s">
        <v>195</v>
      </c>
      <c r="D154" s="34">
        <v>45134</v>
      </c>
      <c r="E154" s="38">
        <v>36516.199999999997</v>
      </c>
      <c r="F154" s="38">
        <v>36545.766666666663</v>
      </c>
      <c r="G154" s="39">
        <v>36248.833333333328</v>
      </c>
      <c r="H154" s="39">
        <v>35981.466666666667</v>
      </c>
      <c r="I154" s="39">
        <v>35684.533333333333</v>
      </c>
      <c r="J154" s="39">
        <v>36813.133333333324</v>
      </c>
      <c r="K154" s="39">
        <v>37110.066666666658</v>
      </c>
      <c r="L154" s="39">
        <v>37377.43333333332</v>
      </c>
      <c r="M154" s="31">
        <v>36842.699999999997</v>
      </c>
      <c r="N154" s="31">
        <v>36278.400000000001</v>
      </c>
      <c r="O154" s="305">
        <v>174075</v>
      </c>
      <c r="P154" s="306">
        <v>-3.9481589563127627E-3</v>
      </c>
    </row>
    <row r="155" spans="1:16" ht="12.75" customHeight="1">
      <c r="A155" s="31">
        <v>145</v>
      </c>
      <c r="B155" s="32" t="s">
        <v>43</v>
      </c>
      <c r="C155" s="33" t="s">
        <v>196</v>
      </c>
      <c r="D155" s="34">
        <v>45134</v>
      </c>
      <c r="E155" s="38">
        <v>970.2</v>
      </c>
      <c r="F155" s="38">
        <v>976.16666666666663</v>
      </c>
      <c r="G155" s="39">
        <v>960.33333333333326</v>
      </c>
      <c r="H155" s="39">
        <v>950.46666666666658</v>
      </c>
      <c r="I155" s="39">
        <v>934.63333333333321</v>
      </c>
      <c r="J155" s="39">
        <v>986.0333333333333</v>
      </c>
      <c r="K155" s="39">
        <v>1001.8666666666666</v>
      </c>
      <c r="L155" s="39">
        <v>1011.7333333333333</v>
      </c>
      <c r="M155" s="31">
        <v>992</v>
      </c>
      <c r="N155" s="31">
        <v>966.3</v>
      </c>
      <c r="O155" s="305">
        <v>10332000</v>
      </c>
      <c r="P155" s="306">
        <v>9.1568383268625011E-3</v>
      </c>
    </row>
    <row r="156" spans="1:16" ht="12.75" customHeight="1">
      <c r="A156" s="31">
        <v>146</v>
      </c>
      <c r="B156" s="32" t="s">
        <v>87</v>
      </c>
      <c r="C156" s="33" t="s">
        <v>197</v>
      </c>
      <c r="D156" s="34">
        <v>45134</v>
      </c>
      <c r="E156" s="38">
        <v>4998.3</v>
      </c>
      <c r="F156" s="38">
        <v>4997.45</v>
      </c>
      <c r="G156" s="39">
        <v>4941.8999999999996</v>
      </c>
      <c r="H156" s="39">
        <v>4885.5</v>
      </c>
      <c r="I156" s="39">
        <v>4829.95</v>
      </c>
      <c r="J156" s="39">
        <v>5053.8499999999995</v>
      </c>
      <c r="K156" s="39">
        <v>5109.4000000000005</v>
      </c>
      <c r="L156" s="39">
        <v>5165.7999999999993</v>
      </c>
      <c r="M156" s="31">
        <v>5053</v>
      </c>
      <c r="N156" s="31">
        <v>4941.05</v>
      </c>
      <c r="O156" s="305">
        <v>1490650</v>
      </c>
      <c r="P156" s="306">
        <v>0.11799448746554667</v>
      </c>
    </row>
    <row r="157" spans="1:16" ht="12.75" customHeight="1">
      <c r="A157" s="31">
        <v>147</v>
      </c>
      <c r="B157" s="32" t="s">
        <v>84</v>
      </c>
      <c r="C157" s="33" t="s">
        <v>198</v>
      </c>
      <c r="D157" s="34">
        <v>45134</v>
      </c>
      <c r="E157" s="38">
        <v>224.85</v>
      </c>
      <c r="F157" s="38">
        <v>225.71666666666667</v>
      </c>
      <c r="G157" s="39">
        <v>223.23333333333335</v>
      </c>
      <c r="H157" s="39">
        <v>221.61666666666667</v>
      </c>
      <c r="I157" s="39">
        <v>219.13333333333335</v>
      </c>
      <c r="J157" s="39">
        <v>227.33333333333334</v>
      </c>
      <c r="K157" s="39">
        <v>229.81666666666663</v>
      </c>
      <c r="L157" s="39">
        <v>231.43333333333334</v>
      </c>
      <c r="M157" s="31">
        <v>228.2</v>
      </c>
      <c r="N157" s="31">
        <v>224.1</v>
      </c>
      <c r="O157" s="305">
        <v>11673000</v>
      </c>
      <c r="P157" s="306">
        <v>4.3163538873994635E-2</v>
      </c>
    </row>
    <row r="158" spans="1:16" ht="12.75" customHeight="1">
      <c r="A158" s="31">
        <v>148</v>
      </c>
      <c r="B158" s="32" t="s">
        <v>68</v>
      </c>
      <c r="C158" s="33" t="s">
        <v>199</v>
      </c>
      <c r="D158" s="34">
        <v>45134</v>
      </c>
      <c r="E158" s="38">
        <v>221.9</v>
      </c>
      <c r="F158" s="38">
        <v>222.78333333333333</v>
      </c>
      <c r="G158" s="39">
        <v>219.36666666666667</v>
      </c>
      <c r="H158" s="39">
        <v>216.83333333333334</v>
      </c>
      <c r="I158" s="39">
        <v>213.41666666666669</v>
      </c>
      <c r="J158" s="39">
        <v>225.31666666666666</v>
      </c>
      <c r="K158" s="39">
        <v>228.73333333333335</v>
      </c>
      <c r="L158" s="39">
        <v>231.26666666666665</v>
      </c>
      <c r="M158" s="31">
        <v>226.2</v>
      </c>
      <c r="N158" s="31">
        <v>220.25</v>
      </c>
      <c r="O158" s="305">
        <v>50418400</v>
      </c>
      <c r="P158" s="306">
        <v>-3.1789498749851174E-2</v>
      </c>
    </row>
    <row r="159" spans="1:16" ht="12.75" customHeight="1">
      <c r="A159" s="31">
        <v>149</v>
      </c>
      <c r="B159" s="32" t="s">
        <v>59</v>
      </c>
      <c r="C159" s="33" t="s">
        <v>200</v>
      </c>
      <c r="D159" s="34">
        <v>45134</v>
      </c>
      <c r="E159" s="38">
        <v>2655.95</v>
      </c>
      <c r="F159" s="38">
        <v>2647.7000000000003</v>
      </c>
      <c r="G159" s="39">
        <v>2631.7500000000005</v>
      </c>
      <c r="H159" s="39">
        <v>2607.5500000000002</v>
      </c>
      <c r="I159" s="39">
        <v>2591.6000000000004</v>
      </c>
      <c r="J159" s="39">
        <v>2671.9000000000005</v>
      </c>
      <c r="K159" s="39">
        <v>2687.8500000000004</v>
      </c>
      <c r="L159" s="39">
        <v>2712.0500000000006</v>
      </c>
      <c r="M159" s="31">
        <v>2663.65</v>
      </c>
      <c r="N159" s="31">
        <v>2623.5</v>
      </c>
      <c r="O159" s="305">
        <v>3199000</v>
      </c>
      <c r="P159" s="306">
        <v>3.1769069504918562E-2</v>
      </c>
    </row>
    <row r="160" spans="1:16" ht="12.75" customHeight="1">
      <c r="A160" s="31">
        <v>150</v>
      </c>
      <c r="B160" s="32" t="s">
        <v>39</v>
      </c>
      <c r="C160" s="33" t="s">
        <v>201</v>
      </c>
      <c r="D160" s="34">
        <v>45134</v>
      </c>
      <c r="E160" s="38">
        <v>3652.85</v>
      </c>
      <c r="F160" s="38">
        <v>3667.5499999999997</v>
      </c>
      <c r="G160" s="39">
        <v>3611.9499999999994</v>
      </c>
      <c r="H160" s="39">
        <v>3571.0499999999997</v>
      </c>
      <c r="I160" s="39">
        <v>3515.4499999999994</v>
      </c>
      <c r="J160" s="39">
        <v>3708.4499999999994</v>
      </c>
      <c r="K160" s="39">
        <v>3764.0499999999997</v>
      </c>
      <c r="L160" s="39">
        <v>3804.9499999999994</v>
      </c>
      <c r="M160" s="31">
        <v>3723.15</v>
      </c>
      <c r="N160" s="31">
        <v>3626.65</v>
      </c>
      <c r="O160" s="305">
        <v>2256000</v>
      </c>
      <c r="P160" s="306">
        <v>2.6387625113739762E-2</v>
      </c>
    </row>
    <row r="161" spans="1:16" ht="12.75" customHeight="1">
      <c r="A161" s="31">
        <v>151</v>
      </c>
      <c r="B161" s="32" t="s">
        <v>63</v>
      </c>
      <c r="C161" s="33" t="s">
        <v>202</v>
      </c>
      <c r="D161" s="34">
        <v>45134</v>
      </c>
      <c r="E161" s="38">
        <v>61.85</v>
      </c>
      <c r="F161" s="38">
        <v>62.25</v>
      </c>
      <c r="G161" s="39">
        <v>61</v>
      </c>
      <c r="H161" s="39">
        <v>60.15</v>
      </c>
      <c r="I161" s="39">
        <v>58.9</v>
      </c>
      <c r="J161" s="39">
        <v>63.1</v>
      </c>
      <c r="K161" s="39">
        <v>64.349999999999994</v>
      </c>
      <c r="L161" s="39">
        <v>65.2</v>
      </c>
      <c r="M161" s="31">
        <v>63.5</v>
      </c>
      <c r="N161" s="31">
        <v>61.4</v>
      </c>
      <c r="O161" s="305">
        <v>299472000</v>
      </c>
      <c r="P161" s="306">
        <v>6.3224267211997268E-2</v>
      </c>
    </row>
    <row r="162" spans="1:16" ht="12.75" customHeight="1">
      <c r="A162" s="31">
        <v>152</v>
      </c>
      <c r="B162" s="32" t="s">
        <v>45</v>
      </c>
      <c r="C162" s="33" t="s">
        <v>203</v>
      </c>
      <c r="D162" s="34">
        <v>45134</v>
      </c>
      <c r="E162" s="38">
        <v>4115.75</v>
      </c>
      <c r="F162" s="38">
        <v>4056.3833333333332</v>
      </c>
      <c r="G162" s="39">
        <v>3972.8666666666668</v>
      </c>
      <c r="H162" s="39">
        <v>3829.9833333333336</v>
      </c>
      <c r="I162" s="39">
        <v>3746.4666666666672</v>
      </c>
      <c r="J162" s="39">
        <v>4199.2666666666664</v>
      </c>
      <c r="K162" s="39">
        <v>4282.7833333333328</v>
      </c>
      <c r="L162" s="39">
        <v>4425.6666666666661</v>
      </c>
      <c r="M162" s="31">
        <v>4139.8999999999996</v>
      </c>
      <c r="N162" s="31">
        <v>3913.5</v>
      </c>
      <c r="O162" s="305">
        <v>1995300</v>
      </c>
      <c r="P162" s="306">
        <v>0.32147824359229088</v>
      </c>
    </row>
    <row r="163" spans="1:16" ht="12.75" customHeight="1">
      <c r="A163" s="31">
        <v>153</v>
      </c>
      <c r="B163" s="32" t="s">
        <v>190</v>
      </c>
      <c r="C163" s="33" t="s">
        <v>204</v>
      </c>
      <c r="D163" s="34">
        <v>45134</v>
      </c>
      <c r="E163" s="38">
        <v>241.95</v>
      </c>
      <c r="F163" s="38">
        <v>242.4</v>
      </c>
      <c r="G163" s="39">
        <v>240.3</v>
      </c>
      <c r="H163" s="39">
        <v>238.65</v>
      </c>
      <c r="I163" s="39">
        <v>236.55</v>
      </c>
      <c r="J163" s="39">
        <v>244.05</v>
      </c>
      <c r="K163" s="39">
        <v>246.14999999999998</v>
      </c>
      <c r="L163" s="39">
        <v>247.8</v>
      </c>
      <c r="M163" s="31">
        <v>244.5</v>
      </c>
      <c r="N163" s="31">
        <v>240.75</v>
      </c>
      <c r="O163" s="305">
        <v>47123100</v>
      </c>
      <c r="P163" s="306">
        <v>6.942401960784314E-2</v>
      </c>
    </row>
    <row r="164" spans="1:16" ht="12.75" customHeight="1">
      <c r="A164" s="31">
        <v>154</v>
      </c>
      <c r="B164" s="32" t="s">
        <v>205</v>
      </c>
      <c r="C164" s="33" t="s">
        <v>206</v>
      </c>
      <c r="D164" s="34">
        <v>45134</v>
      </c>
      <c r="E164" s="38">
        <v>1406</v>
      </c>
      <c r="F164" s="38">
        <v>1415.3</v>
      </c>
      <c r="G164" s="39">
        <v>1394.6999999999998</v>
      </c>
      <c r="H164" s="39">
        <v>1383.3999999999999</v>
      </c>
      <c r="I164" s="39">
        <v>1362.7999999999997</v>
      </c>
      <c r="J164" s="39">
        <v>1426.6</v>
      </c>
      <c r="K164" s="39">
        <v>1447.1999999999998</v>
      </c>
      <c r="L164" s="39">
        <v>1458.5</v>
      </c>
      <c r="M164" s="31">
        <v>1435.9</v>
      </c>
      <c r="N164" s="31">
        <v>1404</v>
      </c>
      <c r="O164" s="305">
        <v>4461127</v>
      </c>
      <c r="P164" s="306">
        <v>4.3407900999524039E-2</v>
      </c>
    </row>
    <row r="165" spans="1:16" ht="12.75" customHeight="1">
      <c r="A165" s="31">
        <v>155</v>
      </c>
      <c r="B165" s="32" t="s">
        <v>49</v>
      </c>
      <c r="C165" s="33" t="s">
        <v>208</v>
      </c>
      <c r="D165" s="34">
        <v>45134</v>
      </c>
      <c r="E165" s="38">
        <v>922.95</v>
      </c>
      <c r="F165" s="38">
        <v>924.5333333333333</v>
      </c>
      <c r="G165" s="39">
        <v>916.26666666666665</v>
      </c>
      <c r="H165" s="39">
        <v>909.58333333333337</v>
      </c>
      <c r="I165" s="39">
        <v>901.31666666666672</v>
      </c>
      <c r="J165" s="39">
        <v>931.21666666666658</v>
      </c>
      <c r="K165" s="39">
        <v>939.48333333333323</v>
      </c>
      <c r="L165" s="39">
        <v>946.16666666666652</v>
      </c>
      <c r="M165" s="31">
        <v>932.8</v>
      </c>
      <c r="N165" s="31">
        <v>917.85</v>
      </c>
      <c r="O165" s="305">
        <v>2621400</v>
      </c>
      <c r="P165" s="306">
        <v>1.9504132231404958E-2</v>
      </c>
    </row>
    <row r="166" spans="1:16" ht="12.75" customHeight="1">
      <c r="A166" s="31">
        <v>156</v>
      </c>
      <c r="B166" s="32" t="s">
        <v>63</v>
      </c>
      <c r="C166" s="33" t="s">
        <v>209</v>
      </c>
      <c r="D166" s="34">
        <v>45134</v>
      </c>
      <c r="E166" s="38">
        <v>218.45</v>
      </c>
      <c r="F166" s="38">
        <v>220.81666666666663</v>
      </c>
      <c r="G166" s="39">
        <v>215.28333333333327</v>
      </c>
      <c r="H166" s="39">
        <v>212.11666666666665</v>
      </c>
      <c r="I166" s="39">
        <v>206.58333333333329</v>
      </c>
      <c r="J166" s="39">
        <v>223.98333333333326</v>
      </c>
      <c r="K166" s="39">
        <v>229.51666666666662</v>
      </c>
      <c r="L166" s="39">
        <v>232.68333333333325</v>
      </c>
      <c r="M166" s="31">
        <v>226.35</v>
      </c>
      <c r="N166" s="31">
        <v>217.65</v>
      </c>
      <c r="O166" s="305">
        <v>51020000</v>
      </c>
      <c r="P166" s="306">
        <v>-8.1630816308163087E-2</v>
      </c>
    </row>
    <row r="167" spans="1:16" ht="12.75" customHeight="1">
      <c r="A167" s="31">
        <v>157</v>
      </c>
      <c r="B167" s="32" t="s">
        <v>190</v>
      </c>
      <c r="C167" s="33" t="s">
        <v>210</v>
      </c>
      <c r="D167" s="34">
        <v>45134</v>
      </c>
      <c r="E167" s="38">
        <v>160.19999999999999</v>
      </c>
      <c r="F167" s="38">
        <v>160.68333333333331</v>
      </c>
      <c r="G167" s="39">
        <v>158.76666666666662</v>
      </c>
      <c r="H167" s="39">
        <v>157.33333333333331</v>
      </c>
      <c r="I167" s="39">
        <v>155.41666666666663</v>
      </c>
      <c r="J167" s="39">
        <v>162.11666666666662</v>
      </c>
      <c r="K167" s="39">
        <v>164.0333333333333</v>
      </c>
      <c r="L167" s="39">
        <v>165.46666666666661</v>
      </c>
      <c r="M167" s="31">
        <v>162.6</v>
      </c>
      <c r="N167" s="31">
        <v>159.25</v>
      </c>
      <c r="O167" s="305">
        <v>55688000</v>
      </c>
      <c r="P167" s="306">
        <v>1.265638638347396E-2</v>
      </c>
    </row>
    <row r="168" spans="1:16" ht="12.75" customHeight="1">
      <c r="A168" s="31">
        <v>158</v>
      </c>
      <c r="B168" s="32" t="s">
        <v>84</v>
      </c>
      <c r="C168" s="33" t="s">
        <v>211</v>
      </c>
      <c r="D168" s="34">
        <v>45134</v>
      </c>
      <c r="E168" s="38">
        <v>2819.25</v>
      </c>
      <c r="F168" s="38">
        <v>2815.4833333333336</v>
      </c>
      <c r="G168" s="39">
        <v>2795.0166666666673</v>
      </c>
      <c r="H168" s="39">
        <v>2770.7833333333338</v>
      </c>
      <c r="I168" s="39">
        <v>2750.3166666666675</v>
      </c>
      <c r="J168" s="39">
        <v>2839.7166666666672</v>
      </c>
      <c r="K168" s="39">
        <v>2860.1833333333334</v>
      </c>
      <c r="L168" s="39">
        <v>2884.416666666667</v>
      </c>
      <c r="M168" s="31">
        <v>2835.95</v>
      </c>
      <c r="N168" s="31">
        <v>2791.25</v>
      </c>
      <c r="O168" s="305">
        <v>21258000</v>
      </c>
      <c r="P168" s="306">
        <v>-0.1265241553585553</v>
      </c>
    </row>
    <row r="169" spans="1:16" ht="12.75" customHeight="1">
      <c r="A169" s="31">
        <v>159</v>
      </c>
      <c r="B169" s="32" t="s">
        <v>132</v>
      </c>
      <c r="C169" s="33" t="s">
        <v>212</v>
      </c>
      <c r="D169" s="34">
        <v>45134</v>
      </c>
      <c r="E169" s="38">
        <v>90.55</v>
      </c>
      <c r="F169" s="38">
        <v>90.933333333333323</v>
      </c>
      <c r="G169" s="39">
        <v>89.516666666666652</v>
      </c>
      <c r="H169" s="39">
        <v>88.483333333333334</v>
      </c>
      <c r="I169" s="39">
        <v>87.066666666666663</v>
      </c>
      <c r="J169" s="39">
        <v>91.96666666666664</v>
      </c>
      <c r="K169" s="39">
        <v>93.383333333333297</v>
      </c>
      <c r="L169" s="39">
        <v>94.416666666666629</v>
      </c>
      <c r="M169" s="31">
        <v>92.35</v>
      </c>
      <c r="N169" s="31">
        <v>89.9</v>
      </c>
      <c r="O169" s="305">
        <v>105448000</v>
      </c>
      <c r="P169" s="306">
        <v>-1.671018276762402E-2</v>
      </c>
    </row>
    <row r="170" spans="1:16" ht="12.75" customHeight="1">
      <c r="A170" s="31">
        <v>160</v>
      </c>
      <c r="B170" s="32" t="s">
        <v>63</v>
      </c>
      <c r="C170" s="33" t="s">
        <v>213</v>
      </c>
      <c r="D170" s="34">
        <v>45134</v>
      </c>
      <c r="E170" s="38">
        <v>841.75</v>
      </c>
      <c r="F170" s="38">
        <v>845.68333333333339</v>
      </c>
      <c r="G170" s="39">
        <v>836.61666666666679</v>
      </c>
      <c r="H170" s="39">
        <v>831.48333333333335</v>
      </c>
      <c r="I170" s="39">
        <v>822.41666666666674</v>
      </c>
      <c r="J170" s="39">
        <v>850.81666666666683</v>
      </c>
      <c r="K170" s="39">
        <v>859.88333333333344</v>
      </c>
      <c r="L170" s="39">
        <v>865.01666666666688</v>
      </c>
      <c r="M170" s="31">
        <v>854.75</v>
      </c>
      <c r="N170" s="31">
        <v>840.55</v>
      </c>
      <c r="O170" s="305">
        <v>11248000</v>
      </c>
      <c r="P170" s="306">
        <v>4.3801039346696359E-2</v>
      </c>
    </row>
    <row r="171" spans="1:16" ht="12.75" customHeight="1">
      <c r="A171" s="31">
        <v>161</v>
      </c>
      <c r="B171" s="32" t="s">
        <v>68</v>
      </c>
      <c r="C171" s="33" t="s">
        <v>214</v>
      </c>
      <c r="D171" s="34">
        <v>45134</v>
      </c>
      <c r="E171" s="38">
        <v>1315.1</v>
      </c>
      <c r="F171" s="38">
        <v>1314.7333333333333</v>
      </c>
      <c r="G171" s="39">
        <v>1307.0666666666666</v>
      </c>
      <c r="H171" s="39">
        <v>1299.0333333333333</v>
      </c>
      <c r="I171" s="39">
        <v>1291.3666666666666</v>
      </c>
      <c r="J171" s="39">
        <v>1322.7666666666667</v>
      </c>
      <c r="K171" s="39">
        <v>1330.4333333333332</v>
      </c>
      <c r="L171" s="39">
        <v>1338.4666666666667</v>
      </c>
      <c r="M171" s="31">
        <v>1322.4</v>
      </c>
      <c r="N171" s="31">
        <v>1306.7</v>
      </c>
      <c r="O171" s="305">
        <v>8007000</v>
      </c>
      <c r="P171" s="306">
        <v>-1.3217487753027082E-2</v>
      </c>
    </row>
    <row r="172" spans="1:16" ht="12.75" customHeight="1">
      <c r="A172" s="31">
        <v>162</v>
      </c>
      <c r="B172" s="32" t="s">
        <v>63</v>
      </c>
      <c r="C172" s="33" t="s">
        <v>215</v>
      </c>
      <c r="D172" s="34">
        <v>45134</v>
      </c>
      <c r="E172" s="38">
        <v>593.70000000000005</v>
      </c>
      <c r="F172" s="38">
        <v>596.36666666666667</v>
      </c>
      <c r="G172" s="39">
        <v>587.33333333333337</v>
      </c>
      <c r="H172" s="39">
        <v>580.9666666666667</v>
      </c>
      <c r="I172" s="39">
        <v>571.93333333333339</v>
      </c>
      <c r="J172" s="39">
        <v>602.73333333333335</v>
      </c>
      <c r="K172" s="39">
        <v>611.76666666666665</v>
      </c>
      <c r="L172" s="39">
        <v>618.13333333333333</v>
      </c>
      <c r="M172" s="31">
        <v>605.4</v>
      </c>
      <c r="N172" s="31">
        <v>590</v>
      </c>
      <c r="O172" s="305">
        <v>81697500</v>
      </c>
      <c r="P172" s="306">
        <v>9.8079204983684363E-3</v>
      </c>
    </row>
    <row r="173" spans="1:16" ht="12.75" customHeight="1">
      <c r="A173" s="31">
        <v>163</v>
      </c>
      <c r="B173" s="32" t="s">
        <v>49</v>
      </c>
      <c r="C173" s="33" t="s">
        <v>216</v>
      </c>
      <c r="D173" s="34">
        <v>45134</v>
      </c>
      <c r="E173" s="38">
        <v>24036.45</v>
      </c>
      <c r="F173" s="38">
        <v>24085.066666666666</v>
      </c>
      <c r="G173" s="39">
        <v>23901.433333333331</v>
      </c>
      <c r="H173" s="39">
        <v>23766.416666666664</v>
      </c>
      <c r="I173" s="39">
        <v>23582.783333333329</v>
      </c>
      <c r="J173" s="39">
        <v>24220.083333333332</v>
      </c>
      <c r="K173" s="39">
        <v>24403.716666666664</v>
      </c>
      <c r="L173" s="39">
        <v>24538.733333333334</v>
      </c>
      <c r="M173" s="31">
        <v>24268.7</v>
      </c>
      <c r="N173" s="31">
        <v>23950.05</v>
      </c>
      <c r="O173" s="305">
        <v>257675</v>
      </c>
      <c r="P173" s="306">
        <v>1.1656143759106363E-3</v>
      </c>
    </row>
    <row r="174" spans="1:16" ht="12.75" customHeight="1">
      <c r="A174" s="31">
        <v>164</v>
      </c>
      <c r="B174" s="32" t="s">
        <v>41</v>
      </c>
      <c r="C174" s="33" t="s">
        <v>217</v>
      </c>
      <c r="D174" s="34">
        <v>45134</v>
      </c>
      <c r="E174" s="38">
        <v>3715</v>
      </c>
      <c r="F174" s="38">
        <v>3717.65</v>
      </c>
      <c r="G174" s="39">
        <v>3687.3</v>
      </c>
      <c r="H174" s="39">
        <v>3659.6</v>
      </c>
      <c r="I174" s="39">
        <v>3629.25</v>
      </c>
      <c r="J174" s="39">
        <v>3745.3500000000004</v>
      </c>
      <c r="K174" s="39">
        <v>3775.7</v>
      </c>
      <c r="L174" s="39">
        <v>3803.4000000000005</v>
      </c>
      <c r="M174" s="31">
        <v>3748</v>
      </c>
      <c r="N174" s="31">
        <v>3689.95</v>
      </c>
      <c r="O174" s="305">
        <v>1843600</v>
      </c>
      <c r="P174" s="306">
        <v>-3.4190575293592982E-3</v>
      </c>
    </row>
    <row r="175" spans="1:16" ht="12.75" customHeight="1">
      <c r="A175" s="31">
        <v>165</v>
      </c>
      <c r="B175" s="32" t="s">
        <v>47</v>
      </c>
      <c r="C175" s="33" t="s">
        <v>218</v>
      </c>
      <c r="D175" s="34">
        <v>45134</v>
      </c>
      <c r="E175" s="38">
        <v>2232.9</v>
      </c>
      <c r="F175" s="38">
        <v>2236.85</v>
      </c>
      <c r="G175" s="39">
        <v>2216.35</v>
      </c>
      <c r="H175" s="39">
        <v>2199.8000000000002</v>
      </c>
      <c r="I175" s="39">
        <v>2179.3000000000002</v>
      </c>
      <c r="J175" s="39">
        <v>2253.3999999999996</v>
      </c>
      <c r="K175" s="39">
        <v>2273.8999999999996</v>
      </c>
      <c r="L175" s="39">
        <v>2290.4499999999994</v>
      </c>
      <c r="M175" s="31">
        <v>2257.35</v>
      </c>
      <c r="N175" s="31">
        <v>2220.3000000000002</v>
      </c>
      <c r="O175" s="305">
        <v>5171250</v>
      </c>
      <c r="P175" s="306">
        <v>1.070067428906479E-2</v>
      </c>
    </row>
    <row r="176" spans="1:16" ht="12.75" customHeight="1">
      <c r="A176" s="31">
        <v>166</v>
      </c>
      <c r="B176" s="32" t="s">
        <v>68</v>
      </c>
      <c r="C176" s="33" t="s">
        <v>219</v>
      </c>
      <c r="D176" s="34">
        <v>45134</v>
      </c>
      <c r="E176" s="38">
        <v>1784</v>
      </c>
      <c r="F176" s="38">
        <v>1785.6666666666667</v>
      </c>
      <c r="G176" s="39">
        <v>1768.4333333333334</v>
      </c>
      <c r="H176" s="39">
        <v>1752.8666666666666</v>
      </c>
      <c r="I176" s="39">
        <v>1735.6333333333332</v>
      </c>
      <c r="J176" s="39">
        <v>1801.2333333333336</v>
      </c>
      <c r="K176" s="39">
        <v>1818.4666666666667</v>
      </c>
      <c r="L176" s="39">
        <v>1834.0333333333338</v>
      </c>
      <c r="M176" s="31">
        <v>1802.9</v>
      </c>
      <c r="N176" s="31">
        <v>1770.1</v>
      </c>
      <c r="O176" s="305">
        <v>5965800</v>
      </c>
      <c r="P176" s="306">
        <v>-5.5011002200440091E-3</v>
      </c>
    </row>
    <row r="177" spans="1:16" ht="12.75" customHeight="1">
      <c r="A177" s="31">
        <v>167</v>
      </c>
      <c r="B177" s="32" t="s">
        <v>43</v>
      </c>
      <c r="C177" s="33" t="s">
        <v>220</v>
      </c>
      <c r="D177" s="34">
        <v>45134</v>
      </c>
      <c r="E177" s="38">
        <v>1069.9000000000001</v>
      </c>
      <c r="F177" s="38">
        <v>1072.8500000000001</v>
      </c>
      <c r="G177" s="39">
        <v>1064.5500000000002</v>
      </c>
      <c r="H177" s="39">
        <v>1059.2</v>
      </c>
      <c r="I177" s="39">
        <v>1050.9000000000001</v>
      </c>
      <c r="J177" s="39">
        <v>1078.2000000000003</v>
      </c>
      <c r="K177" s="39">
        <v>1086.5</v>
      </c>
      <c r="L177" s="39">
        <v>1091.8500000000004</v>
      </c>
      <c r="M177" s="31">
        <v>1081.1500000000001</v>
      </c>
      <c r="N177" s="31">
        <v>1067.5</v>
      </c>
      <c r="O177" s="305">
        <v>25763500</v>
      </c>
      <c r="P177" s="306">
        <v>-7.1218538401359626E-3</v>
      </c>
    </row>
    <row r="178" spans="1:16" ht="12.75" customHeight="1">
      <c r="A178" s="31">
        <v>168</v>
      </c>
      <c r="B178" s="32" t="s">
        <v>205</v>
      </c>
      <c r="C178" s="33" t="s">
        <v>221</v>
      </c>
      <c r="D178" s="34">
        <v>45134</v>
      </c>
      <c r="E178" s="38">
        <v>507.95</v>
      </c>
      <c r="F178" s="38">
        <v>506.4666666666667</v>
      </c>
      <c r="G178" s="39">
        <v>502.98333333333341</v>
      </c>
      <c r="H178" s="39">
        <v>498.01666666666671</v>
      </c>
      <c r="I178" s="39">
        <v>494.53333333333342</v>
      </c>
      <c r="J178" s="39">
        <v>511.43333333333339</v>
      </c>
      <c r="K178" s="39">
        <v>514.91666666666674</v>
      </c>
      <c r="L178" s="39">
        <v>519.88333333333344</v>
      </c>
      <c r="M178" s="31">
        <v>509.95</v>
      </c>
      <c r="N178" s="31">
        <v>501.5</v>
      </c>
      <c r="O178" s="305">
        <v>8311500</v>
      </c>
      <c r="P178" s="306">
        <v>-3.4172661870503595E-3</v>
      </c>
    </row>
    <row r="179" spans="1:16" ht="12.75" customHeight="1">
      <c r="A179" s="31">
        <v>169</v>
      </c>
      <c r="B179" s="32" t="s">
        <v>43</v>
      </c>
      <c r="C179" s="33" t="s">
        <v>222</v>
      </c>
      <c r="D179" s="34">
        <v>45134</v>
      </c>
      <c r="E179" s="38">
        <v>783.7</v>
      </c>
      <c r="F179" s="38">
        <v>782.86666666666667</v>
      </c>
      <c r="G179" s="39">
        <v>779.23333333333335</v>
      </c>
      <c r="H179" s="39">
        <v>774.76666666666665</v>
      </c>
      <c r="I179" s="39">
        <v>771.13333333333333</v>
      </c>
      <c r="J179" s="39">
        <v>787.33333333333337</v>
      </c>
      <c r="K179" s="39">
        <v>790.96666666666681</v>
      </c>
      <c r="L179" s="39">
        <v>795.43333333333339</v>
      </c>
      <c r="M179" s="31">
        <v>786.5</v>
      </c>
      <c r="N179" s="31">
        <v>778.4</v>
      </c>
      <c r="O179" s="305">
        <v>2764000</v>
      </c>
      <c r="P179" s="306">
        <v>-4.1941074523396883E-2</v>
      </c>
    </row>
    <row r="180" spans="1:16" ht="12.75" customHeight="1">
      <c r="A180" s="31">
        <v>170</v>
      </c>
      <c r="B180" s="32" t="s">
        <v>39</v>
      </c>
      <c r="C180" s="33" t="s">
        <v>223</v>
      </c>
      <c r="D180" s="34">
        <v>45134</v>
      </c>
      <c r="E180" s="38">
        <v>992.1</v>
      </c>
      <c r="F180" s="38">
        <v>990.68333333333339</v>
      </c>
      <c r="G180" s="39">
        <v>982.86666666666679</v>
      </c>
      <c r="H180" s="39">
        <v>973.63333333333344</v>
      </c>
      <c r="I180" s="39">
        <v>965.81666666666683</v>
      </c>
      <c r="J180" s="39">
        <v>999.91666666666674</v>
      </c>
      <c r="K180" s="39">
        <v>1007.7333333333333</v>
      </c>
      <c r="L180" s="39">
        <v>1016.9666666666667</v>
      </c>
      <c r="M180" s="31">
        <v>998.5</v>
      </c>
      <c r="N180" s="31">
        <v>981.45</v>
      </c>
      <c r="O180" s="305">
        <v>10807500</v>
      </c>
      <c r="P180" s="306">
        <v>3.765115910651106E-2</v>
      </c>
    </row>
    <row r="181" spans="1:16" ht="12.75" customHeight="1">
      <c r="A181" s="31">
        <v>171</v>
      </c>
      <c r="B181" s="32" t="s">
        <v>79</v>
      </c>
      <c r="C181" s="33" t="s">
        <v>224</v>
      </c>
      <c r="D181" s="34">
        <v>45134</v>
      </c>
      <c r="E181" s="38">
        <v>1603.6</v>
      </c>
      <c r="F181" s="38">
        <v>1613</v>
      </c>
      <c r="G181" s="39">
        <v>1584.2</v>
      </c>
      <c r="H181" s="39">
        <v>1564.8</v>
      </c>
      <c r="I181" s="39">
        <v>1536</v>
      </c>
      <c r="J181" s="39">
        <v>1632.4</v>
      </c>
      <c r="K181" s="39">
        <v>1661.2000000000003</v>
      </c>
      <c r="L181" s="39">
        <v>1680.6000000000001</v>
      </c>
      <c r="M181" s="31">
        <v>1641.8</v>
      </c>
      <c r="N181" s="31">
        <v>1593.6</v>
      </c>
      <c r="O181" s="305">
        <v>4797000</v>
      </c>
      <c r="P181" s="306">
        <v>3.2501076194575977E-2</v>
      </c>
    </row>
    <row r="182" spans="1:16" ht="12.75" customHeight="1">
      <c r="A182" s="31">
        <v>172</v>
      </c>
      <c r="B182" s="32" t="s">
        <v>59</v>
      </c>
      <c r="C182" s="33" t="s">
        <v>225</v>
      </c>
      <c r="D182" s="34">
        <v>45134</v>
      </c>
      <c r="E182" s="38">
        <v>859.2</v>
      </c>
      <c r="F182" s="38">
        <v>857.76666666666677</v>
      </c>
      <c r="G182" s="39">
        <v>851.53333333333353</v>
      </c>
      <c r="H182" s="39">
        <v>843.86666666666679</v>
      </c>
      <c r="I182" s="39">
        <v>837.63333333333355</v>
      </c>
      <c r="J182" s="39">
        <v>865.43333333333351</v>
      </c>
      <c r="K182" s="39">
        <v>871.66666666666686</v>
      </c>
      <c r="L182" s="39">
        <v>879.33333333333348</v>
      </c>
      <c r="M182" s="31">
        <v>864</v>
      </c>
      <c r="N182" s="31">
        <v>850.1</v>
      </c>
      <c r="O182" s="305">
        <v>12228300</v>
      </c>
      <c r="P182" s="306">
        <v>1.4712471994025393E-2</v>
      </c>
    </row>
    <row r="183" spans="1:16" ht="12.75" customHeight="1">
      <c r="A183" s="31">
        <v>173</v>
      </c>
      <c r="B183" s="32" t="s">
        <v>56</v>
      </c>
      <c r="C183" s="33" t="s">
        <v>226</v>
      </c>
      <c r="D183" s="34">
        <v>45134</v>
      </c>
      <c r="E183" s="38">
        <v>613.15</v>
      </c>
      <c r="F183" s="38">
        <v>614.11666666666667</v>
      </c>
      <c r="G183" s="39">
        <v>606.33333333333337</v>
      </c>
      <c r="H183" s="39">
        <v>599.51666666666665</v>
      </c>
      <c r="I183" s="39">
        <v>591.73333333333335</v>
      </c>
      <c r="J183" s="39">
        <v>620.93333333333339</v>
      </c>
      <c r="K183" s="39">
        <v>628.7166666666667</v>
      </c>
      <c r="L183" s="39">
        <v>635.53333333333342</v>
      </c>
      <c r="M183" s="31">
        <v>621.9</v>
      </c>
      <c r="N183" s="31">
        <v>607.29999999999995</v>
      </c>
      <c r="O183" s="305">
        <v>52256175</v>
      </c>
      <c r="P183" s="306">
        <v>-1.6151101333404878E-2</v>
      </c>
    </row>
    <row r="184" spans="1:16" ht="12.75" customHeight="1">
      <c r="A184" s="31">
        <v>174</v>
      </c>
      <c r="B184" s="32" t="s">
        <v>190</v>
      </c>
      <c r="C184" s="33" t="s">
        <v>227</v>
      </c>
      <c r="D184" s="34">
        <v>45134</v>
      </c>
      <c r="E184" s="38">
        <v>221.6</v>
      </c>
      <c r="F184" s="38">
        <v>222.18333333333331</v>
      </c>
      <c r="G184" s="39">
        <v>220.06666666666661</v>
      </c>
      <c r="H184" s="39">
        <v>218.5333333333333</v>
      </c>
      <c r="I184" s="39">
        <v>216.4166666666666</v>
      </c>
      <c r="J184" s="39">
        <v>223.71666666666661</v>
      </c>
      <c r="K184" s="39">
        <v>225.83333333333334</v>
      </c>
      <c r="L184" s="39">
        <v>227.36666666666662</v>
      </c>
      <c r="M184" s="31">
        <v>224.3</v>
      </c>
      <c r="N184" s="31">
        <v>220.65</v>
      </c>
      <c r="O184" s="305">
        <v>92691000</v>
      </c>
      <c r="P184" s="306">
        <v>1.3356947826728655E-2</v>
      </c>
    </row>
    <row r="185" spans="1:16" ht="12.75" customHeight="1">
      <c r="A185" s="31">
        <v>175</v>
      </c>
      <c r="B185" s="32" t="s">
        <v>132</v>
      </c>
      <c r="C185" s="33" t="s">
        <v>228</v>
      </c>
      <c r="D185" s="34">
        <v>45134</v>
      </c>
      <c r="E185" s="38">
        <v>116.7</v>
      </c>
      <c r="F185" s="38">
        <v>117.10000000000001</v>
      </c>
      <c r="G185" s="39">
        <v>116.00000000000001</v>
      </c>
      <c r="H185" s="39">
        <v>115.30000000000001</v>
      </c>
      <c r="I185" s="39">
        <v>114.20000000000002</v>
      </c>
      <c r="J185" s="39">
        <v>117.80000000000001</v>
      </c>
      <c r="K185" s="39">
        <v>118.9</v>
      </c>
      <c r="L185" s="39">
        <v>119.60000000000001</v>
      </c>
      <c r="M185" s="31">
        <v>118.2</v>
      </c>
      <c r="N185" s="31">
        <v>116.4</v>
      </c>
      <c r="O185" s="305">
        <v>240350000</v>
      </c>
      <c r="P185" s="306">
        <v>2.086725217271664E-3</v>
      </c>
    </row>
    <row r="186" spans="1:16" ht="12.75" customHeight="1">
      <c r="A186" s="31">
        <v>176</v>
      </c>
      <c r="B186" s="32" t="s">
        <v>87</v>
      </c>
      <c r="C186" s="33" t="s">
        <v>229</v>
      </c>
      <c r="D186" s="34">
        <v>45134</v>
      </c>
      <c r="E186" s="38">
        <v>3501.5</v>
      </c>
      <c r="F186" s="38">
        <v>3499.1333333333332</v>
      </c>
      <c r="G186" s="39">
        <v>3470.5166666666664</v>
      </c>
      <c r="H186" s="39">
        <v>3439.5333333333333</v>
      </c>
      <c r="I186" s="39">
        <v>3410.9166666666665</v>
      </c>
      <c r="J186" s="39">
        <v>3530.1166666666663</v>
      </c>
      <c r="K186" s="39">
        <v>3558.7333333333331</v>
      </c>
      <c r="L186" s="39">
        <v>3589.7166666666662</v>
      </c>
      <c r="M186" s="31">
        <v>3527.75</v>
      </c>
      <c r="N186" s="31">
        <v>3468.15</v>
      </c>
      <c r="O186" s="305">
        <v>12054175</v>
      </c>
      <c r="P186" s="306">
        <v>4.6585124971511051E-2</v>
      </c>
    </row>
    <row r="187" spans="1:16" ht="12.75" customHeight="1">
      <c r="A187" s="31">
        <v>177</v>
      </c>
      <c r="B187" s="32" t="s">
        <v>87</v>
      </c>
      <c r="C187" s="33" t="s">
        <v>230</v>
      </c>
      <c r="D187" s="34">
        <v>45134</v>
      </c>
      <c r="E187" s="38">
        <v>1251.1500000000001</v>
      </c>
      <c r="F187" s="38">
        <v>1246.4666666666665</v>
      </c>
      <c r="G187" s="39">
        <v>1231.633333333333</v>
      </c>
      <c r="H187" s="39">
        <v>1212.1166666666666</v>
      </c>
      <c r="I187" s="39">
        <v>1197.2833333333331</v>
      </c>
      <c r="J187" s="39">
        <v>1265.9833333333329</v>
      </c>
      <c r="K187" s="39">
        <v>1280.8166666666664</v>
      </c>
      <c r="L187" s="39">
        <v>1300.3333333333328</v>
      </c>
      <c r="M187" s="31">
        <v>1261.3</v>
      </c>
      <c r="N187" s="31">
        <v>1226.95</v>
      </c>
      <c r="O187" s="305">
        <v>14941200</v>
      </c>
      <c r="P187" s="306">
        <v>-6.1065655557772901E-3</v>
      </c>
    </row>
    <row r="188" spans="1:16" ht="12.75" customHeight="1">
      <c r="A188" s="31">
        <v>178</v>
      </c>
      <c r="B188" s="32" t="s">
        <v>59</v>
      </c>
      <c r="C188" s="33" t="s">
        <v>231</v>
      </c>
      <c r="D188" s="34">
        <v>45134</v>
      </c>
      <c r="E188" s="38">
        <v>2996.45</v>
      </c>
      <c r="F188" s="38">
        <v>2995.75</v>
      </c>
      <c r="G188" s="39">
        <v>2962.5</v>
      </c>
      <c r="H188" s="39">
        <v>2928.55</v>
      </c>
      <c r="I188" s="39">
        <v>2895.3</v>
      </c>
      <c r="J188" s="39">
        <v>3029.7</v>
      </c>
      <c r="K188" s="39">
        <v>3062.95</v>
      </c>
      <c r="L188" s="39">
        <v>3096.8999999999996</v>
      </c>
      <c r="M188" s="31">
        <v>3029</v>
      </c>
      <c r="N188" s="31">
        <v>2961.8</v>
      </c>
      <c r="O188" s="305">
        <v>6111375</v>
      </c>
      <c r="P188" s="306">
        <v>8.4875515909998672E-2</v>
      </c>
    </row>
    <row r="189" spans="1:16" ht="12.75" customHeight="1">
      <c r="A189" s="31">
        <v>179</v>
      </c>
      <c r="B189" s="32" t="s">
        <v>43</v>
      </c>
      <c r="C189" s="33" t="s">
        <v>232</v>
      </c>
      <c r="D189" s="34">
        <v>45134</v>
      </c>
      <c r="E189" s="38">
        <v>1934.95</v>
      </c>
      <c r="F189" s="38">
        <v>1940.25</v>
      </c>
      <c r="G189" s="39">
        <v>1921.7</v>
      </c>
      <c r="H189" s="39">
        <v>1908.45</v>
      </c>
      <c r="I189" s="39">
        <v>1889.9</v>
      </c>
      <c r="J189" s="39">
        <v>1953.5</v>
      </c>
      <c r="K189" s="39">
        <v>1972.0500000000002</v>
      </c>
      <c r="L189" s="39">
        <v>1985.3</v>
      </c>
      <c r="M189" s="31">
        <v>1958.8</v>
      </c>
      <c r="N189" s="31">
        <v>1927</v>
      </c>
      <c r="O189" s="305">
        <v>1784500</v>
      </c>
      <c r="P189" s="306">
        <v>-7.508342602892102E-3</v>
      </c>
    </row>
    <row r="190" spans="1:16" ht="12.75" customHeight="1">
      <c r="A190" s="31">
        <v>180</v>
      </c>
      <c r="B190" s="32" t="s">
        <v>45</v>
      </c>
      <c r="C190" s="33" t="s">
        <v>233</v>
      </c>
      <c r="D190" s="34">
        <v>45134</v>
      </c>
      <c r="E190" s="38">
        <v>1692.75</v>
      </c>
      <c r="F190" s="38">
        <v>1691.7833333333335</v>
      </c>
      <c r="G190" s="39">
        <v>1677.866666666667</v>
      </c>
      <c r="H190" s="39">
        <v>1662.9833333333336</v>
      </c>
      <c r="I190" s="39">
        <v>1649.0666666666671</v>
      </c>
      <c r="J190" s="39">
        <v>1706.666666666667</v>
      </c>
      <c r="K190" s="39">
        <v>1720.5833333333335</v>
      </c>
      <c r="L190" s="39">
        <v>1735.4666666666669</v>
      </c>
      <c r="M190" s="31">
        <v>1705.7</v>
      </c>
      <c r="N190" s="31">
        <v>1676.9</v>
      </c>
      <c r="O190" s="305">
        <v>3975200</v>
      </c>
      <c r="P190" s="306">
        <v>2.4208190437764775E-3</v>
      </c>
    </row>
    <row r="191" spans="1:16" ht="12.75" customHeight="1">
      <c r="A191" s="31">
        <v>181</v>
      </c>
      <c r="B191" s="32" t="s">
        <v>56</v>
      </c>
      <c r="C191" s="33" t="s">
        <v>234</v>
      </c>
      <c r="D191" s="34">
        <v>45134</v>
      </c>
      <c r="E191" s="38">
        <v>1349.55</v>
      </c>
      <c r="F191" s="38">
        <v>1353.8666666666666</v>
      </c>
      <c r="G191" s="39">
        <v>1336.6833333333332</v>
      </c>
      <c r="H191" s="39">
        <v>1323.8166666666666</v>
      </c>
      <c r="I191" s="39">
        <v>1306.6333333333332</v>
      </c>
      <c r="J191" s="39">
        <v>1366.7333333333331</v>
      </c>
      <c r="K191" s="39">
        <v>1383.9166666666665</v>
      </c>
      <c r="L191" s="39">
        <v>1396.7833333333331</v>
      </c>
      <c r="M191" s="31">
        <v>1371.05</v>
      </c>
      <c r="N191" s="31">
        <v>1341</v>
      </c>
      <c r="O191" s="305">
        <v>7825300</v>
      </c>
      <c r="P191" s="306">
        <v>1.7104904012373759E-2</v>
      </c>
    </row>
    <row r="192" spans="1:16" ht="12.75" customHeight="1">
      <c r="A192" s="31">
        <v>182</v>
      </c>
      <c r="B192" s="32" t="s">
        <v>59</v>
      </c>
      <c r="C192" s="33" t="s">
        <v>235</v>
      </c>
      <c r="D192" s="34">
        <v>45134</v>
      </c>
      <c r="E192" s="38">
        <v>1505.1</v>
      </c>
      <c r="F192" s="38">
        <v>1510.2166666666665</v>
      </c>
      <c r="G192" s="39">
        <v>1492.883333333333</v>
      </c>
      <c r="H192" s="39">
        <v>1480.6666666666665</v>
      </c>
      <c r="I192" s="39">
        <v>1463.333333333333</v>
      </c>
      <c r="J192" s="39">
        <v>1522.4333333333329</v>
      </c>
      <c r="K192" s="39">
        <v>1539.7666666666664</v>
      </c>
      <c r="L192" s="39">
        <v>1551.9833333333329</v>
      </c>
      <c r="M192" s="31">
        <v>1527.55</v>
      </c>
      <c r="N192" s="31">
        <v>1498</v>
      </c>
      <c r="O192" s="305">
        <v>2225600</v>
      </c>
      <c r="P192" s="306">
        <v>2.4300441826215022E-2</v>
      </c>
    </row>
    <row r="193" spans="1:16" ht="12.75" customHeight="1">
      <c r="A193" s="31">
        <v>183</v>
      </c>
      <c r="B193" s="32" t="s">
        <v>49</v>
      </c>
      <c r="C193" s="33" t="s">
        <v>236</v>
      </c>
      <c r="D193" s="34">
        <v>45134</v>
      </c>
      <c r="E193" s="38">
        <v>8155.2</v>
      </c>
      <c r="F193" s="38">
        <v>8179.8666666666659</v>
      </c>
      <c r="G193" s="39">
        <v>8115.3833333333314</v>
      </c>
      <c r="H193" s="39">
        <v>8075.5666666666657</v>
      </c>
      <c r="I193" s="39">
        <v>8011.0833333333312</v>
      </c>
      <c r="J193" s="39">
        <v>8219.6833333333307</v>
      </c>
      <c r="K193" s="39">
        <v>8284.1666666666679</v>
      </c>
      <c r="L193" s="39">
        <v>8323.9833333333318</v>
      </c>
      <c r="M193" s="31">
        <v>8244.35</v>
      </c>
      <c r="N193" s="31">
        <v>8140.05</v>
      </c>
      <c r="O193" s="305">
        <v>1553200</v>
      </c>
      <c r="P193" s="306">
        <v>2.1291696238466998E-3</v>
      </c>
    </row>
    <row r="194" spans="1:16" ht="12.75" customHeight="1">
      <c r="A194" s="31">
        <v>184</v>
      </c>
      <c r="B194" s="32" t="s">
        <v>39</v>
      </c>
      <c r="C194" s="33" t="s">
        <v>237</v>
      </c>
      <c r="D194" s="34">
        <v>45134</v>
      </c>
      <c r="E194" s="38">
        <v>641.75</v>
      </c>
      <c r="F194" s="38">
        <v>642.93333333333328</v>
      </c>
      <c r="G194" s="39">
        <v>638.86666666666656</v>
      </c>
      <c r="H194" s="39">
        <v>635.98333333333323</v>
      </c>
      <c r="I194" s="39">
        <v>631.91666666666652</v>
      </c>
      <c r="J194" s="39">
        <v>645.81666666666661</v>
      </c>
      <c r="K194" s="39">
        <v>649.88333333333344</v>
      </c>
      <c r="L194" s="39">
        <v>652.76666666666665</v>
      </c>
      <c r="M194" s="31">
        <v>647</v>
      </c>
      <c r="N194" s="31">
        <v>640.04999999999995</v>
      </c>
      <c r="O194" s="305">
        <v>28308800</v>
      </c>
      <c r="P194" s="306">
        <v>2.4656502917372484E-2</v>
      </c>
    </row>
    <row r="195" spans="1:16" ht="12.75" customHeight="1">
      <c r="A195" s="31">
        <v>185</v>
      </c>
      <c r="B195" s="32" t="s">
        <v>132</v>
      </c>
      <c r="C195" s="33" t="s">
        <v>238</v>
      </c>
      <c r="D195" s="34">
        <v>45134</v>
      </c>
      <c r="E195" s="38">
        <v>280.5</v>
      </c>
      <c r="F195" s="38">
        <v>281.45</v>
      </c>
      <c r="G195" s="39">
        <v>278.04999999999995</v>
      </c>
      <c r="H195" s="39">
        <v>275.59999999999997</v>
      </c>
      <c r="I195" s="39">
        <v>272.19999999999993</v>
      </c>
      <c r="J195" s="39">
        <v>283.89999999999998</v>
      </c>
      <c r="K195" s="39">
        <v>287.29999999999995</v>
      </c>
      <c r="L195" s="39">
        <v>289.75</v>
      </c>
      <c r="M195" s="31">
        <v>284.85000000000002</v>
      </c>
      <c r="N195" s="31">
        <v>279</v>
      </c>
      <c r="O195" s="305">
        <v>51730000</v>
      </c>
      <c r="P195" s="306">
        <v>7.8712543350348742E-3</v>
      </c>
    </row>
    <row r="196" spans="1:16" ht="12.75" customHeight="1">
      <c r="A196" s="31">
        <v>186</v>
      </c>
      <c r="B196" s="32" t="s">
        <v>41</v>
      </c>
      <c r="C196" s="33" t="s">
        <v>239</v>
      </c>
      <c r="D196" s="34">
        <v>45134</v>
      </c>
      <c r="E196" s="38">
        <v>768.45</v>
      </c>
      <c r="F196" s="38">
        <v>767.01666666666677</v>
      </c>
      <c r="G196" s="39">
        <v>762.03333333333353</v>
      </c>
      <c r="H196" s="39">
        <v>755.61666666666679</v>
      </c>
      <c r="I196" s="39">
        <v>750.63333333333355</v>
      </c>
      <c r="J196" s="39">
        <v>773.43333333333351</v>
      </c>
      <c r="K196" s="39">
        <v>778.41666666666686</v>
      </c>
      <c r="L196" s="39">
        <v>784.83333333333348</v>
      </c>
      <c r="M196" s="31">
        <v>772</v>
      </c>
      <c r="N196" s="31">
        <v>760.6</v>
      </c>
      <c r="O196" s="305">
        <v>11986200</v>
      </c>
      <c r="P196" s="306">
        <v>2.6409083902789909E-2</v>
      </c>
    </row>
    <row r="197" spans="1:16" ht="12.75" customHeight="1">
      <c r="A197" s="31">
        <v>187</v>
      </c>
      <c r="B197" s="32" t="s">
        <v>87</v>
      </c>
      <c r="C197" s="33" t="s">
        <v>240</v>
      </c>
      <c r="D197" s="34">
        <v>45134</v>
      </c>
      <c r="E197" s="38">
        <v>418.7</v>
      </c>
      <c r="F197" s="38">
        <v>417.66666666666669</v>
      </c>
      <c r="G197" s="39">
        <v>414.63333333333338</v>
      </c>
      <c r="H197" s="39">
        <v>410.56666666666672</v>
      </c>
      <c r="I197" s="39">
        <v>407.53333333333342</v>
      </c>
      <c r="J197" s="39">
        <v>421.73333333333335</v>
      </c>
      <c r="K197" s="39">
        <v>424.76666666666665</v>
      </c>
      <c r="L197" s="39">
        <v>428.83333333333331</v>
      </c>
      <c r="M197" s="31">
        <v>420.7</v>
      </c>
      <c r="N197" s="31">
        <v>413.6</v>
      </c>
      <c r="O197" s="305">
        <v>41805000</v>
      </c>
      <c r="P197" s="306">
        <v>-6.2045357295678217E-3</v>
      </c>
    </row>
    <row r="198" spans="1:16" ht="12.75" customHeight="1">
      <c r="A198" s="31">
        <v>188</v>
      </c>
      <c r="B198" s="32" t="s">
        <v>205</v>
      </c>
      <c r="C198" s="33" t="s">
        <v>241</v>
      </c>
      <c r="D198" s="34">
        <v>45134</v>
      </c>
      <c r="E198" s="38">
        <v>224.8</v>
      </c>
      <c r="F198" s="38">
        <v>227.36666666666667</v>
      </c>
      <c r="G198" s="39">
        <v>220.18333333333334</v>
      </c>
      <c r="H198" s="39">
        <v>215.56666666666666</v>
      </c>
      <c r="I198" s="39">
        <v>208.38333333333333</v>
      </c>
      <c r="J198" s="39">
        <v>231.98333333333335</v>
      </c>
      <c r="K198" s="39">
        <v>239.16666666666669</v>
      </c>
      <c r="L198" s="39">
        <v>243.78333333333336</v>
      </c>
      <c r="M198" s="31">
        <v>234.55</v>
      </c>
      <c r="N198" s="31">
        <v>222.75</v>
      </c>
      <c r="O198" s="305">
        <v>101463000</v>
      </c>
      <c r="P198" s="306">
        <v>4.6935804889641445E-3</v>
      </c>
    </row>
    <row r="199" spans="1:16" ht="12.75" customHeight="1">
      <c r="A199" s="31">
        <v>189</v>
      </c>
      <c r="B199" s="32" t="s">
        <v>43</v>
      </c>
      <c r="C199" s="431" t="s">
        <v>242</v>
      </c>
      <c r="D199" s="432">
        <v>45134</v>
      </c>
      <c r="E199" s="433">
        <v>602.5</v>
      </c>
      <c r="F199" s="433">
        <v>601.51666666666665</v>
      </c>
      <c r="G199" s="434">
        <v>596.18333333333328</v>
      </c>
      <c r="H199" s="434">
        <v>589.86666666666667</v>
      </c>
      <c r="I199" s="434">
        <v>584.5333333333333</v>
      </c>
      <c r="J199" s="434">
        <v>607.83333333333326</v>
      </c>
      <c r="K199" s="434">
        <v>613.16666666666674</v>
      </c>
      <c r="L199" s="434">
        <v>619.48333333333323</v>
      </c>
      <c r="M199" s="435">
        <v>606.85</v>
      </c>
      <c r="N199" s="435">
        <v>595.20000000000005</v>
      </c>
      <c r="O199" s="436">
        <v>6800400</v>
      </c>
      <c r="P199" s="437">
        <v>-6.8349106203995794E-3</v>
      </c>
    </row>
    <row r="200" spans="1:16" ht="12.75" customHeight="1">
      <c r="A200" s="31"/>
      <c r="B200" s="430"/>
      <c r="C200" s="438"/>
      <c r="D200" s="439"/>
      <c r="E200" s="440"/>
      <c r="F200" s="440"/>
      <c r="G200" s="441"/>
      <c r="H200" s="441"/>
      <c r="I200" s="441"/>
      <c r="J200" s="441"/>
      <c r="K200" s="441"/>
      <c r="L200" s="441"/>
      <c r="M200" s="438"/>
      <c r="N200" s="438"/>
      <c r="O200" s="442"/>
      <c r="P200" s="443"/>
    </row>
    <row r="201" spans="1:16" ht="12.75" customHeight="1">
      <c r="A201" s="31"/>
      <c r="B201" s="430"/>
      <c r="C201" s="438"/>
      <c r="D201" s="439"/>
      <c r="E201" s="440"/>
      <c r="F201" s="440"/>
      <c r="G201" s="441"/>
      <c r="H201" s="441"/>
      <c r="I201" s="441"/>
      <c r="J201" s="441"/>
      <c r="K201" s="441"/>
      <c r="L201" s="441"/>
      <c r="M201" s="438"/>
      <c r="N201" s="438"/>
      <c r="O201" s="442"/>
      <c r="P201" s="443"/>
    </row>
    <row r="202" spans="1:16" ht="12.75" customHeight="1">
      <c r="A202" s="31"/>
      <c r="B202" s="46"/>
      <c r="C202" s="41"/>
      <c r="D202" s="43"/>
      <c r="E202" s="44"/>
      <c r="F202" s="44"/>
      <c r="G202" s="45"/>
      <c r="H202" s="45"/>
      <c r="I202" s="45"/>
      <c r="J202" s="45"/>
      <c r="K202" s="45"/>
      <c r="L202" s="1"/>
      <c r="M202" s="1"/>
      <c r="N202" s="1"/>
      <c r="O202" s="1"/>
      <c r="P202" s="1"/>
    </row>
    <row r="203" spans="1:16" ht="12.75" customHeight="1">
      <c r="A203" s="31"/>
      <c r="B203" s="46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/>
      <c r="B204" s="46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6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6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6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46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7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7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7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7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7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8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8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8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8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8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8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8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8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8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9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0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0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0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9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45126</v>
      </c>
      <c r="L6" s="49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9"/>
      <c r="M7" s="1"/>
      <c r="N7" s="1"/>
      <c r="O7" s="1"/>
    </row>
    <row r="8" spans="1:15" ht="28.5" customHeight="1">
      <c r="A8" s="391" t="s">
        <v>16</v>
      </c>
      <c r="B8" s="393"/>
      <c r="C8" s="397" t="s">
        <v>20</v>
      </c>
      <c r="D8" s="397" t="s">
        <v>21</v>
      </c>
      <c r="E8" s="388" t="s">
        <v>22</v>
      </c>
      <c r="F8" s="389"/>
      <c r="G8" s="390"/>
      <c r="H8" s="388" t="s">
        <v>23</v>
      </c>
      <c r="I8" s="389"/>
      <c r="J8" s="390"/>
      <c r="K8" s="26"/>
      <c r="L8" s="51"/>
      <c r="M8" s="51"/>
      <c r="N8" s="1"/>
      <c r="O8" s="1"/>
    </row>
    <row r="9" spans="1:15" ht="36" customHeight="1">
      <c r="A9" s="395"/>
      <c r="B9" s="396"/>
      <c r="C9" s="396"/>
      <c r="D9" s="396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2" t="s">
        <v>32</v>
      </c>
      <c r="M9" s="53" t="s">
        <v>258</v>
      </c>
      <c r="N9" s="1"/>
      <c r="O9" s="1"/>
    </row>
    <row r="10" spans="1:15" ht="12.75" customHeight="1">
      <c r="A10" s="54">
        <v>1</v>
      </c>
      <c r="B10" s="35" t="s">
        <v>259</v>
      </c>
      <c r="C10" s="35">
        <v>19749.25</v>
      </c>
      <c r="D10" s="35">
        <v>19752.966666666664</v>
      </c>
      <c r="E10" s="35">
        <v>19686.483333333326</v>
      </c>
      <c r="F10" s="35">
        <v>19623.716666666664</v>
      </c>
      <c r="G10" s="35">
        <v>19557.233333333326</v>
      </c>
      <c r="H10" s="35">
        <v>19815.733333333326</v>
      </c>
      <c r="I10" s="35">
        <v>19882.216666666664</v>
      </c>
      <c r="J10" s="35">
        <v>19944.983333333326</v>
      </c>
      <c r="K10" s="35">
        <v>19819.45</v>
      </c>
      <c r="L10" s="35">
        <v>19690.2</v>
      </c>
      <c r="M10" s="55"/>
      <c r="N10" s="1"/>
      <c r="O10" s="1"/>
    </row>
    <row r="11" spans="1:15" ht="12.75" customHeight="1">
      <c r="A11" s="54">
        <v>2</v>
      </c>
      <c r="B11" s="37" t="s">
        <v>260</v>
      </c>
      <c r="C11" s="35">
        <v>45410.85</v>
      </c>
      <c r="D11" s="35">
        <v>45532.666666666664</v>
      </c>
      <c r="E11" s="35">
        <v>45159.48333333333</v>
      </c>
      <c r="F11" s="35">
        <v>44908.116666666669</v>
      </c>
      <c r="G11" s="35">
        <v>44534.933333333334</v>
      </c>
      <c r="H11" s="35">
        <v>45784.033333333326</v>
      </c>
      <c r="I11" s="35">
        <v>46157.21666666666</v>
      </c>
      <c r="J11" s="35">
        <v>46408.583333333321</v>
      </c>
      <c r="K11" s="35">
        <v>45905.85</v>
      </c>
      <c r="L11" s="35">
        <v>45281.3</v>
      </c>
      <c r="M11" s="55"/>
      <c r="N11" s="1"/>
      <c r="O11" s="1"/>
    </row>
    <row r="12" spans="1:15" ht="12.75" customHeight="1">
      <c r="A12" s="54">
        <v>3</v>
      </c>
      <c r="B12" s="31" t="s">
        <v>261</v>
      </c>
      <c r="C12" s="38">
        <v>3253.3</v>
      </c>
      <c r="D12" s="38">
        <v>3257.9333333333329</v>
      </c>
      <c r="E12" s="38">
        <v>3239.766666666666</v>
      </c>
      <c r="F12" s="38">
        <v>3226.2333333333331</v>
      </c>
      <c r="G12" s="38">
        <v>3208.0666666666662</v>
      </c>
      <c r="H12" s="38">
        <v>3271.4666666666658</v>
      </c>
      <c r="I12" s="38">
        <v>3289.6333333333328</v>
      </c>
      <c r="J12" s="38">
        <v>3303.1666666666656</v>
      </c>
      <c r="K12" s="38">
        <v>3276.1</v>
      </c>
      <c r="L12" s="38">
        <v>3244.4</v>
      </c>
      <c r="M12" s="55"/>
      <c r="N12" s="1"/>
      <c r="O12" s="1"/>
    </row>
    <row r="13" spans="1:15" ht="12.75" customHeight="1">
      <c r="A13" s="54">
        <v>4</v>
      </c>
      <c r="B13" s="31" t="s">
        <v>262</v>
      </c>
      <c r="C13" s="38">
        <v>5868.45</v>
      </c>
      <c r="D13" s="38">
        <v>5874.05</v>
      </c>
      <c r="E13" s="38">
        <v>5851.3</v>
      </c>
      <c r="F13" s="38">
        <v>5834.15</v>
      </c>
      <c r="G13" s="38">
        <v>5811.4</v>
      </c>
      <c r="H13" s="38">
        <v>5891.2000000000007</v>
      </c>
      <c r="I13" s="38">
        <v>5913.9500000000007</v>
      </c>
      <c r="J13" s="38">
        <v>5931.1000000000013</v>
      </c>
      <c r="K13" s="38">
        <v>5896.8</v>
      </c>
      <c r="L13" s="38">
        <v>5856.9</v>
      </c>
      <c r="M13" s="55"/>
      <c r="N13" s="1"/>
      <c r="O13" s="1"/>
    </row>
    <row r="14" spans="1:15" ht="12.75" customHeight="1">
      <c r="A14" s="54">
        <v>5</v>
      </c>
      <c r="B14" s="31" t="s">
        <v>263</v>
      </c>
      <c r="C14" s="38">
        <v>31371.15</v>
      </c>
      <c r="D14" s="38">
        <v>31242.916666666668</v>
      </c>
      <c r="E14" s="38">
        <v>30994.083333333336</v>
      </c>
      <c r="F14" s="38">
        <v>30617.016666666666</v>
      </c>
      <c r="G14" s="38">
        <v>30368.183333333334</v>
      </c>
      <c r="H14" s="38">
        <v>31619.983333333337</v>
      </c>
      <c r="I14" s="38">
        <v>31868.816666666673</v>
      </c>
      <c r="J14" s="38">
        <v>32245.883333333339</v>
      </c>
      <c r="K14" s="38">
        <v>31491.75</v>
      </c>
      <c r="L14" s="38">
        <v>30865.85</v>
      </c>
      <c r="M14" s="55"/>
      <c r="N14" s="1"/>
      <c r="O14" s="1"/>
    </row>
    <row r="15" spans="1:15" ht="12.75" customHeight="1">
      <c r="A15" s="54">
        <v>6</v>
      </c>
      <c r="B15" s="31" t="s">
        <v>264</v>
      </c>
      <c r="C15" s="38">
        <v>5132.1000000000004</v>
      </c>
      <c r="D15" s="38">
        <v>5140.6166666666668</v>
      </c>
      <c r="E15" s="38">
        <v>5109.1333333333332</v>
      </c>
      <c r="F15" s="38">
        <v>5086.1666666666661</v>
      </c>
      <c r="G15" s="38">
        <v>5054.6833333333325</v>
      </c>
      <c r="H15" s="38">
        <v>5163.5833333333339</v>
      </c>
      <c r="I15" s="38">
        <v>5195.0666666666675</v>
      </c>
      <c r="J15" s="38">
        <v>5218.0333333333347</v>
      </c>
      <c r="K15" s="38">
        <v>5172.1000000000004</v>
      </c>
      <c r="L15" s="38">
        <v>5117.6499999999996</v>
      </c>
      <c r="M15" s="55"/>
      <c r="N15" s="1"/>
      <c r="O15" s="1"/>
    </row>
    <row r="16" spans="1:15" ht="12.75" customHeight="1">
      <c r="A16" s="54">
        <v>7</v>
      </c>
      <c r="B16" s="31" t="s">
        <v>265</v>
      </c>
      <c r="C16" s="38">
        <v>10368.6</v>
      </c>
      <c r="D16" s="38">
        <v>10366.416666666666</v>
      </c>
      <c r="E16" s="38">
        <v>10316.483333333332</v>
      </c>
      <c r="F16" s="38">
        <v>10264.366666666665</v>
      </c>
      <c r="G16" s="38">
        <v>10214.433333333331</v>
      </c>
      <c r="H16" s="38">
        <v>10418.533333333333</v>
      </c>
      <c r="I16" s="38">
        <v>10468.466666666667</v>
      </c>
      <c r="J16" s="38">
        <v>10520.583333333334</v>
      </c>
      <c r="K16" s="38">
        <v>10416.35</v>
      </c>
      <c r="L16" s="38">
        <v>10314.299999999999</v>
      </c>
      <c r="M16" s="55"/>
      <c r="N16" s="1"/>
      <c r="O16" s="1"/>
    </row>
    <row r="17" spans="1:15" ht="12.75" customHeight="1">
      <c r="A17" s="54">
        <v>8</v>
      </c>
      <c r="B17" s="56" t="s">
        <v>42</v>
      </c>
      <c r="C17" s="31">
        <v>4490.8500000000004</v>
      </c>
      <c r="D17" s="38">
        <v>4485.6166666666668</v>
      </c>
      <c r="E17" s="38">
        <v>4426.2333333333336</v>
      </c>
      <c r="F17" s="38">
        <v>4361.6166666666668</v>
      </c>
      <c r="G17" s="38">
        <v>4302.2333333333336</v>
      </c>
      <c r="H17" s="38">
        <v>4550.2333333333336</v>
      </c>
      <c r="I17" s="38">
        <v>4609.6166666666668</v>
      </c>
      <c r="J17" s="38">
        <v>4674.2333333333336</v>
      </c>
      <c r="K17" s="31">
        <v>4545</v>
      </c>
      <c r="L17" s="31">
        <v>4421</v>
      </c>
      <c r="M17" s="31">
        <v>3.5037699999999998</v>
      </c>
      <c r="N17" s="1"/>
      <c r="O17" s="1"/>
    </row>
    <row r="18" spans="1:15" ht="12.75" customHeight="1">
      <c r="A18" s="54">
        <v>9</v>
      </c>
      <c r="B18" s="56" t="s">
        <v>44</v>
      </c>
      <c r="C18" s="31">
        <v>23345.65</v>
      </c>
      <c r="D18" s="38">
        <v>23245.083333333332</v>
      </c>
      <c r="E18" s="38">
        <v>23091.166666666664</v>
      </c>
      <c r="F18" s="38">
        <v>22836.683333333331</v>
      </c>
      <c r="G18" s="38">
        <v>22682.766666666663</v>
      </c>
      <c r="H18" s="38">
        <v>23499.566666666666</v>
      </c>
      <c r="I18" s="38">
        <v>23653.48333333333</v>
      </c>
      <c r="J18" s="38">
        <v>23907.966666666667</v>
      </c>
      <c r="K18" s="31">
        <v>23399</v>
      </c>
      <c r="L18" s="31">
        <v>22990.6</v>
      </c>
      <c r="M18" s="31">
        <v>8.2600000000000007E-2</v>
      </c>
      <c r="N18" s="1"/>
      <c r="O18" s="1"/>
    </row>
    <row r="19" spans="1:15" ht="12.75" customHeight="1">
      <c r="A19" s="54">
        <v>10</v>
      </c>
      <c r="B19" s="56" t="s">
        <v>46</v>
      </c>
      <c r="C19" s="31">
        <v>183.1</v>
      </c>
      <c r="D19" s="38">
        <v>184.16666666666666</v>
      </c>
      <c r="E19" s="38">
        <v>180.33333333333331</v>
      </c>
      <c r="F19" s="38">
        <v>177.56666666666666</v>
      </c>
      <c r="G19" s="38">
        <v>173.73333333333332</v>
      </c>
      <c r="H19" s="38">
        <v>186.93333333333331</v>
      </c>
      <c r="I19" s="38">
        <v>190.76666666666662</v>
      </c>
      <c r="J19" s="38">
        <v>193.5333333333333</v>
      </c>
      <c r="K19" s="31">
        <v>188</v>
      </c>
      <c r="L19" s="31">
        <v>181.4</v>
      </c>
      <c r="M19" s="31">
        <v>43.118850000000002</v>
      </c>
      <c r="N19" s="1"/>
      <c r="O19" s="1"/>
    </row>
    <row r="20" spans="1:15" ht="12.75" customHeight="1">
      <c r="A20" s="54">
        <v>11</v>
      </c>
      <c r="B20" s="56" t="s">
        <v>48</v>
      </c>
      <c r="C20" s="31">
        <v>211.6</v>
      </c>
      <c r="D20" s="38">
        <v>212.70000000000002</v>
      </c>
      <c r="E20" s="38">
        <v>209.65000000000003</v>
      </c>
      <c r="F20" s="38">
        <v>207.70000000000002</v>
      </c>
      <c r="G20" s="38">
        <v>204.65000000000003</v>
      </c>
      <c r="H20" s="38">
        <v>214.65000000000003</v>
      </c>
      <c r="I20" s="38">
        <v>217.70000000000005</v>
      </c>
      <c r="J20" s="38">
        <v>219.65000000000003</v>
      </c>
      <c r="K20" s="31">
        <v>215.75</v>
      </c>
      <c r="L20" s="31">
        <v>210.75</v>
      </c>
      <c r="M20" s="31">
        <v>21.749870000000001</v>
      </c>
      <c r="N20" s="1"/>
      <c r="O20" s="1"/>
    </row>
    <row r="21" spans="1:15" ht="12.75" customHeight="1">
      <c r="A21" s="54">
        <v>12</v>
      </c>
      <c r="B21" s="56" t="s">
        <v>50</v>
      </c>
      <c r="C21" s="31">
        <v>1795.1</v>
      </c>
      <c r="D21" s="38">
        <v>1801</v>
      </c>
      <c r="E21" s="38">
        <v>1783.35</v>
      </c>
      <c r="F21" s="38">
        <v>1771.6</v>
      </c>
      <c r="G21" s="38">
        <v>1753.9499999999998</v>
      </c>
      <c r="H21" s="38">
        <v>1812.75</v>
      </c>
      <c r="I21" s="38">
        <v>1830.4</v>
      </c>
      <c r="J21" s="38">
        <v>1842.15</v>
      </c>
      <c r="K21" s="31">
        <v>1818.65</v>
      </c>
      <c r="L21" s="31">
        <v>1789.25</v>
      </c>
      <c r="M21" s="31">
        <v>5.0357200000000004</v>
      </c>
      <c r="N21" s="1"/>
      <c r="O21" s="1"/>
    </row>
    <row r="22" spans="1:15" ht="12.75" customHeight="1">
      <c r="A22" s="54">
        <v>13</v>
      </c>
      <c r="B22" s="56" t="s">
        <v>51</v>
      </c>
      <c r="C22" s="31">
        <v>2416.9</v>
      </c>
      <c r="D22" s="38">
        <v>2444.0333333333333</v>
      </c>
      <c r="E22" s="38">
        <v>2378.0666666666666</v>
      </c>
      <c r="F22" s="38">
        <v>2339.2333333333331</v>
      </c>
      <c r="G22" s="38">
        <v>2273.2666666666664</v>
      </c>
      <c r="H22" s="38">
        <v>2482.8666666666668</v>
      </c>
      <c r="I22" s="38">
        <v>2548.833333333333</v>
      </c>
      <c r="J22" s="38">
        <v>2587.666666666667</v>
      </c>
      <c r="K22" s="31">
        <v>2510</v>
      </c>
      <c r="L22" s="31">
        <v>2405.1999999999998</v>
      </c>
      <c r="M22" s="31">
        <v>59.782719999999998</v>
      </c>
      <c r="N22" s="1"/>
      <c r="O22" s="1"/>
    </row>
    <row r="23" spans="1:15" ht="12.75" customHeight="1">
      <c r="A23" s="54">
        <v>14</v>
      </c>
      <c r="B23" s="56" t="s">
        <v>266</v>
      </c>
      <c r="C23" s="31">
        <v>973.75</v>
      </c>
      <c r="D23" s="38">
        <v>983.61666666666667</v>
      </c>
      <c r="E23" s="38">
        <v>947.23333333333335</v>
      </c>
      <c r="F23" s="38">
        <v>920.7166666666667</v>
      </c>
      <c r="G23" s="38">
        <v>884.33333333333337</v>
      </c>
      <c r="H23" s="38">
        <v>1010.1333333333333</v>
      </c>
      <c r="I23" s="38">
        <v>1046.5166666666669</v>
      </c>
      <c r="J23" s="38">
        <v>1073.0333333333333</v>
      </c>
      <c r="K23" s="31">
        <v>1020</v>
      </c>
      <c r="L23" s="31">
        <v>957.1</v>
      </c>
      <c r="M23" s="31">
        <v>22.544789999999999</v>
      </c>
      <c r="N23" s="1"/>
      <c r="O23" s="1"/>
    </row>
    <row r="24" spans="1:15" ht="12.75" customHeight="1">
      <c r="A24" s="54">
        <v>15</v>
      </c>
      <c r="B24" s="56" t="s">
        <v>52</v>
      </c>
      <c r="C24" s="31">
        <v>728.15</v>
      </c>
      <c r="D24" s="38">
        <v>733.75</v>
      </c>
      <c r="E24" s="38">
        <v>720</v>
      </c>
      <c r="F24" s="38">
        <v>711.85</v>
      </c>
      <c r="G24" s="38">
        <v>698.1</v>
      </c>
      <c r="H24" s="38">
        <v>741.9</v>
      </c>
      <c r="I24" s="38">
        <v>755.65</v>
      </c>
      <c r="J24" s="38">
        <v>763.8</v>
      </c>
      <c r="K24" s="31">
        <v>747.5</v>
      </c>
      <c r="L24" s="31">
        <v>725.6</v>
      </c>
      <c r="M24" s="31">
        <v>44.64508</v>
      </c>
      <c r="N24" s="1"/>
      <c r="O24" s="1"/>
    </row>
    <row r="25" spans="1:15" ht="12.75" customHeight="1">
      <c r="A25" s="54">
        <v>16</v>
      </c>
      <c r="B25" s="56" t="s">
        <v>874</v>
      </c>
      <c r="C25" s="31">
        <v>246.55</v>
      </c>
      <c r="D25" s="38">
        <v>247.93333333333331</v>
      </c>
      <c r="E25" s="38">
        <v>241.41666666666663</v>
      </c>
      <c r="F25" s="38">
        <v>236.28333333333333</v>
      </c>
      <c r="G25" s="38">
        <v>229.76666666666665</v>
      </c>
      <c r="H25" s="38">
        <v>253.06666666666661</v>
      </c>
      <c r="I25" s="38">
        <v>259.58333333333331</v>
      </c>
      <c r="J25" s="38">
        <v>264.71666666666658</v>
      </c>
      <c r="K25" s="31">
        <v>254.45</v>
      </c>
      <c r="L25" s="31">
        <v>242.8</v>
      </c>
      <c r="M25" s="31">
        <v>55.906460000000003</v>
      </c>
      <c r="N25" s="1"/>
      <c r="O25" s="1"/>
    </row>
    <row r="26" spans="1:15" ht="12.75" customHeight="1">
      <c r="A26" s="54">
        <v>17</v>
      </c>
      <c r="B26" s="56" t="s">
        <v>268</v>
      </c>
      <c r="C26" s="31">
        <v>783</v>
      </c>
      <c r="D26" s="38">
        <v>786.13333333333333</v>
      </c>
      <c r="E26" s="38">
        <v>765.26666666666665</v>
      </c>
      <c r="F26" s="38">
        <v>747.5333333333333</v>
      </c>
      <c r="G26" s="38">
        <v>726.66666666666663</v>
      </c>
      <c r="H26" s="38">
        <v>803.86666666666667</v>
      </c>
      <c r="I26" s="38">
        <v>824.73333333333323</v>
      </c>
      <c r="J26" s="38">
        <v>842.4666666666667</v>
      </c>
      <c r="K26" s="31">
        <v>807</v>
      </c>
      <c r="L26" s="31">
        <v>768.4</v>
      </c>
      <c r="M26" s="31">
        <v>26.25423</v>
      </c>
      <c r="N26" s="1"/>
      <c r="O26" s="1"/>
    </row>
    <row r="27" spans="1:15" ht="12.75" customHeight="1">
      <c r="A27" s="54">
        <v>18</v>
      </c>
      <c r="B27" s="56" t="s">
        <v>53</v>
      </c>
      <c r="C27" s="31">
        <v>3666.65</v>
      </c>
      <c r="D27" s="38">
        <v>3652.1333333333337</v>
      </c>
      <c r="E27" s="38">
        <v>3632.5666666666675</v>
      </c>
      <c r="F27" s="38">
        <v>3598.483333333334</v>
      </c>
      <c r="G27" s="38">
        <v>3578.9166666666679</v>
      </c>
      <c r="H27" s="38">
        <v>3686.2166666666672</v>
      </c>
      <c r="I27" s="38">
        <v>3705.7833333333338</v>
      </c>
      <c r="J27" s="38">
        <v>3739.8666666666668</v>
      </c>
      <c r="K27" s="31">
        <v>3671.7</v>
      </c>
      <c r="L27" s="31">
        <v>3618.05</v>
      </c>
      <c r="M27" s="31">
        <v>1.56037</v>
      </c>
      <c r="N27" s="1"/>
      <c r="O27" s="1"/>
    </row>
    <row r="28" spans="1:15" ht="12.75" customHeight="1">
      <c r="A28" s="54">
        <v>19</v>
      </c>
      <c r="B28" s="56" t="s">
        <v>54</v>
      </c>
      <c r="C28" s="31">
        <v>416.2</v>
      </c>
      <c r="D28" s="38">
        <v>418.40000000000003</v>
      </c>
      <c r="E28" s="38">
        <v>412.10000000000008</v>
      </c>
      <c r="F28" s="38">
        <v>408.00000000000006</v>
      </c>
      <c r="G28" s="38">
        <v>401.7000000000001</v>
      </c>
      <c r="H28" s="38">
        <v>422.50000000000006</v>
      </c>
      <c r="I28" s="38">
        <v>428.8</v>
      </c>
      <c r="J28" s="38">
        <v>432.90000000000003</v>
      </c>
      <c r="K28" s="31">
        <v>424.7</v>
      </c>
      <c r="L28" s="31">
        <v>414.3</v>
      </c>
      <c r="M28" s="31">
        <v>38.090609999999998</v>
      </c>
      <c r="N28" s="1"/>
      <c r="O28" s="1"/>
    </row>
    <row r="29" spans="1:15" ht="12.75" customHeight="1">
      <c r="A29" s="54">
        <v>20</v>
      </c>
      <c r="B29" s="56" t="s">
        <v>55</v>
      </c>
      <c r="C29" s="31">
        <v>5162.6000000000004</v>
      </c>
      <c r="D29" s="38">
        <v>5197.6833333333334</v>
      </c>
      <c r="E29" s="38">
        <v>5071.3666666666668</v>
      </c>
      <c r="F29" s="38">
        <v>4980.1333333333332</v>
      </c>
      <c r="G29" s="38">
        <v>4853.8166666666666</v>
      </c>
      <c r="H29" s="38">
        <v>5288.916666666667</v>
      </c>
      <c r="I29" s="38">
        <v>5415.2333333333345</v>
      </c>
      <c r="J29" s="38">
        <v>5506.4666666666672</v>
      </c>
      <c r="K29" s="31">
        <v>5324</v>
      </c>
      <c r="L29" s="31">
        <v>5106.45</v>
      </c>
      <c r="M29" s="31">
        <v>5.1102400000000001</v>
      </c>
      <c r="N29" s="1"/>
      <c r="O29" s="1"/>
    </row>
    <row r="30" spans="1:15" ht="12.75" customHeight="1">
      <c r="A30" s="54">
        <v>21</v>
      </c>
      <c r="B30" s="56" t="s">
        <v>57</v>
      </c>
      <c r="C30" s="31">
        <v>420.25</v>
      </c>
      <c r="D30" s="38">
        <v>420.7166666666667</v>
      </c>
      <c r="E30" s="38">
        <v>414.83333333333337</v>
      </c>
      <c r="F30" s="38">
        <v>409.41666666666669</v>
      </c>
      <c r="G30" s="38">
        <v>403.53333333333336</v>
      </c>
      <c r="H30" s="38">
        <v>426.13333333333338</v>
      </c>
      <c r="I30" s="38">
        <v>432.01666666666671</v>
      </c>
      <c r="J30" s="38">
        <v>437.43333333333339</v>
      </c>
      <c r="K30" s="31">
        <v>426.6</v>
      </c>
      <c r="L30" s="31">
        <v>415.3</v>
      </c>
      <c r="M30" s="31">
        <v>33.047460000000001</v>
      </c>
      <c r="N30" s="1"/>
      <c r="O30" s="1"/>
    </row>
    <row r="31" spans="1:15" ht="12.75" customHeight="1">
      <c r="A31" s="54">
        <v>22</v>
      </c>
      <c r="B31" s="56" t="s">
        <v>58</v>
      </c>
      <c r="C31" s="31">
        <v>173.45</v>
      </c>
      <c r="D31" s="38">
        <v>173.08333333333334</v>
      </c>
      <c r="E31" s="38">
        <v>171.66666666666669</v>
      </c>
      <c r="F31" s="38">
        <v>169.88333333333335</v>
      </c>
      <c r="G31" s="38">
        <v>168.4666666666667</v>
      </c>
      <c r="H31" s="38">
        <v>174.86666666666667</v>
      </c>
      <c r="I31" s="38">
        <v>176.28333333333336</v>
      </c>
      <c r="J31" s="38">
        <v>178.06666666666666</v>
      </c>
      <c r="K31" s="31">
        <v>174.5</v>
      </c>
      <c r="L31" s="31">
        <v>171.3</v>
      </c>
      <c r="M31" s="31">
        <v>118.23649</v>
      </c>
      <c r="N31" s="1"/>
      <c r="O31" s="1"/>
    </row>
    <row r="32" spans="1:15" ht="12.75" customHeight="1">
      <c r="A32" s="54">
        <v>23</v>
      </c>
      <c r="B32" s="56" t="s">
        <v>60</v>
      </c>
      <c r="C32" s="31">
        <v>3513.45</v>
      </c>
      <c r="D32" s="38">
        <v>3497.35</v>
      </c>
      <c r="E32" s="38">
        <v>3471.7</v>
      </c>
      <c r="F32" s="38">
        <v>3429.95</v>
      </c>
      <c r="G32" s="38">
        <v>3404.2999999999997</v>
      </c>
      <c r="H32" s="38">
        <v>3539.1</v>
      </c>
      <c r="I32" s="38">
        <v>3564.7500000000005</v>
      </c>
      <c r="J32" s="38">
        <v>3606.5</v>
      </c>
      <c r="K32" s="31">
        <v>3523</v>
      </c>
      <c r="L32" s="31">
        <v>3455.6</v>
      </c>
      <c r="M32" s="31">
        <v>9.6248500000000003</v>
      </c>
      <c r="N32" s="1"/>
      <c r="O32" s="1"/>
    </row>
    <row r="33" spans="1:15" ht="12.75" customHeight="1">
      <c r="A33" s="54">
        <v>24</v>
      </c>
      <c r="B33" s="56" t="s">
        <v>61</v>
      </c>
      <c r="C33" s="31">
        <v>1840.05</v>
      </c>
      <c r="D33" s="38">
        <v>1844.1666666666667</v>
      </c>
      <c r="E33" s="38">
        <v>1830.9333333333334</v>
      </c>
      <c r="F33" s="38">
        <v>1821.8166666666666</v>
      </c>
      <c r="G33" s="38">
        <v>1808.5833333333333</v>
      </c>
      <c r="H33" s="38">
        <v>1853.2833333333335</v>
      </c>
      <c r="I33" s="38">
        <v>1866.5166666666667</v>
      </c>
      <c r="J33" s="38">
        <v>1875.6333333333337</v>
      </c>
      <c r="K33" s="31">
        <v>1857.4</v>
      </c>
      <c r="L33" s="31">
        <v>1835.05</v>
      </c>
      <c r="M33" s="31">
        <v>3.0252500000000002</v>
      </c>
      <c r="N33" s="1"/>
      <c r="O33" s="1"/>
    </row>
    <row r="34" spans="1:15" ht="12.75" customHeight="1">
      <c r="A34" s="54">
        <v>25</v>
      </c>
      <c r="B34" s="56" t="s">
        <v>267</v>
      </c>
      <c r="C34" s="31">
        <v>645.75</v>
      </c>
      <c r="D34" s="38">
        <v>649.6</v>
      </c>
      <c r="E34" s="38">
        <v>638.25</v>
      </c>
      <c r="F34" s="38">
        <v>630.75</v>
      </c>
      <c r="G34" s="38">
        <v>619.4</v>
      </c>
      <c r="H34" s="38">
        <v>657.1</v>
      </c>
      <c r="I34" s="38">
        <v>668.45000000000016</v>
      </c>
      <c r="J34" s="38">
        <v>675.95</v>
      </c>
      <c r="K34" s="31">
        <v>660.95</v>
      </c>
      <c r="L34" s="31">
        <v>642.1</v>
      </c>
      <c r="M34" s="31">
        <v>12.468389999999999</v>
      </c>
      <c r="N34" s="1"/>
      <c r="O34" s="1"/>
    </row>
    <row r="35" spans="1:15" ht="12.75" customHeight="1">
      <c r="A35" s="54">
        <v>26</v>
      </c>
      <c r="B35" s="56" t="s">
        <v>64</v>
      </c>
      <c r="C35" s="31">
        <v>769.9</v>
      </c>
      <c r="D35" s="38">
        <v>769.43333333333339</v>
      </c>
      <c r="E35" s="38">
        <v>764.51666666666677</v>
      </c>
      <c r="F35" s="38">
        <v>759.13333333333333</v>
      </c>
      <c r="G35" s="38">
        <v>754.2166666666667</v>
      </c>
      <c r="H35" s="38">
        <v>774.81666666666683</v>
      </c>
      <c r="I35" s="38">
        <v>779.73333333333335</v>
      </c>
      <c r="J35" s="38">
        <v>785.1166666666669</v>
      </c>
      <c r="K35" s="31">
        <v>774.35</v>
      </c>
      <c r="L35" s="31">
        <v>764.05</v>
      </c>
      <c r="M35" s="31">
        <v>10.346450000000001</v>
      </c>
      <c r="N35" s="1"/>
      <c r="O35" s="1"/>
    </row>
    <row r="36" spans="1:15" ht="12.75" customHeight="1">
      <c r="A36" s="54">
        <v>27</v>
      </c>
      <c r="B36" s="56" t="s">
        <v>65</v>
      </c>
      <c r="C36" s="31">
        <v>753.1</v>
      </c>
      <c r="D36" s="38">
        <v>746.91666666666663</v>
      </c>
      <c r="E36" s="38">
        <v>736.63333333333321</v>
      </c>
      <c r="F36" s="38">
        <v>720.16666666666663</v>
      </c>
      <c r="G36" s="38">
        <v>709.88333333333321</v>
      </c>
      <c r="H36" s="38">
        <v>763.38333333333321</v>
      </c>
      <c r="I36" s="38">
        <v>773.66666666666674</v>
      </c>
      <c r="J36" s="38">
        <v>790.13333333333321</v>
      </c>
      <c r="K36" s="31">
        <v>757.2</v>
      </c>
      <c r="L36" s="31">
        <v>730.45</v>
      </c>
      <c r="M36" s="31">
        <v>12.202809999999999</v>
      </c>
      <c r="N36" s="1"/>
      <c r="O36" s="1"/>
    </row>
    <row r="37" spans="1:15" ht="12.75" customHeight="1">
      <c r="A37" s="54">
        <v>28</v>
      </c>
      <c r="B37" s="56" t="s">
        <v>269</v>
      </c>
      <c r="C37" s="31">
        <v>406.05</v>
      </c>
      <c r="D37" s="38">
        <v>407.56666666666661</v>
      </c>
      <c r="E37" s="38">
        <v>400.63333333333321</v>
      </c>
      <c r="F37" s="38">
        <v>395.21666666666658</v>
      </c>
      <c r="G37" s="38">
        <v>388.28333333333319</v>
      </c>
      <c r="H37" s="38">
        <v>412.98333333333323</v>
      </c>
      <c r="I37" s="38">
        <v>419.91666666666663</v>
      </c>
      <c r="J37" s="38">
        <v>425.33333333333326</v>
      </c>
      <c r="K37" s="31">
        <v>414.5</v>
      </c>
      <c r="L37" s="31">
        <v>402.15</v>
      </c>
      <c r="M37" s="31">
        <v>19.057009999999998</v>
      </c>
      <c r="N37" s="1"/>
      <c r="O37" s="1"/>
    </row>
    <row r="38" spans="1:15" ht="12.75" customHeight="1">
      <c r="A38" s="54">
        <v>29</v>
      </c>
      <c r="B38" s="56" t="s">
        <v>66</v>
      </c>
      <c r="C38" s="31">
        <v>963.65</v>
      </c>
      <c r="D38" s="38">
        <v>964.96666666666658</v>
      </c>
      <c r="E38" s="38">
        <v>949.98333333333312</v>
      </c>
      <c r="F38" s="38">
        <v>936.31666666666649</v>
      </c>
      <c r="G38" s="38">
        <v>921.33333333333303</v>
      </c>
      <c r="H38" s="38">
        <v>978.63333333333321</v>
      </c>
      <c r="I38" s="38">
        <v>993.61666666666656</v>
      </c>
      <c r="J38" s="38">
        <v>1007.2833333333333</v>
      </c>
      <c r="K38" s="31">
        <v>979.95</v>
      </c>
      <c r="L38" s="31">
        <v>951.3</v>
      </c>
      <c r="M38" s="31">
        <v>144.57717</v>
      </c>
      <c r="N38" s="1"/>
      <c r="O38" s="1"/>
    </row>
    <row r="39" spans="1:15" ht="12.75" customHeight="1">
      <c r="A39" s="54">
        <v>30</v>
      </c>
      <c r="B39" s="56" t="s">
        <v>67</v>
      </c>
      <c r="C39" s="31">
        <v>4860.6000000000004</v>
      </c>
      <c r="D39" s="38">
        <v>4895.2333333333336</v>
      </c>
      <c r="E39" s="38">
        <v>4795.3666666666668</v>
      </c>
      <c r="F39" s="38">
        <v>4730.1333333333332</v>
      </c>
      <c r="G39" s="38">
        <v>4630.2666666666664</v>
      </c>
      <c r="H39" s="38">
        <v>4960.4666666666672</v>
      </c>
      <c r="I39" s="38">
        <v>5060.3333333333339</v>
      </c>
      <c r="J39" s="38">
        <v>5125.5666666666675</v>
      </c>
      <c r="K39" s="31">
        <v>4995.1000000000004</v>
      </c>
      <c r="L39" s="31">
        <v>4830</v>
      </c>
      <c r="M39" s="31">
        <v>2.7002799999999998</v>
      </c>
      <c r="N39" s="1"/>
      <c r="O39" s="1"/>
    </row>
    <row r="40" spans="1:15" ht="12.75" customHeight="1">
      <c r="A40" s="54">
        <v>31</v>
      </c>
      <c r="B40" s="56" t="s">
        <v>69</v>
      </c>
      <c r="C40" s="31">
        <v>1618.3</v>
      </c>
      <c r="D40" s="38">
        <v>1615.1000000000001</v>
      </c>
      <c r="E40" s="38">
        <v>1605.2000000000003</v>
      </c>
      <c r="F40" s="38">
        <v>1592.1000000000001</v>
      </c>
      <c r="G40" s="38">
        <v>1582.2000000000003</v>
      </c>
      <c r="H40" s="38">
        <v>1628.2000000000003</v>
      </c>
      <c r="I40" s="38">
        <v>1638.1000000000004</v>
      </c>
      <c r="J40" s="38">
        <v>1651.2000000000003</v>
      </c>
      <c r="K40" s="31">
        <v>1625</v>
      </c>
      <c r="L40" s="31">
        <v>1602</v>
      </c>
      <c r="M40" s="31">
        <v>20.771149999999999</v>
      </c>
      <c r="N40" s="1"/>
      <c r="O40" s="1"/>
    </row>
    <row r="41" spans="1:15" ht="12.75" customHeight="1">
      <c r="A41" s="54">
        <v>32</v>
      </c>
      <c r="B41" s="56" t="s">
        <v>271</v>
      </c>
      <c r="C41" s="31">
        <v>7358.8</v>
      </c>
      <c r="D41" s="38">
        <v>7394.0166666666664</v>
      </c>
      <c r="E41" s="38">
        <v>7299.7833333333328</v>
      </c>
      <c r="F41" s="38">
        <v>7240.7666666666664</v>
      </c>
      <c r="G41" s="38">
        <v>7146.5333333333328</v>
      </c>
      <c r="H41" s="38">
        <v>7453.0333333333328</v>
      </c>
      <c r="I41" s="38">
        <v>7547.2666666666664</v>
      </c>
      <c r="J41" s="38">
        <v>7606.2833333333328</v>
      </c>
      <c r="K41" s="31">
        <v>7488.25</v>
      </c>
      <c r="L41" s="31">
        <v>7335</v>
      </c>
      <c r="M41" s="31">
        <v>0.16061</v>
      </c>
      <c r="N41" s="1"/>
      <c r="O41" s="1"/>
    </row>
    <row r="42" spans="1:15" ht="12.75" customHeight="1">
      <c r="A42" s="54">
        <v>33</v>
      </c>
      <c r="B42" s="56" t="s">
        <v>70</v>
      </c>
      <c r="C42" s="31">
        <v>7420</v>
      </c>
      <c r="D42" s="38">
        <v>7449.3666666666659</v>
      </c>
      <c r="E42" s="38">
        <v>7343.7333333333318</v>
      </c>
      <c r="F42" s="38">
        <v>7267.4666666666662</v>
      </c>
      <c r="G42" s="38">
        <v>7161.8333333333321</v>
      </c>
      <c r="H42" s="38">
        <v>7525.6333333333314</v>
      </c>
      <c r="I42" s="38">
        <v>7631.2666666666646</v>
      </c>
      <c r="J42" s="38">
        <v>7707.533333333331</v>
      </c>
      <c r="K42" s="31">
        <v>7555</v>
      </c>
      <c r="L42" s="31">
        <v>7373.1</v>
      </c>
      <c r="M42" s="31">
        <v>13.09709</v>
      </c>
      <c r="N42" s="1"/>
      <c r="O42" s="1"/>
    </row>
    <row r="43" spans="1:15" ht="12.75" customHeight="1">
      <c r="A43" s="54">
        <v>34</v>
      </c>
      <c r="B43" s="56" t="s">
        <v>71</v>
      </c>
      <c r="C43" s="31">
        <v>2402.9</v>
      </c>
      <c r="D43" s="38">
        <v>2413.2000000000003</v>
      </c>
      <c r="E43" s="38">
        <v>2383.3000000000006</v>
      </c>
      <c r="F43" s="38">
        <v>2363.7000000000003</v>
      </c>
      <c r="G43" s="38">
        <v>2333.8000000000006</v>
      </c>
      <c r="H43" s="38">
        <v>2432.8000000000006</v>
      </c>
      <c r="I43" s="38">
        <v>2462.7000000000003</v>
      </c>
      <c r="J43" s="38">
        <v>2482.3000000000006</v>
      </c>
      <c r="K43" s="31">
        <v>2443.1</v>
      </c>
      <c r="L43" s="31">
        <v>2393.6</v>
      </c>
      <c r="M43" s="31">
        <v>1.4452100000000001</v>
      </c>
      <c r="N43" s="1"/>
      <c r="O43" s="1"/>
    </row>
    <row r="44" spans="1:15" ht="12.75" customHeight="1">
      <c r="A44" s="54">
        <v>35</v>
      </c>
      <c r="B44" s="56" t="s">
        <v>73</v>
      </c>
      <c r="C44" s="31">
        <v>214.3</v>
      </c>
      <c r="D44" s="38">
        <v>215.5</v>
      </c>
      <c r="E44" s="38">
        <v>212.5</v>
      </c>
      <c r="F44" s="38">
        <v>210.7</v>
      </c>
      <c r="G44" s="38">
        <v>207.7</v>
      </c>
      <c r="H44" s="38">
        <v>217.3</v>
      </c>
      <c r="I44" s="38">
        <v>220.3</v>
      </c>
      <c r="J44" s="38">
        <v>222.10000000000002</v>
      </c>
      <c r="K44" s="31">
        <v>218.5</v>
      </c>
      <c r="L44" s="31">
        <v>213.7</v>
      </c>
      <c r="M44" s="31">
        <v>135.66329999999999</v>
      </c>
      <c r="N44" s="1"/>
      <c r="O44" s="1"/>
    </row>
    <row r="45" spans="1:15" ht="12.75" customHeight="1">
      <c r="A45" s="54">
        <v>36</v>
      </c>
      <c r="B45" s="56" t="s">
        <v>74</v>
      </c>
      <c r="C45" s="31">
        <v>197.95</v>
      </c>
      <c r="D45" s="38">
        <v>199</v>
      </c>
      <c r="E45" s="38">
        <v>195.45</v>
      </c>
      <c r="F45" s="38">
        <v>192.95</v>
      </c>
      <c r="G45" s="38">
        <v>189.39999999999998</v>
      </c>
      <c r="H45" s="38">
        <v>201.5</v>
      </c>
      <c r="I45" s="38">
        <v>205.05</v>
      </c>
      <c r="J45" s="38">
        <v>207.55</v>
      </c>
      <c r="K45" s="31">
        <v>202.55</v>
      </c>
      <c r="L45" s="31">
        <v>196.5</v>
      </c>
      <c r="M45" s="31">
        <v>188.73957999999999</v>
      </c>
      <c r="N45" s="1"/>
      <c r="O45" s="1"/>
    </row>
    <row r="46" spans="1:15" ht="12.75" customHeight="1">
      <c r="A46" s="54">
        <v>37</v>
      </c>
      <c r="B46" s="56" t="s">
        <v>272</v>
      </c>
      <c r="C46" s="31">
        <v>79.3</v>
      </c>
      <c r="D46" s="38">
        <v>79.7</v>
      </c>
      <c r="E46" s="38">
        <v>78.400000000000006</v>
      </c>
      <c r="F46" s="38">
        <v>77.5</v>
      </c>
      <c r="G46" s="38">
        <v>76.2</v>
      </c>
      <c r="H46" s="38">
        <v>80.600000000000009</v>
      </c>
      <c r="I46" s="38">
        <v>81.899999999999991</v>
      </c>
      <c r="J46" s="38">
        <v>82.800000000000011</v>
      </c>
      <c r="K46" s="31">
        <v>81</v>
      </c>
      <c r="L46" s="31">
        <v>78.8</v>
      </c>
      <c r="M46" s="31">
        <v>95.881299999999996</v>
      </c>
      <c r="N46" s="1"/>
      <c r="O46" s="1"/>
    </row>
    <row r="47" spans="1:15" ht="12.75" customHeight="1">
      <c r="A47" s="54">
        <v>38</v>
      </c>
      <c r="B47" s="56" t="s">
        <v>75</v>
      </c>
      <c r="C47" s="31">
        <v>1692.45</v>
      </c>
      <c r="D47" s="38">
        <v>1687.9666666666665</v>
      </c>
      <c r="E47" s="38">
        <v>1675.9333333333329</v>
      </c>
      <c r="F47" s="38">
        <v>1659.4166666666665</v>
      </c>
      <c r="G47" s="38">
        <v>1647.383333333333</v>
      </c>
      <c r="H47" s="38">
        <v>1704.4833333333329</v>
      </c>
      <c r="I47" s="38">
        <v>1716.5166666666662</v>
      </c>
      <c r="J47" s="38">
        <v>1733.0333333333328</v>
      </c>
      <c r="K47" s="31">
        <v>1700</v>
      </c>
      <c r="L47" s="31">
        <v>1671.45</v>
      </c>
      <c r="M47" s="31">
        <v>2.6767500000000002</v>
      </c>
      <c r="N47" s="1"/>
      <c r="O47" s="1"/>
    </row>
    <row r="48" spans="1:15" ht="12.75" customHeight="1">
      <c r="A48" s="54">
        <v>39</v>
      </c>
      <c r="B48" s="56" t="s">
        <v>76</v>
      </c>
      <c r="C48" s="31">
        <v>127.1</v>
      </c>
      <c r="D48" s="38">
        <v>126.88333333333333</v>
      </c>
      <c r="E48" s="38">
        <v>125.46666666666664</v>
      </c>
      <c r="F48" s="38">
        <v>123.83333333333331</v>
      </c>
      <c r="G48" s="38">
        <v>122.41666666666663</v>
      </c>
      <c r="H48" s="38">
        <v>128.51666666666665</v>
      </c>
      <c r="I48" s="38">
        <v>129.93333333333334</v>
      </c>
      <c r="J48" s="38">
        <v>131.56666666666666</v>
      </c>
      <c r="K48" s="31">
        <v>128.30000000000001</v>
      </c>
      <c r="L48" s="31">
        <v>125.25</v>
      </c>
      <c r="M48" s="31">
        <v>89.940629999999999</v>
      </c>
      <c r="N48" s="1"/>
      <c r="O48" s="1"/>
    </row>
    <row r="49" spans="1:15" ht="12.75" customHeight="1">
      <c r="A49" s="54">
        <v>40</v>
      </c>
      <c r="B49" s="56" t="s">
        <v>77</v>
      </c>
      <c r="C49" s="31">
        <v>679.05</v>
      </c>
      <c r="D49" s="38">
        <v>677.65</v>
      </c>
      <c r="E49" s="38">
        <v>671.55</v>
      </c>
      <c r="F49" s="38">
        <v>664.05</v>
      </c>
      <c r="G49" s="38">
        <v>657.94999999999993</v>
      </c>
      <c r="H49" s="38">
        <v>685.15</v>
      </c>
      <c r="I49" s="38">
        <v>691.25000000000011</v>
      </c>
      <c r="J49" s="38">
        <v>698.75</v>
      </c>
      <c r="K49" s="31">
        <v>683.75</v>
      </c>
      <c r="L49" s="31">
        <v>670.15</v>
      </c>
      <c r="M49" s="31">
        <v>5.9454200000000004</v>
      </c>
      <c r="N49" s="1"/>
      <c r="O49" s="1"/>
    </row>
    <row r="50" spans="1:15" ht="12.75" customHeight="1">
      <c r="A50" s="54">
        <v>41</v>
      </c>
      <c r="B50" s="56" t="s">
        <v>78</v>
      </c>
      <c r="C50" s="31">
        <v>870.45</v>
      </c>
      <c r="D50" s="38">
        <v>869.76666666666677</v>
      </c>
      <c r="E50" s="38">
        <v>864.53333333333353</v>
      </c>
      <c r="F50" s="38">
        <v>858.61666666666679</v>
      </c>
      <c r="G50" s="38">
        <v>853.38333333333355</v>
      </c>
      <c r="H50" s="38">
        <v>875.68333333333351</v>
      </c>
      <c r="I50" s="38">
        <v>880.91666666666686</v>
      </c>
      <c r="J50" s="38">
        <v>886.83333333333348</v>
      </c>
      <c r="K50" s="31">
        <v>875</v>
      </c>
      <c r="L50" s="31">
        <v>863.85</v>
      </c>
      <c r="M50" s="31">
        <v>8.5600699999999996</v>
      </c>
      <c r="N50" s="1"/>
      <c r="O50" s="1"/>
    </row>
    <row r="51" spans="1:15" ht="12.75" customHeight="1">
      <c r="A51" s="54">
        <v>42</v>
      </c>
      <c r="B51" s="56" t="s">
        <v>80</v>
      </c>
      <c r="C51" s="31">
        <v>875.45</v>
      </c>
      <c r="D51" s="38">
        <v>872.93333333333339</v>
      </c>
      <c r="E51" s="38">
        <v>865.66666666666674</v>
      </c>
      <c r="F51" s="38">
        <v>855.88333333333333</v>
      </c>
      <c r="G51" s="38">
        <v>848.61666666666667</v>
      </c>
      <c r="H51" s="38">
        <v>882.71666666666681</v>
      </c>
      <c r="I51" s="38">
        <v>889.98333333333346</v>
      </c>
      <c r="J51" s="38">
        <v>899.76666666666688</v>
      </c>
      <c r="K51" s="31">
        <v>880.2</v>
      </c>
      <c r="L51" s="31">
        <v>863.15</v>
      </c>
      <c r="M51" s="31">
        <v>47.319110000000002</v>
      </c>
      <c r="N51" s="1"/>
      <c r="O51" s="1"/>
    </row>
    <row r="52" spans="1:15" ht="12.75" customHeight="1">
      <c r="A52" s="54">
        <v>43</v>
      </c>
      <c r="B52" s="56" t="s">
        <v>81</v>
      </c>
      <c r="C52" s="31">
        <v>94.85</v>
      </c>
      <c r="D52" s="38">
        <v>94.283333333333346</v>
      </c>
      <c r="E52" s="38">
        <v>92.616666666666688</v>
      </c>
      <c r="F52" s="38">
        <v>90.38333333333334</v>
      </c>
      <c r="G52" s="38">
        <v>88.716666666666683</v>
      </c>
      <c r="H52" s="38">
        <v>96.516666666666694</v>
      </c>
      <c r="I52" s="38">
        <v>98.183333333333351</v>
      </c>
      <c r="J52" s="38">
        <v>100.4166666666667</v>
      </c>
      <c r="K52" s="31">
        <v>95.95</v>
      </c>
      <c r="L52" s="31">
        <v>92.05</v>
      </c>
      <c r="M52" s="31">
        <v>374.36831000000001</v>
      </c>
      <c r="N52" s="1"/>
      <c r="O52" s="1"/>
    </row>
    <row r="53" spans="1:15" ht="12.75" customHeight="1">
      <c r="A53" s="54">
        <v>44</v>
      </c>
      <c r="B53" s="56" t="s">
        <v>82</v>
      </c>
      <c r="C53" s="31">
        <v>266.10000000000002</v>
      </c>
      <c r="D53" s="38">
        <v>266.93333333333334</v>
      </c>
      <c r="E53" s="38">
        <v>264.16666666666669</v>
      </c>
      <c r="F53" s="38">
        <v>262.23333333333335</v>
      </c>
      <c r="G53" s="38">
        <v>259.4666666666667</v>
      </c>
      <c r="H53" s="38">
        <v>268.86666666666667</v>
      </c>
      <c r="I53" s="38">
        <v>271.63333333333333</v>
      </c>
      <c r="J53" s="38">
        <v>273.56666666666666</v>
      </c>
      <c r="K53" s="31">
        <v>269.7</v>
      </c>
      <c r="L53" s="31">
        <v>265</v>
      </c>
      <c r="M53" s="31">
        <v>36.530850000000001</v>
      </c>
      <c r="N53" s="1"/>
      <c r="O53" s="1"/>
    </row>
    <row r="54" spans="1:15" ht="12.75" customHeight="1">
      <c r="A54" s="54">
        <v>45</v>
      </c>
      <c r="B54" s="56" t="s">
        <v>83</v>
      </c>
      <c r="C54" s="31">
        <v>19183.25</v>
      </c>
      <c r="D54" s="38">
        <v>19277.399999999998</v>
      </c>
      <c r="E54" s="38">
        <v>18904.799999999996</v>
      </c>
      <c r="F54" s="38">
        <v>18626.349999999999</v>
      </c>
      <c r="G54" s="38">
        <v>18253.749999999996</v>
      </c>
      <c r="H54" s="38">
        <v>19555.849999999995</v>
      </c>
      <c r="I54" s="38">
        <v>19928.449999999993</v>
      </c>
      <c r="J54" s="38">
        <v>20206.899999999994</v>
      </c>
      <c r="K54" s="31">
        <v>19650</v>
      </c>
      <c r="L54" s="31">
        <v>18998.95</v>
      </c>
      <c r="M54" s="31">
        <v>0.63807999999999998</v>
      </c>
      <c r="N54" s="1"/>
      <c r="O54" s="1"/>
    </row>
    <row r="55" spans="1:15" ht="12.75" customHeight="1">
      <c r="A55" s="54">
        <v>46</v>
      </c>
      <c r="B55" s="56" t="s">
        <v>85</v>
      </c>
      <c r="C55" s="31">
        <v>378.95</v>
      </c>
      <c r="D55" s="38">
        <v>381.68333333333334</v>
      </c>
      <c r="E55" s="38">
        <v>375.66666666666669</v>
      </c>
      <c r="F55" s="38">
        <v>372.38333333333333</v>
      </c>
      <c r="G55" s="38">
        <v>366.36666666666667</v>
      </c>
      <c r="H55" s="38">
        <v>384.9666666666667</v>
      </c>
      <c r="I55" s="38">
        <v>390.98333333333335</v>
      </c>
      <c r="J55" s="38">
        <v>394.26666666666671</v>
      </c>
      <c r="K55" s="31">
        <v>387.7</v>
      </c>
      <c r="L55" s="31">
        <v>378.4</v>
      </c>
      <c r="M55" s="31">
        <v>22.729299999999999</v>
      </c>
      <c r="N55" s="1"/>
      <c r="O55" s="1"/>
    </row>
    <row r="56" spans="1:15" ht="12.75" customHeight="1">
      <c r="A56" s="54">
        <v>47</v>
      </c>
      <c r="B56" s="56" t="s">
        <v>86</v>
      </c>
      <c r="C56" s="31">
        <v>5064.1499999999996</v>
      </c>
      <c r="D56" s="38">
        <v>5092.2333333333336</v>
      </c>
      <c r="E56" s="38">
        <v>5023.916666666667</v>
      </c>
      <c r="F56" s="38">
        <v>4983.6833333333334</v>
      </c>
      <c r="G56" s="38">
        <v>4915.3666666666668</v>
      </c>
      <c r="H56" s="38">
        <v>5132.4666666666672</v>
      </c>
      <c r="I56" s="38">
        <v>5200.7833333333328</v>
      </c>
      <c r="J56" s="38">
        <v>5241.0166666666673</v>
      </c>
      <c r="K56" s="31">
        <v>5160.55</v>
      </c>
      <c r="L56" s="31">
        <v>5052</v>
      </c>
      <c r="M56" s="31">
        <v>1.89358</v>
      </c>
      <c r="N56" s="1"/>
      <c r="O56" s="1"/>
    </row>
    <row r="57" spans="1:15" ht="12.75" customHeight="1">
      <c r="A57" s="54">
        <v>48</v>
      </c>
      <c r="B57" s="56" t="s">
        <v>89</v>
      </c>
      <c r="C57" s="31">
        <v>328.45</v>
      </c>
      <c r="D57" s="38">
        <v>330.3</v>
      </c>
      <c r="E57" s="38">
        <v>324.90000000000003</v>
      </c>
      <c r="F57" s="38">
        <v>321.35000000000002</v>
      </c>
      <c r="G57" s="38">
        <v>315.95000000000005</v>
      </c>
      <c r="H57" s="38">
        <v>333.85</v>
      </c>
      <c r="I57" s="38">
        <v>339.25</v>
      </c>
      <c r="J57" s="38">
        <v>342.8</v>
      </c>
      <c r="K57" s="31">
        <v>335.7</v>
      </c>
      <c r="L57" s="31">
        <v>326.75</v>
      </c>
      <c r="M57" s="31">
        <v>72.259399999999999</v>
      </c>
      <c r="N57" s="1"/>
      <c r="O57" s="1"/>
    </row>
    <row r="58" spans="1:15" ht="12.75" customHeight="1">
      <c r="A58" s="54">
        <v>49</v>
      </c>
      <c r="B58" s="56" t="s">
        <v>350</v>
      </c>
      <c r="C58" s="31">
        <v>422.7</v>
      </c>
      <c r="D58" s="38">
        <v>417.25</v>
      </c>
      <c r="E58" s="38">
        <v>410.5</v>
      </c>
      <c r="F58" s="38">
        <v>398.3</v>
      </c>
      <c r="G58" s="38">
        <v>391.55</v>
      </c>
      <c r="H58" s="38">
        <v>429.45</v>
      </c>
      <c r="I58" s="38">
        <v>436.2</v>
      </c>
      <c r="J58" s="38">
        <v>448.4</v>
      </c>
      <c r="K58" s="31">
        <v>424</v>
      </c>
      <c r="L58" s="31">
        <v>405.05</v>
      </c>
      <c r="M58" s="31">
        <v>23.78567</v>
      </c>
      <c r="N58" s="1"/>
      <c r="O58" s="1"/>
    </row>
    <row r="59" spans="1:15" ht="12.75" customHeight="1">
      <c r="A59" s="54">
        <v>50</v>
      </c>
      <c r="B59" s="56" t="s">
        <v>92</v>
      </c>
      <c r="C59" s="31">
        <v>1145.95</v>
      </c>
      <c r="D59" s="38">
        <v>1149.4166666666667</v>
      </c>
      <c r="E59" s="38">
        <v>1130.8833333333334</v>
      </c>
      <c r="F59" s="38">
        <v>1115.8166666666666</v>
      </c>
      <c r="G59" s="38">
        <v>1097.2833333333333</v>
      </c>
      <c r="H59" s="38">
        <v>1164.4833333333336</v>
      </c>
      <c r="I59" s="38">
        <v>1183.0166666666669</v>
      </c>
      <c r="J59" s="38">
        <v>1198.0833333333337</v>
      </c>
      <c r="K59" s="31">
        <v>1167.95</v>
      </c>
      <c r="L59" s="31">
        <v>1134.3499999999999</v>
      </c>
      <c r="M59" s="31">
        <v>16.485530000000001</v>
      </c>
      <c r="N59" s="1"/>
      <c r="O59" s="1"/>
    </row>
    <row r="60" spans="1:15" ht="12.75" customHeight="1">
      <c r="A60" s="54">
        <v>51</v>
      </c>
      <c r="B60" s="56" t="s">
        <v>93</v>
      </c>
      <c r="C60" s="31">
        <v>1030.8</v>
      </c>
      <c r="D60" s="38">
        <v>1028.5</v>
      </c>
      <c r="E60" s="38">
        <v>1021.8</v>
      </c>
      <c r="F60" s="38">
        <v>1012.8</v>
      </c>
      <c r="G60" s="38">
        <v>1006.0999999999999</v>
      </c>
      <c r="H60" s="38">
        <v>1037.5</v>
      </c>
      <c r="I60" s="38">
        <v>1044.1999999999998</v>
      </c>
      <c r="J60" s="38">
        <v>1053.2</v>
      </c>
      <c r="K60" s="31">
        <v>1035.2</v>
      </c>
      <c r="L60" s="31">
        <v>1019.5</v>
      </c>
      <c r="M60" s="31">
        <v>7.8040200000000004</v>
      </c>
      <c r="N60" s="1"/>
      <c r="O60" s="1"/>
    </row>
    <row r="61" spans="1:15" ht="12.75" customHeight="1">
      <c r="A61" s="54">
        <v>52</v>
      </c>
      <c r="B61" s="56" t="s">
        <v>94</v>
      </c>
      <c r="C61" s="31">
        <v>228.25</v>
      </c>
      <c r="D61" s="38">
        <v>229.41666666666666</v>
      </c>
      <c r="E61" s="38">
        <v>226.38333333333333</v>
      </c>
      <c r="F61" s="38">
        <v>224.51666666666668</v>
      </c>
      <c r="G61" s="38">
        <v>221.48333333333335</v>
      </c>
      <c r="H61" s="38">
        <v>231.2833333333333</v>
      </c>
      <c r="I61" s="38">
        <v>234.31666666666666</v>
      </c>
      <c r="J61" s="38">
        <v>236.18333333333328</v>
      </c>
      <c r="K61" s="31">
        <v>232.45</v>
      </c>
      <c r="L61" s="31">
        <v>227.55</v>
      </c>
      <c r="M61" s="31">
        <v>61.689419999999998</v>
      </c>
      <c r="N61" s="1"/>
      <c r="O61" s="1"/>
    </row>
    <row r="62" spans="1:15" ht="12.75" customHeight="1">
      <c r="A62" s="54">
        <v>53</v>
      </c>
      <c r="B62" s="56" t="s">
        <v>95</v>
      </c>
      <c r="C62" s="31">
        <v>4965.8500000000004</v>
      </c>
      <c r="D62" s="38">
        <v>4946.2666666666664</v>
      </c>
      <c r="E62" s="38">
        <v>4894.833333333333</v>
      </c>
      <c r="F62" s="38">
        <v>4823.8166666666666</v>
      </c>
      <c r="G62" s="38">
        <v>4772.3833333333332</v>
      </c>
      <c r="H62" s="38">
        <v>5017.2833333333328</v>
      </c>
      <c r="I62" s="38">
        <v>5068.7166666666672</v>
      </c>
      <c r="J62" s="38">
        <v>5139.7333333333327</v>
      </c>
      <c r="K62" s="31">
        <v>4997.7</v>
      </c>
      <c r="L62" s="31">
        <v>4875.25</v>
      </c>
      <c r="M62" s="31">
        <v>4.52555</v>
      </c>
      <c r="N62" s="1"/>
      <c r="O62" s="1"/>
    </row>
    <row r="63" spans="1:15" ht="12.75" customHeight="1">
      <c r="A63" s="54">
        <v>54</v>
      </c>
      <c r="B63" s="56" t="s">
        <v>96</v>
      </c>
      <c r="C63" s="31">
        <v>1839.85</v>
      </c>
      <c r="D63" s="38">
        <v>1843</v>
      </c>
      <c r="E63" s="38">
        <v>1829.1</v>
      </c>
      <c r="F63" s="38">
        <v>1818.35</v>
      </c>
      <c r="G63" s="38">
        <v>1804.4499999999998</v>
      </c>
      <c r="H63" s="38">
        <v>1853.75</v>
      </c>
      <c r="I63" s="38">
        <v>1867.65</v>
      </c>
      <c r="J63" s="38">
        <v>1878.4</v>
      </c>
      <c r="K63" s="31">
        <v>1856.9</v>
      </c>
      <c r="L63" s="31">
        <v>1832.25</v>
      </c>
      <c r="M63" s="31">
        <v>2.1033400000000002</v>
      </c>
      <c r="N63" s="1"/>
      <c r="O63" s="1"/>
    </row>
    <row r="64" spans="1:15" ht="12.75" customHeight="1">
      <c r="A64" s="54">
        <v>55</v>
      </c>
      <c r="B64" s="56" t="s">
        <v>97</v>
      </c>
      <c r="C64" s="31">
        <v>681.05</v>
      </c>
      <c r="D64" s="38">
        <v>682.01666666666654</v>
      </c>
      <c r="E64" s="38">
        <v>672.3833333333331</v>
      </c>
      <c r="F64" s="38">
        <v>663.71666666666658</v>
      </c>
      <c r="G64" s="38">
        <v>654.08333333333314</v>
      </c>
      <c r="H64" s="38">
        <v>690.68333333333305</v>
      </c>
      <c r="I64" s="38">
        <v>700.31666666666649</v>
      </c>
      <c r="J64" s="38">
        <v>708.98333333333301</v>
      </c>
      <c r="K64" s="31">
        <v>691.65</v>
      </c>
      <c r="L64" s="31">
        <v>673.35</v>
      </c>
      <c r="M64" s="31">
        <v>6.65435</v>
      </c>
      <c r="N64" s="1"/>
      <c r="O64" s="1"/>
    </row>
    <row r="65" spans="1:15" ht="12.75" customHeight="1">
      <c r="A65" s="54">
        <v>56</v>
      </c>
      <c r="B65" s="56" t="s">
        <v>98</v>
      </c>
      <c r="C65" s="31">
        <v>958.3</v>
      </c>
      <c r="D65" s="38">
        <v>957.98333333333323</v>
      </c>
      <c r="E65" s="38">
        <v>942.31666666666649</v>
      </c>
      <c r="F65" s="38">
        <v>926.33333333333326</v>
      </c>
      <c r="G65" s="38">
        <v>910.66666666666652</v>
      </c>
      <c r="H65" s="38">
        <v>973.96666666666647</v>
      </c>
      <c r="I65" s="38">
        <v>989.63333333333321</v>
      </c>
      <c r="J65" s="38">
        <v>1005.6166666666664</v>
      </c>
      <c r="K65" s="31">
        <v>973.65</v>
      </c>
      <c r="L65" s="31">
        <v>942</v>
      </c>
      <c r="M65" s="31">
        <v>3.1968000000000001</v>
      </c>
      <c r="N65" s="1"/>
      <c r="O65" s="1"/>
    </row>
    <row r="66" spans="1:15" ht="12.75" customHeight="1">
      <c r="A66" s="54">
        <v>57</v>
      </c>
      <c r="B66" s="56" t="s">
        <v>99</v>
      </c>
      <c r="C66" s="31">
        <v>289.3</v>
      </c>
      <c r="D66" s="38">
        <v>291.2</v>
      </c>
      <c r="E66" s="38">
        <v>285.95</v>
      </c>
      <c r="F66" s="38">
        <v>282.60000000000002</v>
      </c>
      <c r="G66" s="38">
        <v>277.35000000000002</v>
      </c>
      <c r="H66" s="38">
        <v>294.54999999999995</v>
      </c>
      <c r="I66" s="38">
        <v>299.79999999999995</v>
      </c>
      <c r="J66" s="38">
        <v>303.14999999999992</v>
      </c>
      <c r="K66" s="31">
        <v>296.45</v>
      </c>
      <c r="L66" s="31">
        <v>287.85000000000002</v>
      </c>
      <c r="M66" s="31">
        <v>24.576519999999999</v>
      </c>
      <c r="N66" s="1"/>
      <c r="O66" s="1"/>
    </row>
    <row r="67" spans="1:15" ht="12.75" customHeight="1">
      <c r="A67" s="54">
        <v>58</v>
      </c>
      <c r="B67" s="56" t="s">
        <v>101</v>
      </c>
      <c r="C67" s="31">
        <v>1913.3</v>
      </c>
      <c r="D67" s="38">
        <v>1913.3666666666668</v>
      </c>
      <c r="E67" s="38">
        <v>1896.8333333333335</v>
      </c>
      <c r="F67" s="38">
        <v>1880.3666666666668</v>
      </c>
      <c r="G67" s="38">
        <v>1863.8333333333335</v>
      </c>
      <c r="H67" s="38">
        <v>1929.8333333333335</v>
      </c>
      <c r="I67" s="38">
        <v>1946.3666666666668</v>
      </c>
      <c r="J67" s="38">
        <v>1962.8333333333335</v>
      </c>
      <c r="K67" s="31">
        <v>1929.9</v>
      </c>
      <c r="L67" s="31">
        <v>1896.9</v>
      </c>
      <c r="M67" s="31">
        <v>5.9438899999999997</v>
      </c>
      <c r="N67" s="1"/>
      <c r="O67" s="1"/>
    </row>
    <row r="68" spans="1:15" ht="12.75" customHeight="1">
      <c r="A68" s="54">
        <v>59</v>
      </c>
      <c r="B68" s="56" t="s">
        <v>102</v>
      </c>
      <c r="C68" s="31">
        <v>577</v>
      </c>
      <c r="D68" s="38">
        <v>577.41666666666663</v>
      </c>
      <c r="E68" s="38">
        <v>572.63333333333321</v>
      </c>
      <c r="F68" s="38">
        <v>568.26666666666654</v>
      </c>
      <c r="G68" s="38">
        <v>563.48333333333312</v>
      </c>
      <c r="H68" s="38">
        <v>581.7833333333333</v>
      </c>
      <c r="I68" s="38">
        <v>586.56666666666683</v>
      </c>
      <c r="J68" s="38">
        <v>590.93333333333339</v>
      </c>
      <c r="K68" s="31">
        <v>582.20000000000005</v>
      </c>
      <c r="L68" s="31">
        <v>573.04999999999995</v>
      </c>
      <c r="M68" s="31">
        <v>14.926600000000001</v>
      </c>
      <c r="N68" s="1"/>
      <c r="O68" s="1"/>
    </row>
    <row r="69" spans="1:15" ht="12.75" customHeight="1">
      <c r="A69" s="54">
        <v>60</v>
      </c>
      <c r="B69" s="56" t="s">
        <v>103</v>
      </c>
      <c r="C69" s="31">
        <v>2037.55</v>
      </c>
      <c r="D69" s="38">
        <v>2041.8166666666666</v>
      </c>
      <c r="E69" s="38">
        <v>2019.2833333333333</v>
      </c>
      <c r="F69" s="38">
        <v>2001.0166666666667</v>
      </c>
      <c r="G69" s="38">
        <v>1978.4833333333333</v>
      </c>
      <c r="H69" s="38">
        <v>2060.083333333333</v>
      </c>
      <c r="I69" s="38">
        <v>2082.6166666666659</v>
      </c>
      <c r="J69" s="38">
        <v>2100.8833333333332</v>
      </c>
      <c r="K69" s="31">
        <v>2064.35</v>
      </c>
      <c r="L69" s="31">
        <v>2023.55</v>
      </c>
      <c r="M69" s="31">
        <v>1.51922</v>
      </c>
      <c r="N69" s="1"/>
      <c r="O69" s="1"/>
    </row>
    <row r="70" spans="1:15" ht="12.75" customHeight="1">
      <c r="A70" s="54">
        <v>61</v>
      </c>
      <c r="B70" s="56" t="s">
        <v>104</v>
      </c>
      <c r="C70" s="31">
        <v>1976.25</v>
      </c>
      <c r="D70" s="38">
        <v>1979.4666666666665</v>
      </c>
      <c r="E70" s="38">
        <v>1951.9333333333329</v>
      </c>
      <c r="F70" s="38">
        <v>1927.6166666666666</v>
      </c>
      <c r="G70" s="38">
        <v>1900.083333333333</v>
      </c>
      <c r="H70" s="38">
        <v>2003.7833333333328</v>
      </c>
      <c r="I70" s="38">
        <v>2031.3166666666662</v>
      </c>
      <c r="J70" s="38">
        <v>2055.6333333333328</v>
      </c>
      <c r="K70" s="31">
        <v>2007</v>
      </c>
      <c r="L70" s="31">
        <v>1955.15</v>
      </c>
      <c r="M70" s="31">
        <v>4.7268299999999996</v>
      </c>
      <c r="N70" s="1"/>
      <c r="O70" s="1"/>
    </row>
    <row r="71" spans="1:15" ht="12.75" customHeight="1">
      <c r="A71" s="54">
        <v>62</v>
      </c>
      <c r="B71" s="56" t="s">
        <v>274</v>
      </c>
      <c r="C71" s="31">
        <v>406.05</v>
      </c>
      <c r="D71" s="38">
        <v>408.55</v>
      </c>
      <c r="E71" s="38">
        <v>400.45000000000005</v>
      </c>
      <c r="F71" s="38">
        <v>394.85</v>
      </c>
      <c r="G71" s="38">
        <v>386.75000000000006</v>
      </c>
      <c r="H71" s="38">
        <v>414.15000000000003</v>
      </c>
      <c r="I71" s="38">
        <v>422.25000000000006</v>
      </c>
      <c r="J71" s="38">
        <v>427.85</v>
      </c>
      <c r="K71" s="31">
        <v>416.65</v>
      </c>
      <c r="L71" s="31">
        <v>402.95</v>
      </c>
      <c r="M71" s="31">
        <v>13.15836</v>
      </c>
      <c r="N71" s="1"/>
      <c r="O71" s="1"/>
    </row>
    <row r="72" spans="1:15" ht="12.75" customHeight="1">
      <c r="A72" s="54">
        <v>63</v>
      </c>
      <c r="B72" s="56" t="s">
        <v>372</v>
      </c>
      <c r="C72" s="31">
        <v>196</v>
      </c>
      <c r="D72" s="38">
        <v>194.83333333333334</v>
      </c>
      <c r="E72" s="38">
        <v>192.36666666666667</v>
      </c>
      <c r="F72" s="38">
        <v>188.73333333333332</v>
      </c>
      <c r="G72" s="38">
        <v>186.26666666666665</v>
      </c>
      <c r="H72" s="38">
        <v>198.4666666666667</v>
      </c>
      <c r="I72" s="38">
        <v>200.93333333333334</v>
      </c>
      <c r="J72" s="38">
        <v>204.56666666666672</v>
      </c>
      <c r="K72" s="31">
        <v>197.3</v>
      </c>
      <c r="L72" s="31">
        <v>191.2</v>
      </c>
      <c r="M72" s="31">
        <v>18.190740000000002</v>
      </c>
      <c r="N72" s="1"/>
      <c r="O72" s="1"/>
    </row>
    <row r="73" spans="1:15" ht="12.75" customHeight="1">
      <c r="A73" s="54">
        <v>64</v>
      </c>
      <c r="B73" s="56" t="s">
        <v>106</v>
      </c>
      <c r="C73" s="31">
        <v>3626.65</v>
      </c>
      <c r="D73" s="38">
        <v>3625.5499999999997</v>
      </c>
      <c r="E73" s="38">
        <v>3568.0999999999995</v>
      </c>
      <c r="F73" s="38">
        <v>3509.5499999999997</v>
      </c>
      <c r="G73" s="38">
        <v>3452.0999999999995</v>
      </c>
      <c r="H73" s="38">
        <v>3684.0999999999995</v>
      </c>
      <c r="I73" s="38">
        <v>3741.5499999999993</v>
      </c>
      <c r="J73" s="38">
        <v>3800.0999999999995</v>
      </c>
      <c r="K73" s="31">
        <v>3683</v>
      </c>
      <c r="L73" s="31">
        <v>3567</v>
      </c>
      <c r="M73" s="31">
        <v>3.8578999999999999</v>
      </c>
      <c r="N73" s="1"/>
      <c r="O73" s="1"/>
    </row>
    <row r="74" spans="1:15" ht="12.75" customHeight="1">
      <c r="A74" s="54">
        <v>65</v>
      </c>
      <c r="B74" s="56" t="s">
        <v>107</v>
      </c>
      <c r="C74" s="31">
        <v>4325.2</v>
      </c>
      <c r="D74" s="38">
        <v>4324.8499999999995</v>
      </c>
      <c r="E74" s="38">
        <v>4270.3499999999985</v>
      </c>
      <c r="F74" s="38">
        <v>4215.4999999999991</v>
      </c>
      <c r="G74" s="38">
        <v>4160.9999999999982</v>
      </c>
      <c r="H74" s="38">
        <v>4379.6999999999989</v>
      </c>
      <c r="I74" s="38">
        <v>4434.2000000000007</v>
      </c>
      <c r="J74" s="38">
        <v>4489.0499999999993</v>
      </c>
      <c r="K74" s="31">
        <v>4379.3500000000004</v>
      </c>
      <c r="L74" s="31">
        <v>4270</v>
      </c>
      <c r="M74" s="31">
        <v>2.1412800000000001</v>
      </c>
      <c r="N74" s="1"/>
      <c r="O74" s="1"/>
    </row>
    <row r="75" spans="1:15" ht="12.75" customHeight="1">
      <c r="A75" s="54">
        <v>66</v>
      </c>
      <c r="B75" s="56" t="s">
        <v>109</v>
      </c>
      <c r="C75" s="31">
        <v>494.8</v>
      </c>
      <c r="D75" s="38">
        <v>496.51666666666665</v>
      </c>
      <c r="E75" s="38">
        <v>490.08333333333331</v>
      </c>
      <c r="F75" s="38">
        <v>485.36666666666667</v>
      </c>
      <c r="G75" s="38">
        <v>478.93333333333334</v>
      </c>
      <c r="H75" s="38">
        <v>501.23333333333329</v>
      </c>
      <c r="I75" s="38">
        <v>507.66666666666669</v>
      </c>
      <c r="J75" s="38">
        <v>512.38333333333321</v>
      </c>
      <c r="K75" s="31">
        <v>502.95</v>
      </c>
      <c r="L75" s="31">
        <v>491.8</v>
      </c>
      <c r="M75" s="31">
        <v>32.005090000000003</v>
      </c>
      <c r="N75" s="1"/>
      <c r="O75" s="1"/>
    </row>
    <row r="76" spans="1:15" ht="12.75" customHeight="1">
      <c r="A76" s="54">
        <v>67</v>
      </c>
      <c r="B76" s="56" t="s">
        <v>270</v>
      </c>
      <c r="C76" s="31">
        <v>3676.5</v>
      </c>
      <c r="D76" s="38">
        <v>3686.8166666666671</v>
      </c>
      <c r="E76" s="38">
        <v>3661.6833333333343</v>
      </c>
      <c r="F76" s="38">
        <v>3646.8666666666672</v>
      </c>
      <c r="G76" s="38">
        <v>3621.7333333333345</v>
      </c>
      <c r="H76" s="38">
        <v>3701.6333333333341</v>
      </c>
      <c r="I76" s="38">
        <v>3726.7666666666664</v>
      </c>
      <c r="J76" s="38">
        <v>3741.5833333333339</v>
      </c>
      <c r="K76" s="31">
        <v>3711.95</v>
      </c>
      <c r="L76" s="31">
        <v>3672</v>
      </c>
      <c r="M76" s="31">
        <v>4.99878</v>
      </c>
      <c r="N76" s="1"/>
      <c r="O76" s="1"/>
    </row>
    <row r="77" spans="1:15" ht="12.75" customHeight="1">
      <c r="A77" s="54">
        <v>68</v>
      </c>
      <c r="B77" s="56" t="s">
        <v>110</v>
      </c>
      <c r="C77" s="31">
        <v>5191</v>
      </c>
      <c r="D77" s="38">
        <v>5184.416666666667</v>
      </c>
      <c r="E77" s="38">
        <v>5153.1333333333341</v>
      </c>
      <c r="F77" s="38">
        <v>5115.2666666666673</v>
      </c>
      <c r="G77" s="38">
        <v>5083.9833333333345</v>
      </c>
      <c r="H77" s="38">
        <v>5222.2833333333338</v>
      </c>
      <c r="I77" s="38">
        <v>5253.5666666666666</v>
      </c>
      <c r="J77" s="38">
        <v>5291.4333333333334</v>
      </c>
      <c r="K77" s="31">
        <v>5215.7</v>
      </c>
      <c r="L77" s="31">
        <v>5146.55</v>
      </c>
      <c r="M77" s="31">
        <v>2.5739100000000001</v>
      </c>
      <c r="N77" s="1"/>
      <c r="O77" s="1"/>
    </row>
    <row r="78" spans="1:15" ht="12.75" customHeight="1">
      <c r="A78" s="54">
        <v>69</v>
      </c>
      <c r="B78" s="56" t="s">
        <v>111</v>
      </c>
      <c r="C78" s="31">
        <v>3349.25</v>
      </c>
      <c r="D78" s="38">
        <v>3345.25</v>
      </c>
      <c r="E78" s="38">
        <v>3321.5</v>
      </c>
      <c r="F78" s="38">
        <v>3293.75</v>
      </c>
      <c r="G78" s="38">
        <v>3270</v>
      </c>
      <c r="H78" s="38">
        <v>3373</v>
      </c>
      <c r="I78" s="38">
        <v>3396.75</v>
      </c>
      <c r="J78" s="38">
        <v>3424.5</v>
      </c>
      <c r="K78" s="31">
        <v>3369</v>
      </c>
      <c r="L78" s="31">
        <v>3317.5</v>
      </c>
      <c r="M78" s="31">
        <v>7.4304800000000002</v>
      </c>
      <c r="N78" s="1"/>
      <c r="O78" s="1"/>
    </row>
    <row r="79" spans="1:15" ht="12.75" customHeight="1">
      <c r="A79" s="54">
        <v>70</v>
      </c>
      <c r="B79" s="56" t="s">
        <v>112</v>
      </c>
      <c r="C79" s="31">
        <v>2345.5</v>
      </c>
      <c r="D79" s="38">
        <v>2353.8666666666668</v>
      </c>
      <c r="E79" s="38">
        <v>2325.9333333333334</v>
      </c>
      <c r="F79" s="38">
        <v>2306.3666666666668</v>
      </c>
      <c r="G79" s="38">
        <v>2278.4333333333334</v>
      </c>
      <c r="H79" s="38">
        <v>2373.4333333333334</v>
      </c>
      <c r="I79" s="38">
        <v>2401.3666666666668</v>
      </c>
      <c r="J79" s="38">
        <v>2420.9333333333334</v>
      </c>
      <c r="K79" s="31">
        <v>2381.8000000000002</v>
      </c>
      <c r="L79" s="31">
        <v>2334.3000000000002</v>
      </c>
      <c r="M79" s="31">
        <v>1.39358</v>
      </c>
      <c r="N79" s="1"/>
      <c r="O79" s="1"/>
    </row>
    <row r="80" spans="1:15" ht="12.75" customHeight="1">
      <c r="A80" s="54">
        <v>71</v>
      </c>
      <c r="B80" s="56" t="s">
        <v>114</v>
      </c>
      <c r="C80" s="31">
        <v>134.9</v>
      </c>
      <c r="D80" s="38">
        <v>133.95000000000002</v>
      </c>
      <c r="E80" s="38">
        <v>132.50000000000003</v>
      </c>
      <c r="F80" s="38">
        <v>130.10000000000002</v>
      </c>
      <c r="G80" s="38">
        <v>128.65000000000003</v>
      </c>
      <c r="H80" s="38">
        <v>136.35000000000002</v>
      </c>
      <c r="I80" s="38">
        <v>137.80000000000001</v>
      </c>
      <c r="J80" s="38">
        <v>140.20000000000002</v>
      </c>
      <c r="K80" s="31">
        <v>135.4</v>
      </c>
      <c r="L80" s="31">
        <v>131.55000000000001</v>
      </c>
      <c r="M80" s="31">
        <v>300.95708000000002</v>
      </c>
      <c r="N80" s="1"/>
      <c r="O80" s="1"/>
    </row>
    <row r="81" spans="1:15" ht="12.75" customHeight="1">
      <c r="A81" s="54">
        <v>72</v>
      </c>
      <c r="B81" s="56" t="s">
        <v>403</v>
      </c>
      <c r="C81" s="31">
        <v>2845.4</v>
      </c>
      <c r="D81" s="38">
        <v>2827.8666666666663</v>
      </c>
      <c r="E81" s="38">
        <v>2798.7333333333327</v>
      </c>
      <c r="F81" s="38">
        <v>2752.0666666666662</v>
      </c>
      <c r="G81" s="38">
        <v>2722.9333333333325</v>
      </c>
      <c r="H81" s="38">
        <v>2874.5333333333328</v>
      </c>
      <c r="I81" s="38">
        <v>2903.666666666667</v>
      </c>
      <c r="J81" s="38">
        <v>2950.333333333333</v>
      </c>
      <c r="K81" s="31">
        <v>2857</v>
      </c>
      <c r="L81" s="31">
        <v>2781.2</v>
      </c>
      <c r="M81" s="31">
        <v>1.7155899999999999</v>
      </c>
      <c r="N81" s="1"/>
      <c r="O81" s="1"/>
    </row>
    <row r="82" spans="1:15" ht="12.75" customHeight="1">
      <c r="A82" s="54">
        <v>73</v>
      </c>
      <c r="B82" s="56" t="s">
        <v>277</v>
      </c>
      <c r="C82" s="31">
        <v>326.55</v>
      </c>
      <c r="D82" s="38">
        <v>326.84999999999997</v>
      </c>
      <c r="E82" s="38">
        <v>322.69999999999993</v>
      </c>
      <c r="F82" s="38">
        <v>318.84999999999997</v>
      </c>
      <c r="G82" s="38">
        <v>314.69999999999993</v>
      </c>
      <c r="H82" s="38">
        <v>330.69999999999993</v>
      </c>
      <c r="I82" s="38">
        <v>334.84999999999991</v>
      </c>
      <c r="J82" s="38">
        <v>338.69999999999993</v>
      </c>
      <c r="K82" s="31">
        <v>331</v>
      </c>
      <c r="L82" s="31">
        <v>323</v>
      </c>
      <c r="M82" s="31">
        <v>9.6707400000000003</v>
      </c>
      <c r="N82" s="1"/>
      <c r="O82" s="1"/>
    </row>
    <row r="83" spans="1:15" ht="12.75" customHeight="1">
      <c r="A83" s="54">
        <v>74</v>
      </c>
      <c r="B83" s="56" t="s">
        <v>115</v>
      </c>
      <c r="C83" s="31">
        <v>108.9</v>
      </c>
      <c r="D83" s="38">
        <v>108.8</v>
      </c>
      <c r="E83" s="38">
        <v>108.44999999999999</v>
      </c>
      <c r="F83" s="38">
        <v>107.99999999999999</v>
      </c>
      <c r="G83" s="38">
        <v>107.64999999999998</v>
      </c>
      <c r="H83" s="38">
        <v>109.25</v>
      </c>
      <c r="I83" s="38">
        <v>109.6</v>
      </c>
      <c r="J83" s="38">
        <v>110.05000000000001</v>
      </c>
      <c r="K83" s="31">
        <v>109.15</v>
      </c>
      <c r="L83" s="31">
        <v>108.35</v>
      </c>
      <c r="M83" s="31">
        <v>60.132429999999999</v>
      </c>
      <c r="N83" s="1"/>
      <c r="O83" s="1"/>
    </row>
    <row r="84" spans="1:15" ht="12.75" customHeight="1">
      <c r="A84" s="54">
        <v>75</v>
      </c>
      <c r="B84" s="56" t="s">
        <v>278</v>
      </c>
      <c r="C84" s="31">
        <v>1161.2</v>
      </c>
      <c r="D84" s="38">
        <v>1164.1000000000001</v>
      </c>
      <c r="E84" s="38">
        <v>1145.4000000000003</v>
      </c>
      <c r="F84" s="38">
        <v>1129.6000000000001</v>
      </c>
      <c r="G84" s="38">
        <v>1110.9000000000003</v>
      </c>
      <c r="H84" s="38">
        <v>1179.9000000000003</v>
      </c>
      <c r="I84" s="38">
        <v>1198.6000000000001</v>
      </c>
      <c r="J84" s="38">
        <v>1214.4000000000003</v>
      </c>
      <c r="K84" s="31">
        <v>1182.8</v>
      </c>
      <c r="L84" s="31">
        <v>1148.3</v>
      </c>
      <c r="M84" s="31">
        <v>3.1528999999999998</v>
      </c>
      <c r="N84" s="1"/>
      <c r="O84" s="1"/>
    </row>
    <row r="85" spans="1:15" ht="12.75" customHeight="1">
      <c r="A85" s="54">
        <v>76</v>
      </c>
      <c r="B85" s="56" t="s">
        <v>120</v>
      </c>
      <c r="C85" s="31">
        <v>1041.95</v>
      </c>
      <c r="D85" s="38">
        <v>1048.1000000000001</v>
      </c>
      <c r="E85" s="38">
        <v>1031.3500000000004</v>
      </c>
      <c r="F85" s="38">
        <v>1020.7500000000002</v>
      </c>
      <c r="G85" s="38">
        <v>1004.0000000000005</v>
      </c>
      <c r="H85" s="38">
        <v>1058.7000000000003</v>
      </c>
      <c r="I85" s="38">
        <v>1075.4499999999998</v>
      </c>
      <c r="J85" s="38">
        <v>1086.0500000000002</v>
      </c>
      <c r="K85" s="31">
        <v>1064.8499999999999</v>
      </c>
      <c r="L85" s="31">
        <v>1037.5</v>
      </c>
      <c r="M85" s="31">
        <v>5.6917900000000001</v>
      </c>
      <c r="N85" s="1"/>
      <c r="O85" s="1"/>
    </row>
    <row r="86" spans="1:15" ht="12.75" customHeight="1">
      <c r="A86" s="54">
        <v>77</v>
      </c>
      <c r="B86" s="56" t="s">
        <v>121</v>
      </c>
      <c r="C86" s="31">
        <v>1607.65</v>
      </c>
      <c r="D86" s="38">
        <v>1614.5666666666666</v>
      </c>
      <c r="E86" s="38">
        <v>1593.0833333333333</v>
      </c>
      <c r="F86" s="38">
        <v>1578.5166666666667</v>
      </c>
      <c r="G86" s="38">
        <v>1557.0333333333333</v>
      </c>
      <c r="H86" s="38">
        <v>1629.1333333333332</v>
      </c>
      <c r="I86" s="38">
        <v>1650.6166666666668</v>
      </c>
      <c r="J86" s="38">
        <v>1665.1833333333332</v>
      </c>
      <c r="K86" s="31">
        <v>1636.05</v>
      </c>
      <c r="L86" s="31">
        <v>1600</v>
      </c>
      <c r="M86" s="31">
        <v>3.6025100000000001</v>
      </c>
      <c r="N86" s="1"/>
      <c r="O86" s="1"/>
    </row>
    <row r="87" spans="1:15" ht="12.75" customHeight="1">
      <c r="A87" s="54">
        <v>78</v>
      </c>
      <c r="B87" s="56" t="s">
        <v>123</v>
      </c>
      <c r="C87" s="31">
        <v>1775.05</v>
      </c>
      <c r="D87" s="38">
        <v>1780.6333333333332</v>
      </c>
      <c r="E87" s="38">
        <v>1762.2666666666664</v>
      </c>
      <c r="F87" s="38">
        <v>1749.4833333333331</v>
      </c>
      <c r="G87" s="38">
        <v>1731.1166666666663</v>
      </c>
      <c r="H87" s="38">
        <v>1793.4166666666665</v>
      </c>
      <c r="I87" s="38">
        <v>1811.7833333333333</v>
      </c>
      <c r="J87" s="38">
        <v>1824.5666666666666</v>
      </c>
      <c r="K87" s="31">
        <v>1799</v>
      </c>
      <c r="L87" s="31">
        <v>1767.85</v>
      </c>
      <c r="M87" s="31">
        <v>7.4503599999999999</v>
      </c>
      <c r="N87" s="1"/>
      <c r="O87" s="1"/>
    </row>
    <row r="88" spans="1:15" ht="12.75" customHeight="1">
      <c r="A88" s="54">
        <v>79</v>
      </c>
      <c r="B88" s="56" t="s">
        <v>124</v>
      </c>
      <c r="C88" s="31">
        <v>464.8</v>
      </c>
      <c r="D88" s="38">
        <v>462.68333333333334</v>
      </c>
      <c r="E88" s="38">
        <v>459.61666666666667</v>
      </c>
      <c r="F88" s="38">
        <v>454.43333333333334</v>
      </c>
      <c r="G88" s="38">
        <v>451.36666666666667</v>
      </c>
      <c r="H88" s="38">
        <v>467.86666666666667</v>
      </c>
      <c r="I88" s="38">
        <v>470.93333333333339</v>
      </c>
      <c r="J88" s="38">
        <v>476.11666666666667</v>
      </c>
      <c r="K88" s="31">
        <v>465.75</v>
      </c>
      <c r="L88" s="31">
        <v>457.5</v>
      </c>
      <c r="M88" s="31">
        <v>12.83323</v>
      </c>
      <c r="N88" s="1"/>
      <c r="O88" s="1"/>
    </row>
    <row r="89" spans="1:15" ht="12.75" customHeight="1">
      <c r="A89" s="54">
        <v>80</v>
      </c>
      <c r="B89" s="56" t="s">
        <v>125</v>
      </c>
      <c r="C89" s="31">
        <v>3850.25</v>
      </c>
      <c r="D89" s="38">
        <v>3845.9166666666665</v>
      </c>
      <c r="E89" s="38">
        <v>3816.833333333333</v>
      </c>
      <c r="F89" s="38">
        <v>3783.4166666666665</v>
      </c>
      <c r="G89" s="38">
        <v>3754.333333333333</v>
      </c>
      <c r="H89" s="38">
        <v>3879.333333333333</v>
      </c>
      <c r="I89" s="38">
        <v>3908.4166666666661</v>
      </c>
      <c r="J89" s="38">
        <v>3941.833333333333</v>
      </c>
      <c r="K89" s="31">
        <v>3875</v>
      </c>
      <c r="L89" s="31">
        <v>3812.5</v>
      </c>
      <c r="M89" s="31">
        <v>8.7977600000000002</v>
      </c>
      <c r="N89" s="1"/>
      <c r="O89" s="1"/>
    </row>
    <row r="90" spans="1:15" ht="12.75" customHeight="1">
      <c r="A90" s="54">
        <v>81</v>
      </c>
      <c r="B90" s="56" t="s">
        <v>126</v>
      </c>
      <c r="C90" s="31">
        <v>1334.4</v>
      </c>
      <c r="D90" s="38">
        <v>1342.2666666666667</v>
      </c>
      <c r="E90" s="38">
        <v>1312.5333333333333</v>
      </c>
      <c r="F90" s="38">
        <v>1290.6666666666667</v>
      </c>
      <c r="G90" s="38">
        <v>1260.9333333333334</v>
      </c>
      <c r="H90" s="38">
        <v>1364.1333333333332</v>
      </c>
      <c r="I90" s="38">
        <v>1393.8666666666663</v>
      </c>
      <c r="J90" s="38">
        <v>1415.7333333333331</v>
      </c>
      <c r="K90" s="31">
        <v>1372</v>
      </c>
      <c r="L90" s="31">
        <v>1320.4</v>
      </c>
      <c r="M90" s="31">
        <v>43.951790000000003</v>
      </c>
      <c r="N90" s="1"/>
      <c r="O90" s="1"/>
    </row>
    <row r="91" spans="1:15" ht="12.75" customHeight="1">
      <c r="A91" s="54">
        <v>82</v>
      </c>
      <c r="B91" s="56" t="s">
        <v>127</v>
      </c>
      <c r="C91" s="31">
        <v>1167.2</v>
      </c>
      <c r="D91" s="38">
        <v>1161.2</v>
      </c>
      <c r="E91" s="38">
        <v>1152.4000000000001</v>
      </c>
      <c r="F91" s="38">
        <v>1137.6000000000001</v>
      </c>
      <c r="G91" s="38">
        <v>1128.8000000000002</v>
      </c>
      <c r="H91" s="38">
        <v>1176</v>
      </c>
      <c r="I91" s="38">
        <v>1184.7999999999997</v>
      </c>
      <c r="J91" s="38">
        <v>1199.5999999999999</v>
      </c>
      <c r="K91" s="31">
        <v>1170</v>
      </c>
      <c r="L91" s="31">
        <v>1146.4000000000001</v>
      </c>
      <c r="M91" s="31">
        <v>24.314779999999999</v>
      </c>
      <c r="N91" s="1"/>
      <c r="O91" s="1"/>
    </row>
    <row r="92" spans="1:15" ht="12.75" customHeight="1">
      <c r="A92" s="54">
        <v>83</v>
      </c>
      <c r="B92" s="56" t="s">
        <v>128</v>
      </c>
      <c r="C92" s="31">
        <v>2372.25</v>
      </c>
      <c r="D92" s="38">
        <v>2379.75</v>
      </c>
      <c r="E92" s="38">
        <v>2352.5</v>
      </c>
      <c r="F92" s="38">
        <v>2332.75</v>
      </c>
      <c r="G92" s="38">
        <v>2305.5</v>
      </c>
      <c r="H92" s="38">
        <v>2399.5</v>
      </c>
      <c r="I92" s="38">
        <v>2426.75</v>
      </c>
      <c r="J92" s="38">
        <v>2446.5</v>
      </c>
      <c r="K92" s="31">
        <v>2407</v>
      </c>
      <c r="L92" s="31">
        <v>2360</v>
      </c>
      <c r="M92" s="31">
        <v>4.6088199999999997</v>
      </c>
      <c r="N92" s="1"/>
      <c r="O92" s="1"/>
    </row>
    <row r="93" spans="1:15" ht="12.75" customHeight="1">
      <c r="A93" s="54">
        <v>84</v>
      </c>
      <c r="B93" s="56" t="s">
        <v>129</v>
      </c>
      <c r="C93" s="31">
        <v>1677.5</v>
      </c>
      <c r="D93" s="38">
        <v>1683.8333333333333</v>
      </c>
      <c r="E93" s="38">
        <v>1663.6666666666665</v>
      </c>
      <c r="F93" s="38">
        <v>1649.8333333333333</v>
      </c>
      <c r="G93" s="38">
        <v>1629.6666666666665</v>
      </c>
      <c r="H93" s="38">
        <v>1697.6666666666665</v>
      </c>
      <c r="I93" s="38">
        <v>1717.833333333333</v>
      </c>
      <c r="J93" s="38">
        <v>1731.6666666666665</v>
      </c>
      <c r="K93" s="31">
        <v>1704</v>
      </c>
      <c r="L93" s="31">
        <v>1670</v>
      </c>
      <c r="M93" s="31">
        <v>405.38409000000001</v>
      </c>
      <c r="N93" s="1"/>
      <c r="O93" s="1"/>
    </row>
    <row r="94" spans="1:15" ht="12.75" customHeight="1">
      <c r="A94" s="54">
        <v>85</v>
      </c>
      <c r="B94" s="56" t="s">
        <v>130</v>
      </c>
      <c r="C94" s="31">
        <v>656.55</v>
      </c>
      <c r="D94" s="38">
        <v>658.9666666666667</v>
      </c>
      <c r="E94" s="38">
        <v>650.93333333333339</v>
      </c>
      <c r="F94" s="38">
        <v>645.31666666666672</v>
      </c>
      <c r="G94" s="38">
        <v>637.28333333333342</v>
      </c>
      <c r="H94" s="38">
        <v>664.58333333333337</v>
      </c>
      <c r="I94" s="38">
        <v>672.61666666666667</v>
      </c>
      <c r="J94" s="38">
        <v>678.23333333333335</v>
      </c>
      <c r="K94" s="31">
        <v>667</v>
      </c>
      <c r="L94" s="31">
        <v>653.35</v>
      </c>
      <c r="M94" s="31">
        <v>58.559260000000002</v>
      </c>
      <c r="N94" s="1"/>
      <c r="O94" s="1"/>
    </row>
    <row r="95" spans="1:15" ht="12.75" customHeight="1">
      <c r="A95" s="54">
        <v>86</v>
      </c>
      <c r="B95" s="56" t="s">
        <v>131</v>
      </c>
      <c r="C95" s="31">
        <v>3116.4</v>
      </c>
      <c r="D95" s="38">
        <v>3107.4333333333329</v>
      </c>
      <c r="E95" s="38">
        <v>3094.8666666666659</v>
      </c>
      <c r="F95" s="38">
        <v>3073.333333333333</v>
      </c>
      <c r="G95" s="38">
        <v>3060.766666666666</v>
      </c>
      <c r="H95" s="38">
        <v>3128.9666666666658</v>
      </c>
      <c r="I95" s="38">
        <v>3141.5333333333324</v>
      </c>
      <c r="J95" s="38">
        <v>3163.0666666666657</v>
      </c>
      <c r="K95" s="31">
        <v>3120</v>
      </c>
      <c r="L95" s="31">
        <v>3085.9</v>
      </c>
      <c r="M95" s="31">
        <v>5.7827500000000001</v>
      </c>
      <c r="N95" s="1"/>
      <c r="O95" s="1"/>
    </row>
    <row r="96" spans="1:15" ht="12.75" customHeight="1">
      <c r="A96" s="54">
        <v>87</v>
      </c>
      <c r="B96" s="56" t="s">
        <v>133</v>
      </c>
      <c r="C96" s="31">
        <v>444.5</v>
      </c>
      <c r="D96" s="38">
        <v>445.23333333333335</v>
      </c>
      <c r="E96" s="38">
        <v>441.4666666666667</v>
      </c>
      <c r="F96" s="38">
        <v>438.43333333333334</v>
      </c>
      <c r="G96" s="38">
        <v>434.66666666666669</v>
      </c>
      <c r="H96" s="38">
        <v>448.26666666666671</v>
      </c>
      <c r="I96" s="38">
        <v>452.03333333333336</v>
      </c>
      <c r="J96" s="38">
        <v>455.06666666666672</v>
      </c>
      <c r="K96" s="31">
        <v>449</v>
      </c>
      <c r="L96" s="31">
        <v>442.2</v>
      </c>
      <c r="M96" s="31">
        <v>39.631959999999999</v>
      </c>
      <c r="N96" s="1"/>
      <c r="O96" s="1"/>
    </row>
    <row r="97" spans="1:15" ht="12.75" customHeight="1">
      <c r="A97" s="54">
        <v>88</v>
      </c>
      <c r="B97" s="56" t="s">
        <v>135</v>
      </c>
      <c r="C97" s="31">
        <v>290.39999999999998</v>
      </c>
      <c r="D97" s="38">
        <v>292.63333333333333</v>
      </c>
      <c r="E97" s="38">
        <v>287.26666666666665</v>
      </c>
      <c r="F97" s="38">
        <v>284.13333333333333</v>
      </c>
      <c r="G97" s="38">
        <v>278.76666666666665</v>
      </c>
      <c r="H97" s="38">
        <v>295.76666666666665</v>
      </c>
      <c r="I97" s="38">
        <v>301.13333333333333</v>
      </c>
      <c r="J97" s="38">
        <v>304.26666666666665</v>
      </c>
      <c r="K97" s="31">
        <v>298</v>
      </c>
      <c r="L97" s="31">
        <v>289.5</v>
      </c>
      <c r="M97" s="31">
        <v>30.013649999999998</v>
      </c>
      <c r="N97" s="1"/>
      <c r="O97" s="1"/>
    </row>
    <row r="98" spans="1:15" ht="12.75" customHeight="1">
      <c r="A98" s="54">
        <v>89</v>
      </c>
      <c r="B98" s="56" t="s">
        <v>136</v>
      </c>
      <c r="C98" s="31">
        <v>2682.8</v>
      </c>
      <c r="D98" s="38">
        <v>2687.0666666666666</v>
      </c>
      <c r="E98" s="38">
        <v>2673.0333333333333</v>
      </c>
      <c r="F98" s="38">
        <v>2663.2666666666669</v>
      </c>
      <c r="G98" s="38">
        <v>2649.2333333333336</v>
      </c>
      <c r="H98" s="38">
        <v>2696.833333333333</v>
      </c>
      <c r="I98" s="38">
        <v>2710.8666666666659</v>
      </c>
      <c r="J98" s="38">
        <v>2720.6333333333328</v>
      </c>
      <c r="K98" s="31">
        <v>2701.1</v>
      </c>
      <c r="L98" s="31">
        <v>2677.3</v>
      </c>
      <c r="M98" s="31">
        <v>12.159039999999999</v>
      </c>
      <c r="N98" s="1"/>
      <c r="O98" s="1"/>
    </row>
    <row r="99" spans="1:15" ht="12.75" customHeight="1">
      <c r="A99" s="54">
        <v>90</v>
      </c>
      <c r="B99" s="56" t="s">
        <v>280</v>
      </c>
      <c r="C99" s="31">
        <v>320.3</v>
      </c>
      <c r="D99" s="38">
        <v>321.31666666666666</v>
      </c>
      <c r="E99" s="38">
        <v>317.48333333333335</v>
      </c>
      <c r="F99" s="38">
        <v>314.66666666666669</v>
      </c>
      <c r="G99" s="38">
        <v>310.83333333333337</v>
      </c>
      <c r="H99" s="38">
        <v>324.13333333333333</v>
      </c>
      <c r="I99" s="38">
        <v>327.9666666666667</v>
      </c>
      <c r="J99" s="38">
        <v>330.7833333333333</v>
      </c>
      <c r="K99" s="31">
        <v>325.14999999999998</v>
      </c>
      <c r="L99" s="31">
        <v>318.5</v>
      </c>
      <c r="M99" s="31">
        <v>4.4232500000000003</v>
      </c>
      <c r="N99" s="1"/>
      <c r="O99" s="1"/>
    </row>
    <row r="100" spans="1:15" ht="12.75" customHeight="1">
      <c r="A100" s="54">
        <v>91</v>
      </c>
      <c r="B100" s="56" t="s">
        <v>281</v>
      </c>
      <c r="C100" s="31">
        <v>43312.4</v>
      </c>
      <c r="D100" s="38">
        <v>43297.783333333333</v>
      </c>
      <c r="E100" s="38">
        <v>43118.716666666667</v>
      </c>
      <c r="F100" s="38">
        <v>42925.033333333333</v>
      </c>
      <c r="G100" s="38">
        <v>42745.966666666667</v>
      </c>
      <c r="H100" s="38">
        <v>43491.466666666667</v>
      </c>
      <c r="I100" s="38">
        <v>43670.533333333333</v>
      </c>
      <c r="J100" s="38">
        <v>43864.216666666667</v>
      </c>
      <c r="K100" s="31">
        <v>43476.85</v>
      </c>
      <c r="L100" s="31">
        <v>43104.1</v>
      </c>
      <c r="M100" s="31">
        <v>1.5389999999999999E-2</v>
      </c>
      <c r="N100" s="1"/>
      <c r="O100" s="1"/>
    </row>
    <row r="101" spans="1:15" ht="12.75" customHeight="1">
      <c r="A101" s="54">
        <v>92</v>
      </c>
      <c r="B101" s="56" t="s">
        <v>138</v>
      </c>
      <c r="C101" s="31">
        <v>975.45</v>
      </c>
      <c r="D101" s="38">
        <v>978.18333333333339</v>
      </c>
      <c r="E101" s="38">
        <v>968.41666666666674</v>
      </c>
      <c r="F101" s="38">
        <v>961.38333333333333</v>
      </c>
      <c r="G101" s="38">
        <v>951.61666666666667</v>
      </c>
      <c r="H101" s="38">
        <v>985.21666666666681</v>
      </c>
      <c r="I101" s="38">
        <v>994.98333333333346</v>
      </c>
      <c r="J101" s="38">
        <v>1002.0166666666669</v>
      </c>
      <c r="K101" s="31">
        <v>987.95</v>
      </c>
      <c r="L101" s="31">
        <v>971.15</v>
      </c>
      <c r="M101" s="31">
        <v>297.09508</v>
      </c>
      <c r="N101" s="1"/>
      <c r="O101" s="1"/>
    </row>
    <row r="102" spans="1:15" ht="12.75" customHeight="1">
      <c r="A102" s="54">
        <v>93</v>
      </c>
      <c r="B102" s="56" t="s">
        <v>139</v>
      </c>
      <c r="C102" s="31">
        <v>1351.65</v>
      </c>
      <c r="D102" s="38">
        <v>1356.75</v>
      </c>
      <c r="E102" s="38">
        <v>1338.75</v>
      </c>
      <c r="F102" s="38">
        <v>1325.85</v>
      </c>
      <c r="G102" s="38">
        <v>1307.8499999999999</v>
      </c>
      <c r="H102" s="38">
        <v>1369.65</v>
      </c>
      <c r="I102" s="38">
        <v>1387.65</v>
      </c>
      <c r="J102" s="38">
        <v>1400.5500000000002</v>
      </c>
      <c r="K102" s="31">
        <v>1374.75</v>
      </c>
      <c r="L102" s="31">
        <v>1343.85</v>
      </c>
      <c r="M102" s="31">
        <v>7.5229299999999997</v>
      </c>
      <c r="N102" s="1"/>
      <c r="O102" s="1"/>
    </row>
    <row r="103" spans="1:15" ht="12.75" customHeight="1">
      <c r="A103" s="54">
        <v>94</v>
      </c>
      <c r="B103" s="56" t="s">
        <v>140</v>
      </c>
      <c r="C103" s="31">
        <v>574.75</v>
      </c>
      <c r="D103" s="38">
        <v>577.26666666666677</v>
      </c>
      <c r="E103" s="38">
        <v>565.63333333333355</v>
      </c>
      <c r="F103" s="38">
        <v>556.51666666666677</v>
      </c>
      <c r="G103" s="38">
        <v>544.88333333333355</v>
      </c>
      <c r="H103" s="38">
        <v>586.38333333333355</v>
      </c>
      <c r="I103" s="38">
        <v>598.01666666666677</v>
      </c>
      <c r="J103" s="38">
        <v>607.13333333333355</v>
      </c>
      <c r="K103" s="31">
        <v>588.9</v>
      </c>
      <c r="L103" s="31">
        <v>568.15</v>
      </c>
      <c r="M103" s="31">
        <v>42.518839999999997</v>
      </c>
      <c r="N103" s="1"/>
      <c r="O103" s="1"/>
    </row>
    <row r="104" spans="1:15" ht="12.75" customHeight="1">
      <c r="A104" s="54">
        <v>95</v>
      </c>
      <c r="B104" s="56" t="s">
        <v>141</v>
      </c>
      <c r="C104" s="31">
        <v>7.65</v>
      </c>
      <c r="D104" s="38">
        <v>7.7</v>
      </c>
      <c r="E104" s="38">
        <v>7.45</v>
      </c>
      <c r="F104" s="38">
        <v>7.25</v>
      </c>
      <c r="G104" s="38">
        <v>7</v>
      </c>
      <c r="H104" s="38">
        <v>7.9</v>
      </c>
      <c r="I104" s="38">
        <v>8.15</v>
      </c>
      <c r="J104" s="38">
        <v>8.3500000000000014</v>
      </c>
      <c r="K104" s="31">
        <v>7.95</v>
      </c>
      <c r="L104" s="31">
        <v>7.5</v>
      </c>
      <c r="M104" s="31">
        <v>2265.8079299999999</v>
      </c>
      <c r="N104" s="1"/>
      <c r="O104" s="1"/>
    </row>
    <row r="105" spans="1:15" ht="12.75" customHeight="1">
      <c r="A105" s="54">
        <v>96</v>
      </c>
      <c r="B105" s="56" t="s">
        <v>143</v>
      </c>
      <c r="C105" s="31">
        <v>81.099999999999994</v>
      </c>
      <c r="D105" s="38">
        <v>81.350000000000009</v>
      </c>
      <c r="E105" s="38">
        <v>80.300000000000011</v>
      </c>
      <c r="F105" s="38">
        <v>79.5</v>
      </c>
      <c r="G105" s="38">
        <v>78.45</v>
      </c>
      <c r="H105" s="38">
        <v>82.15000000000002</v>
      </c>
      <c r="I105" s="38">
        <v>83.2</v>
      </c>
      <c r="J105" s="38">
        <v>84.000000000000028</v>
      </c>
      <c r="K105" s="31">
        <v>82.4</v>
      </c>
      <c r="L105" s="31">
        <v>80.55</v>
      </c>
      <c r="M105" s="31">
        <v>263.56686999999999</v>
      </c>
      <c r="N105" s="1"/>
      <c r="O105" s="1"/>
    </row>
    <row r="106" spans="1:15" ht="12.75" customHeight="1">
      <c r="A106" s="54">
        <v>97</v>
      </c>
      <c r="B106" s="56" t="s">
        <v>145</v>
      </c>
      <c r="C106" s="31">
        <v>493.15</v>
      </c>
      <c r="D106" s="38">
        <v>491.59999999999997</v>
      </c>
      <c r="E106" s="38">
        <v>488.19999999999993</v>
      </c>
      <c r="F106" s="38">
        <v>483.24999999999994</v>
      </c>
      <c r="G106" s="38">
        <v>479.84999999999991</v>
      </c>
      <c r="H106" s="38">
        <v>496.54999999999995</v>
      </c>
      <c r="I106" s="38">
        <v>499.94999999999993</v>
      </c>
      <c r="J106" s="38">
        <v>504.9</v>
      </c>
      <c r="K106" s="31">
        <v>495</v>
      </c>
      <c r="L106" s="31">
        <v>486.65</v>
      </c>
      <c r="M106" s="31">
        <v>15.381360000000001</v>
      </c>
      <c r="N106" s="1"/>
      <c r="O106" s="1"/>
    </row>
    <row r="107" spans="1:15" ht="12.75" customHeight="1">
      <c r="A107" s="54">
        <v>98</v>
      </c>
      <c r="B107" s="56" t="s">
        <v>146</v>
      </c>
      <c r="C107" s="31">
        <v>388.3</v>
      </c>
      <c r="D107" s="38">
        <v>389.05</v>
      </c>
      <c r="E107" s="38">
        <v>384.1</v>
      </c>
      <c r="F107" s="38">
        <v>379.90000000000003</v>
      </c>
      <c r="G107" s="38">
        <v>374.95000000000005</v>
      </c>
      <c r="H107" s="38">
        <v>393.25</v>
      </c>
      <c r="I107" s="38">
        <v>398.19999999999993</v>
      </c>
      <c r="J107" s="38">
        <v>402.4</v>
      </c>
      <c r="K107" s="31">
        <v>394</v>
      </c>
      <c r="L107" s="31">
        <v>384.85</v>
      </c>
      <c r="M107" s="31">
        <v>27.288239999999998</v>
      </c>
      <c r="N107" s="1"/>
      <c r="O107" s="1"/>
    </row>
    <row r="108" spans="1:15" ht="12.75" customHeight="1">
      <c r="A108" s="54">
        <v>99</v>
      </c>
      <c r="B108" s="56" t="s">
        <v>283</v>
      </c>
      <c r="C108" s="31">
        <v>327.5</v>
      </c>
      <c r="D108" s="38">
        <v>326.2</v>
      </c>
      <c r="E108" s="38">
        <v>324.39999999999998</v>
      </c>
      <c r="F108" s="38">
        <v>321.3</v>
      </c>
      <c r="G108" s="38">
        <v>319.5</v>
      </c>
      <c r="H108" s="38">
        <v>329.29999999999995</v>
      </c>
      <c r="I108" s="38">
        <v>331.1</v>
      </c>
      <c r="J108" s="38">
        <v>334.19999999999993</v>
      </c>
      <c r="K108" s="31">
        <v>328</v>
      </c>
      <c r="L108" s="31">
        <v>323.10000000000002</v>
      </c>
      <c r="M108" s="31">
        <v>12.577</v>
      </c>
      <c r="N108" s="1"/>
      <c r="O108" s="1"/>
    </row>
    <row r="109" spans="1:15" ht="12.75" customHeight="1">
      <c r="A109" s="54">
        <v>100</v>
      </c>
      <c r="B109" s="56" t="s">
        <v>149</v>
      </c>
      <c r="C109" s="31">
        <v>2653.05</v>
      </c>
      <c r="D109" s="38">
        <v>2663.7000000000003</v>
      </c>
      <c r="E109" s="38">
        <v>2634.4000000000005</v>
      </c>
      <c r="F109" s="38">
        <v>2615.7500000000005</v>
      </c>
      <c r="G109" s="38">
        <v>2586.4500000000007</v>
      </c>
      <c r="H109" s="38">
        <v>2682.3500000000004</v>
      </c>
      <c r="I109" s="38">
        <v>2711.6500000000005</v>
      </c>
      <c r="J109" s="38">
        <v>2730.3</v>
      </c>
      <c r="K109" s="31">
        <v>2693</v>
      </c>
      <c r="L109" s="31">
        <v>2645.05</v>
      </c>
      <c r="M109" s="31">
        <v>3.4578899999999999</v>
      </c>
      <c r="N109" s="1"/>
      <c r="O109" s="1"/>
    </row>
    <row r="110" spans="1:15" ht="12.75" customHeight="1">
      <c r="A110" s="54">
        <v>101</v>
      </c>
      <c r="B110" s="56" t="s">
        <v>150</v>
      </c>
      <c r="C110" s="31">
        <v>1390.25</v>
      </c>
      <c r="D110" s="38">
        <v>1393.9833333333333</v>
      </c>
      <c r="E110" s="38">
        <v>1378.7666666666667</v>
      </c>
      <c r="F110" s="38">
        <v>1367.2833333333333</v>
      </c>
      <c r="G110" s="38">
        <v>1352.0666666666666</v>
      </c>
      <c r="H110" s="38">
        <v>1405.4666666666667</v>
      </c>
      <c r="I110" s="38">
        <v>1420.6833333333334</v>
      </c>
      <c r="J110" s="38">
        <v>1432.1666666666667</v>
      </c>
      <c r="K110" s="31">
        <v>1409.2</v>
      </c>
      <c r="L110" s="31">
        <v>1382.5</v>
      </c>
      <c r="M110" s="31">
        <v>41.063310000000001</v>
      </c>
      <c r="N110" s="1"/>
      <c r="O110" s="1"/>
    </row>
    <row r="111" spans="1:15" ht="12.75" customHeight="1">
      <c r="A111" s="54">
        <v>102</v>
      </c>
      <c r="B111" s="56" t="s">
        <v>151</v>
      </c>
      <c r="C111" s="31">
        <v>169.4</v>
      </c>
      <c r="D111" s="38">
        <v>171.0333333333333</v>
      </c>
      <c r="E111" s="38">
        <v>167.06666666666661</v>
      </c>
      <c r="F111" s="38">
        <v>164.73333333333329</v>
      </c>
      <c r="G111" s="38">
        <v>160.76666666666659</v>
      </c>
      <c r="H111" s="38">
        <v>173.36666666666662</v>
      </c>
      <c r="I111" s="38">
        <v>177.33333333333331</v>
      </c>
      <c r="J111" s="38">
        <v>179.66666666666663</v>
      </c>
      <c r="K111" s="31">
        <v>175</v>
      </c>
      <c r="L111" s="31">
        <v>168.7</v>
      </c>
      <c r="M111" s="31">
        <v>144.35781</v>
      </c>
      <c r="N111" s="1"/>
      <c r="O111" s="1"/>
    </row>
    <row r="112" spans="1:15" ht="12.75" customHeight="1">
      <c r="A112" s="54">
        <v>103</v>
      </c>
      <c r="B112" s="56" t="s">
        <v>152</v>
      </c>
      <c r="C112" s="31">
        <v>1475.2</v>
      </c>
      <c r="D112" s="38">
        <v>1460.7166666666665</v>
      </c>
      <c r="E112" s="38">
        <v>1443.4833333333329</v>
      </c>
      <c r="F112" s="38">
        <v>1411.7666666666664</v>
      </c>
      <c r="G112" s="38">
        <v>1394.5333333333328</v>
      </c>
      <c r="H112" s="38">
        <v>1492.4333333333329</v>
      </c>
      <c r="I112" s="38">
        <v>1509.6666666666665</v>
      </c>
      <c r="J112" s="38">
        <v>1541.383333333333</v>
      </c>
      <c r="K112" s="31">
        <v>1477.95</v>
      </c>
      <c r="L112" s="31">
        <v>1429</v>
      </c>
      <c r="M112" s="31">
        <v>167.43977000000001</v>
      </c>
      <c r="N112" s="1"/>
      <c r="O112" s="1"/>
    </row>
    <row r="113" spans="1:15" ht="12.75" customHeight="1">
      <c r="A113" s="54">
        <v>104</v>
      </c>
      <c r="B113" s="56" t="s">
        <v>154</v>
      </c>
      <c r="C113" s="31">
        <v>97.6</v>
      </c>
      <c r="D113" s="38">
        <v>97.733333333333334</v>
      </c>
      <c r="E113" s="38">
        <v>97.066666666666663</v>
      </c>
      <c r="F113" s="38">
        <v>96.533333333333331</v>
      </c>
      <c r="G113" s="38">
        <v>95.86666666666666</v>
      </c>
      <c r="H113" s="38">
        <v>98.266666666666666</v>
      </c>
      <c r="I113" s="38">
        <v>98.933333333333323</v>
      </c>
      <c r="J113" s="38">
        <v>99.466666666666669</v>
      </c>
      <c r="K113" s="31">
        <v>98.4</v>
      </c>
      <c r="L113" s="31">
        <v>97.2</v>
      </c>
      <c r="M113" s="31">
        <v>95.278210000000001</v>
      </c>
      <c r="N113" s="1"/>
      <c r="O113" s="1"/>
    </row>
    <row r="114" spans="1:15" ht="12.75" customHeight="1">
      <c r="A114" s="54">
        <v>105</v>
      </c>
      <c r="B114" s="56" t="s">
        <v>155</v>
      </c>
      <c r="C114" s="31">
        <v>793.4</v>
      </c>
      <c r="D114" s="38">
        <v>789.76666666666677</v>
      </c>
      <c r="E114" s="38">
        <v>784.08333333333348</v>
      </c>
      <c r="F114" s="38">
        <v>774.76666666666677</v>
      </c>
      <c r="G114" s="38">
        <v>769.08333333333348</v>
      </c>
      <c r="H114" s="38">
        <v>799.08333333333348</v>
      </c>
      <c r="I114" s="38">
        <v>804.76666666666665</v>
      </c>
      <c r="J114" s="38">
        <v>814.08333333333348</v>
      </c>
      <c r="K114" s="31">
        <v>795.45</v>
      </c>
      <c r="L114" s="31">
        <v>780.45</v>
      </c>
      <c r="M114" s="31">
        <v>4.18879</v>
      </c>
      <c r="N114" s="1"/>
      <c r="O114" s="1"/>
    </row>
    <row r="115" spans="1:15" ht="12.75" customHeight="1">
      <c r="A115" s="54">
        <v>106</v>
      </c>
      <c r="B115" s="56" t="s">
        <v>156</v>
      </c>
      <c r="C115" s="31">
        <v>622.85</v>
      </c>
      <c r="D115" s="38">
        <v>623.63333333333333</v>
      </c>
      <c r="E115" s="38">
        <v>619.2166666666667</v>
      </c>
      <c r="F115" s="38">
        <v>615.58333333333337</v>
      </c>
      <c r="G115" s="38">
        <v>611.16666666666674</v>
      </c>
      <c r="H115" s="38">
        <v>627.26666666666665</v>
      </c>
      <c r="I115" s="38">
        <v>631.68333333333339</v>
      </c>
      <c r="J115" s="38">
        <v>635.31666666666661</v>
      </c>
      <c r="K115" s="31">
        <v>628.04999999999995</v>
      </c>
      <c r="L115" s="31">
        <v>620</v>
      </c>
      <c r="M115" s="31">
        <v>7.6387</v>
      </c>
      <c r="N115" s="1"/>
      <c r="O115" s="1"/>
    </row>
    <row r="116" spans="1:15" ht="12.75" customHeight="1">
      <c r="A116" s="54">
        <v>107</v>
      </c>
      <c r="B116" s="56" t="s">
        <v>423</v>
      </c>
      <c r="C116" s="31">
        <v>32.6</v>
      </c>
      <c r="D116" s="38">
        <v>32.750000000000007</v>
      </c>
      <c r="E116" s="38">
        <v>32.300000000000011</v>
      </c>
      <c r="F116" s="38">
        <v>32.000000000000007</v>
      </c>
      <c r="G116" s="38">
        <v>31.550000000000011</v>
      </c>
      <c r="H116" s="38">
        <v>33.050000000000011</v>
      </c>
      <c r="I116" s="38">
        <v>33.500000000000014</v>
      </c>
      <c r="J116" s="38">
        <v>33.800000000000011</v>
      </c>
      <c r="K116" s="31">
        <v>33.200000000000003</v>
      </c>
      <c r="L116" s="31">
        <v>32.450000000000003</v>
      </c>
      <c r="M116" s="31">
        <v>244.80879999999999</v>
      </c>
      <c r="N116" s="1"/>
      <c r="O116" s="1"/>
    </row>
    <row r="117" spans="1:15" ht="12.75" customHeight="1">
      <c r="A117" s="54">
        <v>108</v>
      </c>
      <c r="B117" s="56" t="s">
        <v>157</v>
      </c>
      <c r="C117" s="31">
        <v>472.5</v>
      </c>
      <c r="D117" s="38">
        <v>472.56666666666666</v>
      </c>
      <c r="E117" s="38">
        <v>470.93333333333334</v>
      </c>
      <c r="F117" s="38">
        <v>469.36666666666667</v>
      </c>
      <c r="G117" s="38">
        <v>467.73333333333335</v>
      </c>
      <c r="H117" s="38">
        <v>474.13333333333333</v>
      </c>
      <c r="I117" s="38">
        <v>475.76666666666665</v>
      </c>
      <c r="J117" s="38">
        <v>477.33333333333331</v>
      </c>
      <c r="K117" s="31">
        <v>474.2</v>
      </c>
      <c r="L117" s="31">
        <v>471</v>
      </c>
      <c r="M117" s="31">
        <v>53.522829999999999</v>
      </c>
      <c r="N117" s="1"/>
      <c r="O117" s="1"/>
    </row>
    <row r="118" spans="1:15" ht="12.75" customHeight="1">
      <c r="A118" s="54">
        <v>109</v>
      </c>
      <c r="B118" s="56" t="s">
        <v>158</v>
      </c>
      <c r="C118" s="31">
        <v>634.1</v>
      </c>
      <c r="D118" s="38">
        <v>633.48333333333335</v>
      </c>
      <c r="E118" s="38">
        <v>626.56666666666672</v>
      </c>
      <c r="F118" s="38">
        <v>619.03333333333342</v>
      </c>
      <c r="G118" s="38">
        <v>612.11666666666679</v>
      </c>
      <c r="H118" s="38">
        <v>641.01666666666665</v>
      </c>
      <c r="I118" s="38">
        <v>647.93333333333317</v>
      </c>
      <c r="J118" s="38">
        <v>655.46666666666658</v>
      </c>
      <c r="K118" s="31">
        <v>640.4</v>
      </c>
      <c r="L118" s="31">
        <v>625.95000000000005</v>
      </c>
      <c r="M118" s="31">
        <v>31.505739999999999</v>
      </c>
      <c r="N118" s="1"/>
      <c r="O118" s="1"/>
    </row>
    <row r="119" spans="1:15" ht="12.75" customHeight="1">
      <c r="A119" s="54">
        <v>110</v>
      </c>
      <c r="B119" s="56" t="s">
        <v>284</v>
      </c>
      <c r="C119" s="31">
        <v>289.7</v>
      </c>
      <c r="D119" s="38">
        <v>289.7833333333333</v>
      </c>
      <c r="E119" s="38">
        <v>283.16666666666663</v>
      </c>
      <c r="F119" s="38">
        <v>276.63333333333333</v>
      </c>
      <c r="G119" s="38">
        <v>270.01666666666665</v>
      </c>
      <c r="H119" s="38">
        <v>296.31666666666661</v>
      </c>
      <c r="I119" s="38">
        <v>302.93333333333328</v>
      </c>
      <c r="J119" s="38">
        <v>309.46666666666658</v>
      </c>
      <c r="K119" s="31">
        <v>296.39999999999998</v>
      </c>
      <c r="L119" s="31">
        <v>283.25</v>
      </c>
      <c r="M119" s="31">
        <v>47.787329999999997</v>
      </c>
      <c r="N119" s="1"/>
      <c r="O119" s="1"/>
    </row>
    <row r="120" spans="1:15" ht="12.75" customHeight="1">
      <c r="A120" s="54">
        <v>111</v>
      </c>
      <c r="B120" s="56" t="s">
        <v>160</v>
      </c>
      <c r="C120" s="31">
        <v>790.9</v>
      </c>
      <c r="D120" s="38">
        <v>793.4666666666667</v>
      </c>
      <c r="E120" s="38">
        <v>785.93333333333339</v>
      </c>
      <c r="F120" s="38">
        <v>780.9666666666667</v>
      </c>
      <c r="G120" s="38">
        <v>773.43333333333339</v>
      </c>
      <c r="H120" s="38">
        <v>798.43333333333339</v>
      </c>
      <c r="I120" s="38">
        <v>805.9666666666667</v>
      </c>
      <c r="J120" s="38">
        <v>810.93333333333339</v>
      </c>
      <c r="K120" s="31">
        <v>801</v>
      </c>
      <c r="L120" s="31">
        <v>788.5</v>
      </c>
      <c r="M120" s="31">
        <v>15.27919</v>
      </c>
      <c r="N120" s="1"/>
      <c r="O120" s="1"/>
    </row>
    <row r="121" spans="1:15" ht="12.75" customHeight="1">
      <c r="A121" s="54">
        <v>112</v>
      </c>
      <c r="B121" s="56" t="s">
        <v>161</v>
      </c>
      <c r="C121" s="31">
        <v>470.8</v>
      </c>
      <c r="D121" s="38">
        <v>472.09999999999997</v>
      </c>
      <c r="E121" s="38">
        <v>467.19999999999993</v>
      </c>
      <c r="F121" s="38">
        <v>463.59999999999997</v>
      </c>
      <c r="G121" s="38">
        <v>458.69999999999993</v>
      </c>
      <c r="H121" s="38">
        <v>475.69999999999993</v>
      </c>
      <c r="I121" s="38">
        <v>480.59999999999991</v>
      </c>
      <c r="J121" s="38">
        <v>484.19999999999993</v>
      </c>
      <c r="K121" s="31">
        <v>477</v>
      </c>
      <c r="L121" s="31">
        <v>468.5</v>
      </c>
      <c r="M121" s="31">
        <v>22.009640000000001</v>
      </c>
      <c r="N121" s="1"/>
      <c r="O121" s="1"/>
    </row>
    <row r="122" spans="1:15" ht="12.75" customHeight="1">
      <c r="A122" s="54">
        <v>113</v>
      </c>
      <c r="B122" s="56" t="s">
        <v>162</v>
      </c>
      <c r="C122" s="31">
        <v>1890.85</v>
      </c>
      <c r="D122" s="38">
        <v>1892.7333333333333</v>
      </c>
      <c r="E122" s="38">
        <v>1877.4666666666667</v>
      </c>
      <c r="F122" s="38">
        <v>1864.0833333333333</v>
      </c>
      <c r="G122" s="38">
        <v>1848.8166666666666</v>
      </c>
      <c r="H122" s="38">
        <v>1906.1166666666668</v>
      </c>
      <c r="I122" s="38">
        <v>1921.3833333333337</v>
      </c>
      <c r="J122" s="38">
        <v>1934.7666666666669</v>
      </c>
      <c r="K122" s="31">
        <v>1908</v>
      </c>
      <c r="L122" s="31">
        <v>1879.35</v>
      </c>
      <c r="M122" s="31">
        <v>57.956449999999997</v>
      </c>
      <c r="N122" s="1"/>
      <c r="O122" s="1"/>
    </row>
    <row r="123" spans="1:15" ht="12.75" customHeight="1">
      <c r="A123" s="54">
        <v>114</v>
      </c>
      <c r="B123" s="56" t="s">
        <v>163</v>
      </c>
      <c r="C123" s="31">
        <v>130.35</v>
      </c>
      <c r="D123" s="38">
        <v>130.53333333333333</v>
      </c>
      <c r="E123" s="38">
        <v>128.06666666666666</v>
      </c>
      <c r="F123" s="38">
        <v>125.78333333333333</v>
      </c>
      <c r="G123" s="38">
        <v>123.31666666666666</v>
      </c>
      <c r="H123" s="38">
        <v>132.81666666666666</v>
      </c>
      <c r="I123" s="38">
        <v>135.2833333333333</v>
      </c>
      <c r="J123" s="38">
        <v>137.56666666666666</v>
      </c>
      <c r="K123" s="31">
        <v>133</v>
      </c>
      <c r="L123" s="31">
        <v>128.25</v>
      </c>
      <c r="M123" s="31">
        <v>112.08712</v>
      </c>
      <c r="N123" s="1"/>
      <c r="O123" s="1"/>
    </row>
    <row r="124" spans="1:15" ht="12.75" customHeight="1">
      <c r="A124" s="54">
        <v>115</v>
      </c>
      <c r="B124" s="56" t="s">
        <v>164</v>
      </c>
      <c r="C124" s="31">
        <v>2364.5</v>
      </c>
      <c r="D124" s="38">
        <v>2377.5166666666669</v>
      </c>
      <c r="E124" s="38">
        <v>2326.0333333333338</v>
      </c>
      <c r="F124" s="38">
        <v>2287.5666666666671</v>
      </c>
      <c r="G124" s="38">
        <v>2236.0833333333339</v>
      </c>
      <c r="H124" s="38">
        <v>2415.9833333333336</v>
      </c>
      <c r="I124" s="38">
        <v>2467.4666666666662</v>
      </c>
      <c r="J124" s="38">
        <v>2505.9333333333334</v>
      </c>
      <c r="K124" s="31">
        <v>2429</v>
      </c>
      <c r="L124" s="31">
        <v>2339.0500000000002</v>
      </c>
      <c r="M124" s="31">
        <v>5.6355300000000002</v>
      </c>
      <c r="N124" s="1"/>
      <c r="O124" s="1"/>
    </row>
    <row r="125" spans="1:15" ht="12.75" customHeight="1">
      <c r="A125" s="54">
        <v>116</v>
      </c>
      <c r="B125" s="56" t="s">
        <v>165</v>
      </c>
      <c r="C125" s="31">
        <v>353.05</v>
      </c>
      <c r="D125" s="38">
        <v>351.5333333333333</v>
      </c>
      <c r="E125" s="38">
        <v>348.66666666666663</v>
      </c>
      <c r="F125" s="38">
        <v>344.2833333333333</v>
      </c>
      <c r="G125" s="38">
        <v>341.41666666666663</v>
      </c>
      <c r="H125" s="38">
        <v>355.91666666666663</v>
      </c>
      <c r="I125" s="38">
        <v>358.7833333333333</v>
      </c>
      <c r="J125" s="38">
        <v>363.16666666666663</v>
      </c>
      <c r="K125" s="31">
        <v>354.4</v>
      </c>
      <c r="L125" s="31">
        <v>347.15</v>
      </c>
      <c r="M125" s="31">
        <v>12.9217</v>
      </c>
      <c r="N125" s="1"/>
      <c r="O125" s="1"/>
    </row>
    <row r="126" spans="1:15" ht="12.75" customHeight="1">
      <c r="A126" s="54">
        <v>117</v>
      </c>
      <c r="B126" s="56" t="s">
        <v>166</v>
      </c>
      <c r="C126" s="31">
        <v>384.9</v>
      </c>
      <c r="D126" s="38">
        <v>387.59999999999997</v>
      </c>
      <c r="E126" s="38">
        <v>380.69999999999993</v>
      </c>
      <c r="F126" s="38">
        <v>376.49999999999994</v>
      </c>
      <c r="G126" s="38">
        <v>369.59999999999991</v>
      </c>
      <c r="H126" s="38">
        <v>391.79999999999995</v>
      </c>
      <c r="I126" s="38">
        <v>398.69999999999993</v>
      </c>
      <c r="J126" s="38">
        <v>402.9</v>
      </c>
      <c r="K126" s="31">
        <v>394.5</v>
      </c>
      <c r="L126" s="31">
        <v>383.4</v>
      </c>
      <c r="M126" s="31">
        <v>26.64818</v>
      </c>
      <c r="N126" s="1"/>
      <c r="O126" s="1"/>
    </row>
    <row r="127" spans="1:15" ht="12.75" customHeight="1">
      <c r="A127" s="54">
        <v>118</v>
      </c>
      <c r="B127" s="56" t="s">
        <v>285</v>
      </c>
      <c r="C127" s="31">
        <v>620.70000000000005</v>
      </c>
      <c r="D127" s="38">
        <v>621.55000000000007</v>
      </c>
      <c r="E127" s="38">
        <v>617.15000000000009</v>
      </c>
      <c r="F127" s="38">
        <v>613.6</v>
      </c>
      <c r="G127" s="38">
        <v>609.20000000000005</v>
      </c>
      <c r="H127" s="38">
        <v>625.10000000000014</v>
      </c>
      <c r="I127" s="38">
        <v>629.5</v>
      </c>
      <c r="J127" s="38">
        <v>633.05000000000018</v>
      </c>
      <c r="K127" s="31">
        <v>625.95000000000005</v>
      </c>
      <c r="L127" s="31">
        <v>618</v>
      </c>
      <c r="M127" s="31">
        <v>7.0139300000000002</v>
      </c>
      <c r="N127" s="1"/>
      <c r="O127" s="1"/>
    </row>
    <row r="128" spans="1:15" ht="12.75" customHeight="1">
      <c r="A128" s="54">
        <v>119</v>
      </c>
      <c r="B128" s="56" t="s">
        <v>167</v>
      </c>
      <c r="C128" s="31">
        <v>2474.6999999999998</v>
      </c>
      <c r="D128" s="38">
        <v>2477.5833333333335</v>
      </c>
      <c r="E128" s="38">
        <v>2465.2166666666672</v>
      </c>
      <c r="F128" s="38">
        <v>2455.7333333333336</v>
      </c>
      <c r="G128" s="38">
        <v>2443.3666666666672</v>
      </c>
      <c r="H128" s="38">
        <v>2487.0666666666671</v>
      </c>
      <c r="I128" s="38">
        <v>2499.4333333333329</v>
      </c>
      <c r="J128" s="38">
        <v>2508.916666666667</v>
      </c>
      <c r="K128" s="31">
        <v>2489.9499999999998</v>
      </c>
      <c r="L128" s="31">
        <v>2468.1</v>
      </c>
      <c r="M128" s="31">
        <v>7.2086499999999996</v>
      </c>
      <c r="N128" s="1"/>
      <c r="O128" s="1"/>
    </row>
    <row r="129" spans="1:15" ht="12.75" customHeight="1">
      <c r="A129" s="54">
        <v>120</v>
      </c>
      <c r="B129" s="56" t="s">
        <v>168</v>
      </c>
      <c r="C129" s="31">
        <v>5001.1499999999996</v>
      </c>
      <c r="D129" s="38">
        <v>5008.1166666666659</v>
      </c>
      <c r="E129" s="38">
        <v>4938.2833333333319</v>
      </c>
      <c r="F129" s="38">
        <v>4875.4166666666661</v>
      </c>
      <c r="G129" s="38">
        <v>4805.5833333333321</v>
      </c>
      <c r="H129" s="38">
        <v>5070.9833333333318</v>
      </c>
      <c r="I129" s="38">
        <v>5140.8166666666657</v>
      </c>
      <c r="J129" s="38">
        <v>5203.6833333333316</v>
      </c>
      <c r="K129" s="31">
        <v>5077.95</v>
      </c>
      <c r="L129" s="31">
        <v>4945.25</v>
      </c>
      <c r="M129" s="31">
        <v>19.835059999999999</v>
      </c>
      <c r="N129" s="1"/>
      <c r="O129" s="1"/>
    </row>
    <row r="130" spans="1:15" ht="12.75" customHeight="1">
      <c r="A130" s="54">
        <v>121</v>
      </c>
      <c r="B130" s="56" t="s">
        <v>169</v>
      </c>
      <c r="C130" s="31">
        <v>4067.7</v>
      </c>
      <c r="D130" s="38">
        <v>4069.0666666666671</v>
      </c>
      <c r="E130" s="38">
        <v>4018.9333333333343</v>
      </c>
      <c r="F130" s="38">
        <v>3970.1666666666674</v>
      </c>
      <c r="G130" s="38">
        <v>3920.0333333333347</v>
      </c>
      <c r="H130" s="38">
        <v>4117.8333333333339</v>
      </c>
      <c r="I130" s="38">
        <v>4167.9666666666662</v>
      </c>
      <c r="J130" s="38">
        <v>4216.7333333333336</v>
      </c>
      <c r="K130" s="31">
        <v>4119.2</v>
      </c>
      <c r="L130" s="31">
        <v>4020.3</v>
      </c>
      <c r="M130" s="31">
        <v>3.47438</v>
      </c>
      <c r="N130" s="1"/>
      <c r="O130" s="1"/>
    </row>
    <row r="131" spans="1:15" ht="12.75" customHeight="1">
      <c r="A131" s="54">
        <v>122</v>
      </c>
      <c r="B131" s="56" t="s">
        <v>170</v>
      </c>
      <c r="C131" s="31">
        <v>933.95</v>
      </c>
      <c r="D131" s="38">
        <v>934.15000000000009</v>
      </c>
      <c r="E131" s="38">
        <v>928.45000000000016</v>
      </c>
      <c r="F131" s="38">
        <v>922.95</v>
      </c>
      <c r="G131" s="38">
        <v>917.25000000000011</v>
      </c>
      <c r="H131" s="38">
        <v>939.6500000000002</v>
      </c>
      <c r="I131" s="38">
        <v>945.35</v>
      </c>
      <c r="J131" s="38">
        <v>950.85000000000025</v>
      </c>
      <c r="K131" s="31">
        <v>939.85</v>
      </c>
      <c r="L131" s="31">
        <v>928.65</v>
      </c>
      <c r="M131" s="31">
        <v>5.8570900000000004</v>
      </c>
      <c r="N131" s="1"/>
      <c r="O131" s="1"/>
    </row>
    <row r="132" spans="1:15" ht="12.75" customHeight="1">
      <c r="A132" s="54">
        <v>123</v>
      </c>
      <c r="B132" s="56" t="s">
        <v>171</v>
      </c>
      <c r="C132" s="31">
        <v>1534.7</v>
      </c>
      <c r="D132" s="38">
        <v>1534.2833333333335</v>
      </c>
      <c r="E132" s="38">
        <v>1526.416666666667</v>
      </c>
      <c r="F132" s="38">
        <v>1518.1333333333334</v>
      </c>
      <c r="G132" s="38">
        <v>1510.2666666666669</v>
      </c>
      <c r="H132" s="38">
        <v>1542.5666666666671</v>
      </c>
      <c r="I132" s="38">
        <v>1550.4333333333334</v>
      </c>
      <c r="J132" s="38">
        <v>1558.7166666666672</v>
      </c>
      <c r="K132" s="31">
        <v>1542.15</v>
      </c>
      <c r="L132" s="31">
        <v>1526</v>
      </c>
      <c r="M132" s="31">
        <v>10.590579999999999</v>
      </c>
      <c r="N132" s="1"/>
      <c r="O132" s="1"/>
    </row>
    <row r="133" spans="1:15" ht="12.75" customHeight="1">
      <c r="A133" s="54">
        <v>124</v>
      </c>
      <c r="B133" s="56" t="s">
        <v>172</v>
      </c>
      <c r="C133" s="31">
        <v>316.8</v>
      </c>
      <c r="D133" s="38">
        <v>317.91666666666669</v>
      </c>
      <c r="E133" s="38">
        <v>313.28333333333336</v>
      </c>
      <c r="F133" s="38">
        <v>309.76666666666665</v>
      </c>
      <c r="G133" s="38">
        <v>305.13333333333333</v>
      </c>
      <c r="H133" s="38">
        <v>321.43333333333339</v>
      </c>
      <c r="I133" s="38">
        <v>326.06666666666672</v>
      </c>
      <c r="J133" s="38">
        <v>329.58333333333343</v>
      </c>
      <c r="K133" s="31">
        <v>322.55</v>
      </c>
      <c r="L133" s="31">
        <v>314.39999999999998</v>
      </c>
      <c r="M133" s="31">
        <v>21.147780000000001</v>
      </c>
      <c r="N133" s="1"/>
      <c r="O133" s="1"/>
    </row>
    <row r="134" spans="1:15" ht="12.75" customHeight="1">
      <c r="A134" s="54">
        <v>125</v>
      </c>
      <c r="B134" s="56" t="s">
        <v>1086</v>
      </c>
      <c r="C134" s="31">
        <v>1843.9</v>
      </c>
      <c r="D134" s="38">
        <v>1863.5</v>
      </c>
      <c r="E134" s="38">
        <v>1806.05</v>
      </c>
      <c r="F134" s="38">
        <v>1768.2</v>
      </c>
      <c r="G134" s="38">
        <v>1710.75</v>
      </c>
      <c r="H134" s="38">
        <v>1901.35</v>
      </c>
      <c r="I134" s="38">
        <v>1958.7999999999997</v>
      </c>
      <c r="J134" s="38">
        <v>1996.6499999999999</v>
      </c>
      <c r="K134" s="31">
        <v>1920.95</v>
      </c>
      <c r="L134" s="31">
        <v>1825.65</v>
      </c>
      <c r="M134" s="31">
        <v>3.7547600000000001</v>
      </c>
      <c r="N134" s="1"/>
      <c r="O134" s="1"/>
    </row>
    <row r="135" spans="1:15" ht="12.75" customHeight="1">
      <c r="A135" s="54">
        <v>126</v>
      </c>
      <c r="B135" s="56" t="s">
        <v>174</v>
      </c>
      <c r="C135" s="31">
        <v>530.5</v>
      </c>
      <c r="D135" s="38">
        <v>530.53333333333342</v>
      </c>
      <c r="E135" s="38">
        <v>525.66666666666686</v>
      </c>
      <c r="F135" s="38">
        <v>520.83333333333348</v>
      </c>
      <c r="G135" s="38">
        <v>515.96666666666692</v>
      </c>
      <c r="H135" s="38">
        <v>535.36666666666679</v>
      </c>
      <c r="I135" s="38">
        <v>540.23333333333335</v>
      </c>
      <c r="J135" s="38">
        <v>545.06666666666672</v>
      </c>
      <c r="K135" s="31">
        <v>535.4</v>
      </c>
      <c r="L135" s="31">
        <v>525.70000000000005</v>
      </c>
      <c r="M135" s="31">
        <v>8.0361700000000003</v>
      </c>
      <c r="N135" s="1"/>
      <c r="O135" s="1"/>
    </row>
    <row r="136" spans="1:15" ht="12.75" customHeight="1">
      <c r="A136" s="54">
        <v>127</v>
      </c>
      <c r="B136" s="56" t="s">
        <v>175</v>
      </c>
      <c r="C136" s="31">
        <v>9665.65</v>
      </c>
      <c r="D136" s="38">
        <v>9677.8833333333332</v>
      </c>
      <c r="E136" s="38">
        <v>9589.4666666666672</v>
      </c>
      <c r="F136" s="38">
        <v>9513.2833333333347</v>
      </c>
      <c r="G136" s="38">
        <v>9424.8666666666686</v>
      </c>
      <c r="H136" s="38">
        <v>9754.0666666666657</v>
      </c>
      <c r="I136" s="38">
        <v>9842.4833333333336</v>
      </c>
      <c r="J136" s="38">
        <v>9918.6666666666642</v>
      </c>
      <c r="K136" s="31">
        <v>9766.2999999999993</v>
      </c>
      <c r="L136" s="31">
        <v>9601.7000000000007</v>
      </c>
      <c r="M136" s="31">
        <v>3.2098499999999999</v>
      </c>
      <c r="N136" s="1"/>
      <c r="O136" s="1"/>
    </row>
    <row r="137" spans="1:15" ht="12.75" customHeight="1">
      <c r="A137" s="54">
        <v>128</v>
      </c>
      <c r="B137" s="56" t="s">
        <v>287</v>
      </c>
      <c r="C137" s="31">
        <v>603.9</v>
      </c>
      <c r="D137" s="38">
        <v>605.61666666666667</v>
      </c>
      <c r="E137" s="38">
        <v>599.2833333333333</v>
      </c>
      <c r="F137" s="38">
        <v>594.66666666666663</v>
      </c>
      <c r="G137" s="38">
        <v>588.33333333333326</v>
      </c>
      <c r="H137" s="38">
        <v>610.23333333333335</v>
      </c>
      <c r="I137" s="38">
        <v>616.56666666666661</v>
      </c>
      <c r="J137" s="38">
        <v>621.18333333333339</v>
      </c>
      <c r="K137" s="31">
        <v>611.95000000000005</v>
      </c>
      <c r="L137" s="31">
        <v>601</v>
      </c>
      <c r="M137" s="31">
        <v>10.573880000000001</v>
      </c>
      <c r="N137" s="1"/>
      <c r="O137" s="1"/>
    </row>
    <row r="138" spans="1:15" ht="12.75" customHeight="1">
      <c r="A138" s="54">
        <v>129</v>
      </c>
      <c r="B138" s="56" t="s">
        <v>176</v>
      </c>
      <c r="C138" s="31">
        <v>960.3</v>
      </c>
      <c r="D138" s="38">
        <v>965.6</v>
      </c>
      <c r="E138" s="38">
        <v>948.7</v>
      </c>
      <c r="F138" s="38">
        <v>937.1</v>
      </c>
      <c r="G138" s="38">
        <v>920.2</v>
      </c>
      <c r="H138" s="38">
        <v>977.2</v>
      </c>
      <c r="I138" s="38">
        <v>994.09999999999991</v>
      </c>
      <c r="J138" s="38">
        <v>1005.7</v>
      </c>
      <c r="K138" s="31">
        <v>982.5</v>
      </c>
      <c r="L138" s="31">
        <v>954</v>
      </c>
      <c r="M138" s="31">
        <v>10.98883</v>
      </c>
      <c r="N138" s="1"/>
      <c r="O138" s="1"/>
    </row>
    <row r="139" spans="1:15" ht="12.75" customHeight="1">
      <c r="A139" s="54">
        <v>130</v>
      </c>
      <c r="B139" s="56" t="s">
        <v>179</v>
      </c>
      <c r="C139" s="31">
        <v>830</v>
      </c>
      <c r="D139" s="38">
        <v>828.01666666666677</v>
      </c>
      <c r="E139" s="38">
        <v>821.63333333333355</v>
      </c>
      <c r="F139" s="38">
        <v>813.26666666666677</v>
      </c>
      <c r="G139" s="38">
        <v>806.88333333333355</v>
      </c>
      <c r="H139" s="38">
        <v>836.38333333333355</v>
      </c>
      <c r="I139" s="38">
        <v>842.76666666666677</v>
      </c>
      <c r="J139" s="38">
        <v>851.13333333333355</v>
      </c>
      <c r="K139" s="31">
        <v>834.4</v>
      </c>
      <c r="L139" s="31">
        <v>819.65</v>
      </c>
      <c r="M139" s="31">
        <v>6.3662900000000002</v>
      </c>
      <c r="N139" s="1"/>
      <c r="O139" s="1"/>
    </row>
    <row r="140" spans="1:15" ht="12.75" customHeight="1">
      <c r="A140" s="54">
        <v>131</v>
      </c>
      <c r="B140" s="56" t="s">
        <v>181</v>
      </c>
      <c r="C140" s="31">
        <v>96.45</v>
      </c>
      <c r="D140" s="38">
        <v>96.350000000000009</v>
      </c>
      <c r="E140" s="38">
        <v>95.850000000000023</v>
      </c>
      <c r="F140" s="38">
        <v>95.250000000000014</v>
      </c>
      <c r="G140" s="38">
        <v>94.750000000000028</v>
      </c>
      <c r="H140" s="38">
        <v>96.950000000000017</v>
      </c>
      <c r="I140" s="38">
        <v>97.449999999999989</v>
      </c>
      <c r="J140" s="38">
        <v>98.050000000000011</v>
      </c>
      <c r="K140" s="31">
        <v>96.85</v>
      </c>
      <c r="L140" s="31">
        <v>95.75</v>
      </c>
      <c r="M140" s="31">
        <v>90.682509999999994</v>
      </c>
      <c r="N140" s="1"/>
      <c r="O140" s="1"/>
    </row>
    <row r="141" spans="1:15" ht="12.75" customHeight="1">
      <c r="A141" s="54">
        <v>132</v>
      </c>
      <c r="B141" s="56" t="s">
        <v>182</v>
      </c>
      <c r="C141" s="31">
        <v>2123.4</v>
      </c>
      <c r="D141" s="38">
        <v>2119.0833333333335</v>
      </c>
      <c r="E141" s="38">
        <v>2094.2666666666669</v>
      </c>
      <c r="F141" s="38">
        <v>2065.1333333333332</v>
      </c>
      <c r="G141" s="38">
        <v>2040.3166666666666</v>
      </c>
      <c r="H141" s="38">
        <v>2148.2166666666672</v>
      </c>
      <c r="I141" s="38">
        <v>2173.0333333333338</v>
      </c>
      <c r="J141" s="38">
        <v>2202.1666666666674</v>
      </c>
      <c r="K141" s="31">
        <v>2143.9</v>
      </c>
      <c r="L141" s="31">
        <v>2089.9499999999998</v>
      </c>
      <c r="M141" s="31">
        <v>7.2014899999999997</v>
      </c>
      <c r="N141" s="1"/>
      <c r="O141" s="1"/>
    </row>
    <row r="142" spans="1:15" ht="12.75" customHeight="1">
      <c r="A142" s="54">
        <v>133</v>
      </c>
      <c r="B142" s="56" t="s">
        <v>183</v>
      </c>
      <c r="C142" s="31">
        <v>102245.45</v>
      </c>
      <c r="D142" s="38">
        <v>102118.81666666667</v>
      </c>
      <c r="E142" s="38">
        <v>101737.68333333333</v>
      </c>
      <c r="F142" s="38">
        <v>101229.91666666667</v>
      </c>
      <c r="G142" s="38">
        <v>100848.78333333334</v>
      </c>
      <c r="H142" s="38">
        <v>102626.58333333333</v>
      </c>
      <c r="I142" s="38">
        <v>103007.71666666666</v>
      </c>
      <c r="J142" s="38">
        <v>103515.48333333332</v>
      </c>
      <c r="K142" s="31">
        <v>102499.95</v>
      </c>
      <c r="L142" s="31">
        <v>101611.05</v>
      </c>
      <c r="M142" s="31">
        <v>3.2120000000000003E-2</v>
      </c>
      <c r="N142" s="1"/>
      <c r="O142" s="1"/>
    </row>
    <row r="143" spans="1:15" ht="12.75" customHeight="1">
      <c r="A143" s="54">
        <v>134</v>
      </c>
      <c r="B143" s="56" t="s">
        <v>288</v>
      </c>
      <c r="C143" s="31">
        <v>58.55</v>
      </c>
      <c r="D143" s="38">
        <v>58.6</v>
      </c>
      <c r="E143" s="38">
        <v>58.1</v>
      </c>
      <c r="F143" s="38">
        <v>57.65</v>
      </c>
      <c r="G143" s="38">
        <v>57.15</v>
      </c>
      <c r="H143" s="38">
        <v>59.050000000000004</v>
      </c>
      <c r="I143" s="38">
        <v>59.550000000000004</v>
      </c>
      <c r="J143" s="38">
        <v>60.000000000000007</v>
      </c>
      <c r="K143" s="31">
        <v>59.1</v>
      </c>
      <c r="L143" s="31">
        <v>58.15</v>
      </c>
      <c r="M143" s="31">
        <v>77.278220000000005</v>
      </c>
      <c r="N143" s="1"/>
      <c r="O143" s="1"/>
    </row>
    <row r="144" spans="1:15" ht="12.75" customHeight="1">
      <c r="A144" s="54">
        <v>135</v>
      </c>
      <c r="B144" s="56" t="s">
        <v>184</v>
      </c>
      <c r="C144" s="31">
        <v>1289.7</v>
      </c>
      <c r="D144" s="38">
        <v>1294.8999999999999</v>
      </c>
      <c r="E144" s="38">
        <v>1276.7999999999997</v>
      </c>
      <c r="F144" s="38">
        <v>1263.8999999999999</v>
      </c>
      <c r="G144" s="38">
        <v>1245.7999999999997</v>
      </c>
      <c r="H144" s="38">
        <v>1307.7999999999997</v>
      </c>
      <c r="I144" s="38">
        <v>1325.8999999999996</v>
      </c>
      <c r="J144" s="38">
        <v>1338.7999999999997</v>
      </c>
      <c r="K144" s="31">
        <v>1313</v>
      </c>
      <c r="L144" s="31">
        <v>1282</v>
      </c>
      <c r="M144" s="31">
        <v>4.1954799999999999</v>
      </c>
      <c r="N144" s="1"/>
      <c r="O144" s="1"/>
    </row>
    <row r="145" spans="1:15" ht="12.75" customHeight="1">
      <c r="A145" s="54">
        <v>136</v>
      </c>
      <c r="B145" s="56" t="s">
        <v>186</v>
      </c>
      <c r="C145" s="31">
        <v>4689.95</v>
      </c>
      <c r="D145" s="38">
        <v>4694.5333333333338</v>
      </c>
      <c r="E145" s="38">
        <v>4656.0166666666673</v>
      </c>
      <c r="F145" s="38">
        <v>4622.0833333333339</v>
      </c>
      <c r="G145" s="38">
        <v>4583.5666666666675</v>
      </c>
      <c r="H145" s="38">
        <v>4728.4666666666672</v>
      </c>
      <c r="I145" s="38">
        <v>4766.9833333333336</v>
      </c>
      <c r="J145" s="38">
        <v>4800.916666666667</v>
      </c>
      <c r="K145" s="31">
        <v>4733.05</v>
      </c>
      <c r="L145" s="31">
        <v>4660.6000000000004</v>
      </c>
      <c r="M145" s="31">
        <v>1.7181500000000001</v>
      </c>
      <c r="N145" s="1"/>
      <c r="O145" s="1"/>
    </row>
    <row r="146" spans="1:15" ht="12.75" customHeight="1">
      <c r="A146" s="54">
        <v>137</v>
      </c>
      <c r="B146" s="56" t="s">
        <v>187</v>
      </c>
      <c r="C146" s="31">
        <v>4384.2</v>
      </c>
      <c r="D146" s="38">
        <v>4406.7833333333328</v>
      </c>
      <c r="E146" s="38">
        <v>4351.1166666666659</v>
      </c>
      <c r="F146" s="38">
        <v>4318.0333333333328</v>
      </c>
      <c r="G146" s="38">
        <v>4262.3666666666659</v>
      </c>
      <c r="H146" s="38">
        <v>4439.8666666666659</v>
      </c>
      <c r="I146" s="38">
        <v>4495.5333333333338</v>
      </c>
      <c r="J146" s="38">
        <v>4528.6166666666659</v>
      </c>
      <c r="K146" s="31">
        <v>4462.45</v>
      </c>
      <c r="L146" s="31">
        <v>4373.7</v>
      </c>
      <c r="M146" s="31">
        <v>1.5410900000000001</v>
      </c>
      <c r="N146" s="1"/>
      <c r="O146" s="1"/>
    </row>
    <row r="147" spans="1:15" ht="12.75" customHeight="1">
      <c r="A147" s="54">
        <v>138</v>
      </c>
      <c r="B147" s="56" t="s">
        <v>188</v>
      </c>
      <c r="C147" s="31">
        <v>22977.15</v>
      </c>
      <c r="D147" s="38">
        <v>22995.883333333331</v>
      </c>
      <c r="E147" s="38">
        <v>22801.766666666663</v>
      </c>
      <c r="F147" s="38">
        <v>22626.383333333331</v>
      </c>
      <c r="G147" s="38">
        <v>22432.266666666663</v>
      </c>
      <c r="H147" s="38">
        <v>23171.266666666663</v>
      </c>
      <c r="I147" s="38">
        <v>23365.383333333331</v>
      </c>
      <c r="J147" s="38">
        <v>23540.766666666663</v>
      </c>
      <c r="K147" s="31">
        <v>23190</v>
      </c>
      <c r="L147" s="31">
        <v>22820.5</v>
      </c>
      <c r="M147" s="31">
        <v>0.32584000000000002</v>
      </c>
      <c r="N147" s="1"/>
      <c r="O147" s="1"/>
    </row>
    <row r="148" spans="1:15" ht="12.75" customHeight="1">
      <c r="A148" s="54">
        <v>139</v>
      </c>
      <c r="B148" s="56" t="s">
        <v>468</v>
      </c>
      <c r="C148" s="31">
        <v>45.65</v>
      </c>
      <c r="D148" s="38">
        <v>45.733333333333327</v>
      </c>
      <c r="E148" s="38">
        <v>45.266666666666652</v>
      </c>
      <c r="F148" s="38">
        <v>44.883333333333326</v>
      </c>
      <c r="G148" s="38">
        <v>44.41666666666665</v>
      </c>
      <c r="H148" s="38">
        <v>46.116666666666653</v>
      </c>
      <c r="I148" s="38">
        <v>46.583333333333336</v>
      </c>
      <c r="J148" s="38">
        <v>46.966666666666654</v>
      </c>
      <c r="K148" s="31">
        <v>46.2</v>
      </c>
      <c r="L148" s="31">
        <v>45.35</v>
      </c>
      <c r="M148" s="31">
        <v>67.390479999999997</v>
      </c>
      <c r="N148" s="1"/>
      <c r="O148" s="1"/>
    </row>
    <row r="149" spans="1:15" ht="12.75" customHeight="1">
      <c r="A149" s="54">
        <v>140</v>
      </c>
      <c r="B149" s="56" t="s">
        <v>189</v>
      </c>
      <c r="C149" s="31">
        <v>111.4</v>
      </c>
      <c r="D149" s="38">
        <v>112.06666666666668</v>
      </c>
      <c r="E149" s="38">
        <v>110.18333333333335</v>
      </c>
      <c r="F149" s="38">
        <v>108.96666666666667</v>
      </c>
      <c r="G149" s="38">
        <v>107.08333333333334</v>
      </c>
      <c r="H149" s="38">
        <v>113.28333333333336</v>
      </c>
      <c r="I149" s="38">
        <v>115.16666666666669</v>
      </c>
      <c r="J149" s="38">
        <v>116.38333333333337</v>
      </c>
      <c r="K149" s="31">
        <v>113.95</v>
      </c>
      <c r="L149" s="31">
        <v>110.85</v>
      </c>
      <c r="M149" s="31">
        <v>83.330770000000001</v>
      </c>
      <c r="N149" s="1"/>
      <c r="O149" s="1"/>
    </row>
    <row r="150" spans="1:15" ht="12.75" customHeight="1">
      <c r="A150" s="54">
        <v>141</v>
      </c>
      <c r="B150" s="56" t="s">
        <v>191</v>
      </c>
      <c r="C150" s="31">
        <v>187.35</v>
      </c>
      <c r="D150" s="38">
        <v>187.6</v>
      </c>
      <c r="E150" s="38">
        <v>186.04999999999998</v>
      </c>
      <c r="F150" s="38">
        <v>184.75</v>
      </c>
      <c r="G150" s="38">
        <v>183.2</v>
      </c>
      <c r="H150" s="38">
        <v>188.89999999999998</v>
      </c>
      <c r="I150" s="38">
        <v>190.45</v>
      </c>
      <c r="J150" s="38">
        <v>191.74999999999997</v>
      </c>
      <c r="K150" s="31">
        <v>189.15</v>
      </c>
      <c r="L150" s="31">
        <v>186.3</v>
      </c>
      <c r="M150" s="31">
        <v>71.776769999999999</v>
      </c>
      <c r="N150" s="1"/>
      <c r="O150" s="1"/>
    </row>
    <row r="151" spans="1:15" ht="12.75" customHeight="1">
      <c r="A151" s="54">
        <v>142</v>
      </c>
      <c r="B151" s="56" t="s">
        <v>276</v>
      </c>
      <c r="C151" s="31">
        <v>144.5</v>
      </c>
      <c r="D151" s="38">
        <v>144.68333333333334</v>
      </c>
      <c r="E151" s="38">
        <v>143.36666666666667</v>
      </c>
      <c r="F151" s="38">
        <v>142.23333333333335</v>
      </c>
      <c r="G151" s="38">
        <v>140.91666666666669</v>
      </c>
      <c r="H151" s="38">
        <v>145.81666666666666</v>
      </c>
      <c r="I151" s="38">
        <v>147.13333333333333</v>
      </c>
      <c r="J151" s="38">
        <v>148.26666666666665</v>
      </c>
      <c r="K151" s="31">
        <v>146</v>
      </c>
      <c r="L151" s="31">
        <v>143.55000000000001</v>
      </c>
      <c r="M151" s="31">
        <v>48.612070000000003</v>
      </c>
      <c r="N151" s="1"/>
      <c r="O151" s="1"/>
    </row>
    <row r="152" spans="1:15" ht="12.75" customHeight="1">
      <c r="A152" s="54">
        <v>143</v>
      </c>
      <c r="B152" s="56" t="s">
        <v>192</v>
      </c>
      <c r="C152" s="31">
        <v>1053.9000000000001</v>
      </c>
      <c r="D152" s="38">
        <v>1060.8833333333334</v>
      </c>
      <c r="E152" s="38">
        <v>1041.2666666666669</v>
      </c>
      <c r="F152" s="38">
        <v>1028.6333333333334</v>
      </c>
      <c r="G152" s="38">
        <v>1009.0166666666669</v>
      </c>
      <c r="H152" s="38">
        <v>1073.5166666666669</v>
      </c>
      <c r="I152" s="38">
        <v>1093.1333333333332</v>
      </c>
      <c r="J152" s="38">
        <v>1105.7666666666669</v>
      </c>
      <c r="K152" s="31">
        <v>1080.5</v>
      </c>
      <c r="L152" s="31">
        <v>1048.25</v>
      </c>
      <c r="M152" s="31">
        <v>5.71889</v>
      </c>
      <c r="N152" s="1"/>
      <c r="O152" s="1"/>
    </row>
    <row r="153" spans="1:15" ht="12.75" customHeight="1">
      <c r="A153" s="54">
        <v>144</v>
      </c>
      <c r="B153" s="56" t="s">
        <v>193</v>
      </c>
      <c r="C153" s="31">
        <v>3916.7</v>
      </c>
      <c r="D153" s="38">
        <v>3924.9500000000003</v>
      </c>
      <c r="E153" s="38">
        <v>3878.0000000000005</v>
      </c>
      <c r="F153" s="38">
        <v>3839.3</v>
      </c>
      <c r="G153" s="38">
        <v>3792.3500000000004</v>
      </c>
      <c r="H153" s="38">
        <v>3963.6500000000005</v>
      </c>
      <c r="I153" s="38">
        <v>4010.6000000000004</v>
      </c>
      <c r="J153" s="38">
        <v>4049.3000000000006</v>
      </c>
      <c r="K153" s="31">
        <v>3971.9</v>
      </c>
      <c r="L153" s="31">
        <v>3886.25</v>
      </c>
      <c r="M153" s="31">
        <v>0.46589999999999998</v>
      </c>
      <c r="N153" s="1"/>
      <c r="O153" s="1"/>
    </row>
    <row r="154" spans="1:15" ht="12.75" customHeight="1">
      <c r="A154" s="54">
        <v>145</v>
      </c>
      <c r="B154" s="56" t="s">
        <v>290</v>
      </c>
      <c r="C154" s="31">
        <v>254.8</v>
      </c>
      <c r="D154" s="38">
        <v>255.73333333333332</v>
      </c>
      <c r="E154" s="38">
        <v>252.96666666666664</v>
      </c>
      <c r="F154" s="38">
        <v>251.13333333333333</v>
      </c>
      <c r="G154" s="38">
        <v>248.36666666666665</v>
      </c>
      <c r="H154" s="38">
        <v>257.56666666666661</v>
      </c>
      <c r="I154" s="38">
        <v>260.33333333333337</v>
      </c>
      <c r="J154" s="38">
        <v>262.16666666666663</v>
      </c>
      <c r="K154" s="31">
        <v>258.5</v>
      </c>
      <c r="L154" s="31">
        <v>253.9</v>
      </c>
      <c r="M154" s="31">
        <v>9.5632300000000008</v>
      </c>
      <c r="N154" s="1"/>
      <c r="O154" s="1"/>
    </row>
    <row r="155" spans="1:15" ht="12.75" customHeight="1">
      <c r="A155" s="54">
        <v>146</v>
      </c>
      <c r="B155" s="56" t="s">
        <v>194</v>
      </c>
      <c r="C155" s="31">
        <v>166.9</v>
      </c>
      <c r="D155" s="38">
        <v>167.03333333333333</v>
      </c>
      <c r="E155" s="38">
        <v>165.91666666666666</v>
      </c>
      <c r="F155" s="38">
        <v>164.93333333333334</v>
      </c>
      <c r="G155" s="38">
        <v>163.81666666666666</v>
      </c>
      <c r="H155" s="38">
        <v>168.01666666666665</v>
      </c>
      <c r="I155" s="38">
        <v>169.13333333333333</v>
      </c>
      <c r="J155" s="38">
        <v>170.11666666666665</v>
      </c>
      <c r="K155" s="31">
        <v>168.15</v>
      </c>
      <c r="L155" s="31">
        <v>166.05</v>
      </c>
      <c r="M155" s="31">
        <v>43.222569999999997</v>
      </c>
      <c r="N155" s="1"/>
      <c r="O155" s="1"/>
    </row>
    <row r="156" spans="1:15" ht="12.75" customHeight="1">
      <c r="A156" s="54">
        <v>147</v>
      </c>
      <c r="B156" s="56" t="s">
        <v>195</v>
      </c>
      <c r="C156" s="31">
        <v>36442.300000000003</v>
      </c>
      <c r="D156" s="38">
        <v>36494.133333333331</v>
      </c>
      <c r="E156" s="38">
        <v>36198.266666666663</v>
      </c>
      <c r="F156" s="38">
        <v>35954.23333333333</v>
      </c>
      <c r="G156" s="38">
        <v>35658.366666666661</v>
      </c>
      <c r="H156" s="38">
        <v>36738.166666666664</v>
      </c>
      <c r="I156" s="38">
        <v>37034.033333333333</v>
      </c>
      <c r="J156" s="38">
        <v>37278.066666666666</v>
      </c>
      <c r="K156" s="31">
        <v>36790</v>
      </c>
      <c r="L156" s="31">
        <v>36250.1</v>
      </c>
      <c r="M156" s="31">
        <v>0.16628999999999999</v>
      </c>
      <c r="N156" s="1"/>
      <c r="O156" s="1"/>
    </row>
    <row r="157" spans="1:15" ht="12.75" customHeight="1">
      <c r="A157" s="54">
        <v>148</v>
      </c>
      <c r="B157" s="56" t="s">
        <v>293</v>
      </c>
      <c r="C157" s="31">
        <v>1272.75</v>
      </c>
      <c r="D157" s="38">
        <v>1265.9333333333334</v>
      </c>
      <c r="E157" s="38">
        <v>1256.8666666666668</v>
      </c>
      <c r="F157" s="38">
        <v>1240.9833333333333</v>
      </c>
      <c r="G157" s="38">
        <v>1231.9166666666667</v>
      </c>
      <c r="H157" s="38">
        <v>1281.8166666666668</v>
      </c>
      <c r="I157" s="38">
        <v>1290.8833333333334</v>
      </c>
      <c r="J157" s="38">
        <v>1306.7666666666669</v>
      </c>
      <c r="K157" s="31">
        <v>1275</v>
      </c>
      <c r="L157" s="31">
        <v>1250.05</v>
      </c>
      <c r="M157" s="31">
        <v>5.6587500000000004</v>
      </c>
      <c r="N157" s="1"/>
      <c r="O157" s="1"/>
    </row>
    <row r="158" spans="1:15" ht="12.75" customHeight="1">
      <c r="A158" s="54">
        <v>149</v>
      </c>
      <c r="B158" s="56" t="s">
        <v>291</v>
      </c>
      <c r="C158" s="31">
        <v>840.4</v>
      </c>
      <c r="D158" s="38">
        <v>847.48333333333323</v>
      </c>
      <c r="E158" s="38">
        <v>830.46666666666647</v>
      </c>
      <c r="F158" s="38">
        <v>820.53333333333319</v>
      </c>
      <c r="G158" s="38">
        <v>803.51666666666642</v>
      </c>
      <c r="H158" s="38">
        <v>857.41666666666652</v>
      </c>
      <c r="I158" s="38">
        <v>874.43333333333317</v>
      </c>
      <c r="J158" s="38">
        <v>884.36666666666656</v>
      </c>
      <c r="K158" s="31">
        <v>864.5</v>
      </c>
      <c r="L158" s="31">
        <v>837.55</v>
      </c>
      <c r="M158" s="31">
        <v>15.07433</v>
      </c>
      <c r="N158" s="1"/>
      <c r="O158" s="1"/>
    </row>
    <row r="159" spans="1:15" ht="12.75" customHeight="1">
      <c r="A159" s="54">
        <v>150</v>
      </c>
      <c r="B159" s="56" t="s">
        <v>196</v>
      </c>
      <c r="C159" s="31">
        <v>967.85</v>
      </c>
      <c r="D159" s="38">
        <v>974.33333333333337</v>
      </c>
      <c r="E159" s="38">
        <v>958.66666666666674</v>
      </c>
      <c r="F159" s="38">
        <v>949.48333333333335</v>
      </c>
      <c r="G159" s="38">
        <v>933.81666666666672</v>
      </c>
      <c r="H159" s="38">
        <v>983.51666666666677</v>
      </c>
      <c r="I159" s="38">
        <v>999.18333333333351</v>
      </c>
      <c r="J159" s="38">
        <v>1008.3666666666668</v>
      </c>
      <c r="K159" s="31">
        <v>990</v>
      </c>
      <c r="L159" s="31">
        <v>965.15</v>
      </c>
      <c r="M159" s="31">
        <v>11.29923</v>
      </c>
      <c r="N159" s="1"/>
      <c r="O159" s="1"/>
    </row>
    <row r="160" spans="1:15" ht="12.75" customHeight="1">
      <c r="A160" s="54">
        <v>151</v>
      </c>
      <c r="B160" s="56" t="s">
        <v>197</v>
      </c>
      <c r="C160" s="31">
        <v>4983.3999999999996</v>
      </c>
      <c r="D160" s="38">
        <v>4978.833333333333</v>
      </c>
      <c r="E160" s="38">
        <v>4925.5666666666657</v>
      </c>
      <c r="F160" s="38">
        <v>4867.7333333333327</v>
      </c>
      <c r="G160" s="38">
        <v>4814.4666666666653</v>
      </c>
      <c r="H160" s="38">
        <v>5036.6666666666661</v>
      </c>
      <c r="I160" s="38">
        <v>5089.9333333333343</v>
      </c>
      <c r="J160" s="38">
        <v>5147.7666666666664</v>
      </c>
      <c r="K160" s="31">
        <v>5032.1000000000004</v>
      </c>
      <c r="L160" s="31">
        <v>4921</v>
      </c>
      <c r="M160" s="31">
        <v>2.8885700000000001</v>
      </c>
      <c r="N160" s="1"/>
      <c r="O160" s="1"/>
    </row>
    <row r="161" spans="1:15" ht="12.75" customHeight="1">
      <c r="A161" s="54">
        <v>152</v>
      </c>
      <c r="B161" s="56" t="s">
        <v>198</v>
      </c>
      <c r="C161" s="31">
        <v>224.2</v>
      </c>
      <c r="D161" s="38">
        <v>225.56666666666669</v>
      </c>
      <c r="E161" s="38">
        <v>222.48333333333338</v>
      </c>
      <c r="F161" s="38">
        <v>220.76666666666668</v>
      </c>
      <c r="G161" s="38">
        <v>217.68333333333337</v>
      </c>
      <c r="H161" s="38">
        <v>227.28333333333339</v>
      </c>
      <c r="I161" s="38">
        <v>230.3666666666667</v>
      </c>
      <c r="J161" s="38">
        <v>232.0833333333334</v>
      </c>
      <c r="K161" s="31">
        <v>228.65</v>
      </c>
      <c r="L161" s="31">
        <v>223.85</v>
      </c>
      <c r="M161" s="31">
        <v>16.946670000000001</v>
      </c>
      <c r="N161" s="1"/>
      <c r="O161" s="1"/>
    </row>
    <row r="162" spans="1:15" ht="12.75" customHeight="1">
      <c r="A162" s="54">
        <v>153</v>
      </c>
      <c r="B162" s="56" t="s">
        <v>199</v>
      </c>
      <c r="C162" s="31">
        <v>221.7</v>
      </c>
      <c r="D162" s="38">
        <v>222.66666666666666</v>
      </c>
      <c r="E162" s="38">
        <v>219.08333333333331</v>
      </c>
      <c r="F162" s="38">
        <v>216.46666666666667</v>
      </c>
      <c r="G162" s="38">
        <v>212.88333333333333</v>
      </c>
      <c r="H162" s="38">
        <v>225.2833333333333</v>
      </c>
      <c r="I162" s="38">
        <v>228.86666666666662</v>
      </c>
      <c r="J162" s="38">
        <v>231.48333333333329</v>
      </c>
      <c r="K162" s="31">
        <v>226.25</v>
      </c>
      <c r="L162" s="31">
        <v>220.05</v>
      </c>
      <c r="M162" s="31">
        <v>114.30982</v>
      </c>
      <c r="N162" s="1"/>
      <c r="O162" s="1"/>
    </row>
    <row r="163" spans="1:15" ht="12.75" customHeight="1">
      <c r="A163" s="54">
        <v>154</v>
      </c>
      <c r="B163" s="56" t="s">
        <v>296</v>
      </c>
      <c r="C163" s="31">
        <v>15896.45</v>
      </c>
      <c r="D163" s="38">
        <v>15823.533333333333</v>
      </c>
      <c r="E163" s="38">
        <v>15697.066666666666</v>
      </c>
      <c r="F163" s="38">
        <v>15497.683333333332</v>
      </c>
      <c r="G163" s="38">
        <v>15371.216666666665</v>
      </c>
      <c r="H163" s="38">
        <v>16022.916666666666</v>
      </c>
      <c r="I163" s="38">
        <v>16149.383333333333</v>
      </c>
      <c r="J163" s="38">
        <v>16348.766666666666</v>
      </c>
      <c r="K163" s="31">
        <v>15950</v>
      </c>
      <c r="L163" s="31">
        <v>15624.15</v>
      </c>
      <c r="M163" s="31">
        <v>9.7739999999999994E-2</v>
      </c>
      <c r="N163" s="1"/>
      <c r="O163" s="1"/>
    </row>
    <row r="164" spans="1:15" ht="12.75" customHeight="1">
      <c r="A164" s="54">
        <v>155</v>
      </c>
      <c r="B164" s="56" t="s">
        <v>200</v>
      </c>
      <c r="C164" s="31">
        <v>2658.1</v>
      </c>
      <c r="D164" s="38">
        <v>2649.3</v>
      </c>
      <c r="E164" s="38">
        <v>2632.3500000000004</v>
      </c>
      <c r="F164" s="38">
        <v>2606.6000000000004</v>
      </c>
      <c r="G164" s="38">
        <v>2589.6500000000005</v>
      </c>
      <c r="H164" s="38">
        <v>2675.05</v>
      </c>
      <c r="I164" s="38">
        <v>2692</v>
      </c>
      <c r="J164" s="38">
        <v>2717.75</v>
      </c>
      <c r="K164" s="31">
        <v>2666.25</v>
      </c>
      <c r="L164" s="31">
        <v>2623.55</v>
      </c>
      <c r="M164" s="31">
        <v>3.7179700000000002</v>
      </c>
      <c r="N164" s="1"/>
      <c r="O164" s="1"/>
    </row>
    <row r="165" spans="1:15" ht="12.75" customHeight="1">
      <c r="A165" s="54">
        <v>156</v>
      </c>
      <c r="B165" s="56" t="s">
        <v>201</v>
      </c>
      <c r="C165" s="31">
        <v>3641.5</v>
      </c>
      <c r="D165" s="38">
        <v>3657.4500000000003</v>
      </c>
      <c r="E165" s="38">
        <v>3604.0500000000006</v>
      </c>
      <c r="F165" s="38">
        <v>3566.6000000000004</v>
      </c>
      <c r="G165" s="38">
        <v>3513.2000000000007</v>
      </c>
      <c r="H165" s="38">
        <v>3694.9000000000005</v>
      </c>
      <c r="I165" s="38">
        <v>3748.3</v>
      </c>
      <c r="J165" s="38">
        <v>3785.7500000000005</v>
      </c>
      <c r="K165" s="31">
        <v>3710.85</v>
      </c>
      <c r="L165" s="31">
        <v>3620</v>
      </c>
      <c r="M165" s="31">
        <v>1.95842</v>
      </c>
      <c r="N165" s="1"/>
      <c r="O165" s="1"/>
    </row>
    <row r="166" spans="1:15" ht="12.75" customHeight="1">
      <c r="A166" s="54">
        <v>157</v>
      </c>
      <c r="B166" s="56" t="s">
        <v>202</v>
      </c>
      <c r="C166" s="31">
        <v>61.6</v>
      </c>
      <c r="D166" s="38">
        <v>62.04999999999999</v>
      </c>
      <c r="E166" s="38">
        <v>60.84999999999998</v>
      </c>
      <c r="F166" s="38">
        <v>60.099999999999987</v>
      </c>
      <c r="G166" s="38">
        <v>58.899999999999977</v>
      </c>
      <c r="H166" s="38">
        <v>62.799999999999983</v>
      </c>
      <c r="I166" s="38">
        <v>63.999999999999986</v>
      </c>
      <c r="J166" s="38">
        <v>64.749999999999986</v>
      </c>
      <c r="K166" s="31">
        <v>63.25</v>
      </c>
      <c r="L166" s="31">
        <v>61.3</v>
      </c>
      <c r="M166" s="31">
        <v>970.38714000000004</v>
      </c>
      <c r="N166" s="1"/>
      <c r="O166" s="1"/>
    </row>
    <row r="167" spans="1:15" ht="12.75" customHeight="1">
      <c r="A167" s="54">
        <v>158</v>
      </c>
      <c r="B167" s="56" t="s">
        <v>292</v>
      </c>
      <c r="C167" s="31">
        <v>736.95</v>
      </c>
      <c r="D167" s="38">
        <v>740.36666666666679</v>
      </c>
      <c r="E167" s="38">
        <v>729.63333333333355</v>
      </c>
      <c r="F167" s="38">
        <v>722.31666666666672</v>
      </c>
      <c r="G167" s="38">
        <v>711.58333333333348</v>
      </c>
      <c r="H167" s="38">
        <v>747.68333333333362</v>
      </c>
      <c r="I167" s="38">
        <v>758.41666666666674</v>
      </c>
      <c r="J167" s="38">
        <v>765.73333333333369</v>
      </c>
      <c r="K167" s="31">
        <v>751.1</v>
      </c>
      <c r="L167" s="31">
        <v>733.05</v>
      </c>
      <c r="M167" s="31">
        <v>6.9999599999999997</v>
      </c>
      <c r="N167" s="1"/>
      <c r="O167" s="1"/>
    </row>
    <row r="168" spans="1:15" ht="12.75" customHeight="1">
      <c r="A168" s="54">
        <v>159</v>
      </c>
      <c r="B168" s="56" t="s">
        <v>203</v>
      </c>
      <c r="C168" s="31">
        <v>4128.1499999999996</v>
      </c>
      <c r="D168" s="38">
        <v>4062.5333333333328</v>
      </c>
      <c r="E168" s="38">
        <v>3976.4166666666661</v>
      </c>
      <c r="F168" s="38">
        <v>3824.6833333333334</v>
      </c>
      <c r="G168" s="38">
        <v>3738.5666666666666</v>
      </c>
      <c r="H168" s="38">
        <v>4214.2666666666655</v>
      </c>
      <c r="I168" s="38">
        <v>4300.3833333333323</v>
      </c>
      <c r="J168" s="38">
        <v>4452.116666666665</v>
      </c>
      <c r="K168" s="31">
        <v>4148.6499999999996</v>
      </c>
      <c r="L168" s="31">
        <v>3910.8</v>
      </c>
      <c r="M168" s="31">
        <v>28.82873</v>
      </c>
      <c r="N168" s="1"/>
      <c r="O168" s="1"/>
    </row>
    <row r="169" spans="1:15" ht="12.75" customHeight="1">
      <c r="A169" s="54">
        <v>160</v>
      </c>
      <c r="B169" s="56" t="s">
        <v>294</v>
      </c>
      <c r="C169" s="31">
        <v>371</v>
      </c>
      <c r="D169" s="38">
        <v>368.83333333333331</v>
      </c>
      <c r="E169" s="38">
        <v>365.26666666666665</v>
      </c>
      <c r="F169" s="38">
        <v>359.53333333333336</v>
      </c>
      <c r="G169" s="38">
        <v>355.9666666666667</v>
      </c>
      <c r="H169" s="38">
        <v>374.56666666666661</v>
      </c>
      <c r="I169" s="38">
        <v>378.13333333333333</v>
      </c>
      <c r="J169" s="38">
        <v>383.86666666666656</v>
      </c>
      <c r="K169" s="31">
        <v>372.4</v>
      </c>
      <c r="L169" s="31">
        <v>363.1</v>
      </c>
      <c r="M169" s="31">
        <v>22.31015</v>
      </c>
      <c r="N169" s="1"/>
      <c r="O169" s="1"/>
    </row>
    <row r="170" spans="1:15" ht="12.75" customHeight="1">
      <c r="A170" s="54">
        <v>161</v>
      </c>
      <c r="B170" s="56" t="s">
        <v>204</v>
      </c>
      <c r="C170" s="31">
        <v>241.15</v>
      </c>
      <c r="D170" s="38">
        <v>241.48333333333335</v>
      </c>
      <c r="E170" s="38">
        <v>239.26666666666671</v>
      </c>
      <c r="F170" s="38">
        <v>237.38333333333335</v>
      </c>
      <c r="G170" s="38">
        <v>235.16666666666671</v>
      </c>
      <c r="H170" s="38">
        <v>243.3666666666667</v>
      </c>
      <c r="I170" s="38">
        <v>245.58333333333334</v>
      </c>
      <c r="J170" s="38">
        <v>247.4666666666667</v>
      </c>
      <c r="K170" s="31">
        <v>243.7</v>
      </c>
      <c r="L170" s="31">
        <v>239.6</v>
      </c>
      <c r="M170" s="31">
        <v>112.05445</v>
      </c>
      <c r="N170" s="1"/>
      <c r="O170" s="1"/>
    </row>
    <row r="171" spans="1:15" ht="12.75" customHeight="1">
      <c r="A171" s="54">
        <v>162</v>
      </c>
      <c r="B171" s="56" t="s">
        <v>295</v>
      </c>
      <c r="C171" s="31">
        <v>558.79999999999995</v>
      </c>
      <c r="D171" s="38">
        <v>560.7833333333333</v>
      </c>
      <c r="E171" s="38">
        <v>554.01666666666665</v>
      </c>
      <c r="F171" s="38">
        <v>549.23333333333335</v>
      </c>
      <c r="G171" s="38">
        <v>542.4666666666667</v>
      </c>
      <c r="H171" s="38">
        <v>565.56666666666661</v>
      </c>
      <c r="I171" s="38">
        <v>572.33333333333326</v>
      </c>
      <c r="J171" s="38">
        <v>577.11666666666656</v>
      </c>
      <c r="K171" s="31">
        <v>567.54999999999995</v>
      </c>
      <c r="L171" s="31">
        <v>556</v>
      </c>
      <c r="M171" s="31">
        <v>3.8467799999999999</v>
      </c>
      <c r="N171" s="1"/>
      <c r="O171" s="1"/>
    </row>
    <row r="172" spans="1:15" ht="12.75" customHeight="1">
      <c r="A172" s="54">
        <v>163</v>
      </c>
      <c r="B172" s="56" t="s">
        <v>208</v>
      </c>
      <c r="C172" s="31">
        <v>920.3</v>
      </c>
      <c r="D172" s="38">
        <v>921.9</v>
      </c>
      <c r="E172" s="38">
        <v>913.84999999999991</v>
      </c>
      <c r="F172" s="38">
        <v>907.4</v>
      </c>
      <c r="G172" s="38">
        <v>899.34999999999991</v>
      </c>
      <c r="H172" s="38">
        <v>928.34999999999991</v>
      </c>
      <c r="I172" s="38">
        <v>936.39999999999986</v>
      </c>
      <c r="J172" s="38">
        <v>942.84999999999991</v>
      </c>
      <c r="K172" s="31">
        <v>929.95</v>
      </c>
      <c r="L172" s="31">
        <v>915.45</v>
      </c>
      <c r="M172" s="31">
        <v>3.2660399999999998</v>
      </c>
      <c r="N172" s="1"/>
      <c r="O172" s="1"/>
    </row>
    <row r="173" spans="1:15" ht="12.75" customHeight="1">
      <c r="A173" s="54">
        <v>164</v>
      </c>
      <c r="B173" s="56" t="s">
        <v>210</v>
      </c>
      <c r="C173" s="31">
        <v>160.1</v>
      </c>
      <c r="D173" s="38">
        <v>160.54999999999998</v>
      </c>
      <c r="E173" s="38">
        <v>158.69999999999996</v>
      </c>
      <c r="F173" s="38">
        <v>157.29999999999998</v>
      </c>
      <c r="G173" s="38">
        <v>155.44999999999996</v>
      </c>
      <c r="H173" s="38">
        <v>161.94999999999996</v>
      </c>
      <c r="I173" s="38">
        <v>163.79999999999998</v>
      </c>
      <c r="J173" s="38">
        <v>165.19999999999996</v>
      </c>
      <c r="K173" s="31">
        <v>162.4</v>
      </c>
      <c r="L173" s="31">
        <v>159.15</v>
      </c>
      <c r="M173" s="31">
        <v>83.514830000000003</v>
      </c>
      <c r="N173" s="1"/>
      <c r="O173" s="1"/>
    </row>
    <row r="174" spans="1:15" ht="12.75" customHeight="1">
      <c r="A174" s="54">
        <v>165</v>
      </c>
      <c r="B174" s="56" t="s">
        <v>211</v>
      </c>
      <c r="C174" s="31">
        <v>2820.45</v>
      </c>
      <c r="D174" s="38">
        <v>2816.9666666666667</v>
      </c>
      <c r="E174" s="38">
        <v>2796.4833333333336</v>
      </c>
      <c r="F174" s="38">
        <v>2772.5166666666669</v>
      </c>
      <c r="G174" s="38">
        <v>2752.0333333333338</v>
      </c>
      <c r="H174" s="38">
        <v>2840.9333333333334</v>
      </c>
      <c r="I174" s="38">
        <v>2861.4166666666661</v>
      </c>
      <c r="J174" s="38">
        <v>2885.3833333333332</v>
      </c>
      <c r="K174" s="31">
        <v>2837.45</v>
      </c>
      <c r="L174" s="31">
        <v>2793</v>
      </c>
      <c r="M174" s="31">
        <v>119.37761</v>
      </c>
      <c r="N174" s="1"/>
      <c r="O174" s="1"/>
    </row>
    <row r="175" spans="1:15" ht="12.75" customHeight="1">
      <c r="A175" s="54">
        <v>166</v>
      </c>
      <c r="B175" s="56" t="s">
        <v>212</v>
      </c>
      <c r="C175" s="31">
        <v>90.3</v>
      </c>
      <c r="D175" s="38">
        <v>90.666666666666671</v>
      </c>
      <c r="E175" s="38">
        <v>89.38333333333334</v>
      </c>
      <c r="F175" s="38">
        <v>88.466666666666669</v>
      </c>
      <c r="G175" s="38">
        <v>87.183333333333337</v>
      </c>
      <c r="H175" s="38">
        <v>91.583333333333343</v>
      </c>
      <c r="I175" s="38">
        <v>92.866666666666674</v>
      </c>
      <c r="J175" s="38">
        <v>93.783333333333346</v>
      </c>
      <c r="K175" s="31">
        <v>91.95</v>
      </c>
      <c r="L175" s="31">
        <v>89.75</v>
      </c>
      <c r="M175" s="31">
        <v>83.172640000000001</v>
      </c>
      <c r="N175" s="1"/>
      <c r="O175" s="1"/>
    </row>
    <row r="176" spans="1:15" ht="12.75" customHeight="1">
      <c r="A176" s="54">
        <v>167</v>
      </c>
      <c r="B176" t="s">
        <v>213</v>
      </c>
      <c r="C176" s="31">
        <v>842.65</v>
      </c>
      <c r="D176" s="38">
        <v>845.85</v>
      </c>
      <c r="E176" s="38">
        <v>837.2</v>
      </c>
      <c r="F176" s="38">
        <v>831.75</v>
      </c>
      <c r="G176" s="38">
        <v>823.1</v>
      </c>
      <c r="H176" s="38">
        <v>851.30000000000007</v>
      </c>
      <c r="I176" s="38">
        <v>859.94999999999993</v>
      </c>
      <c r="J176" s="38">
        <v>865.40000000000009</v>
      </c>
      <c r="K176" s="31">
        <v>854.5</v>
      </c>
      <c r="L176" s="31">
        <v>840.4</v>
      </c>
      <c r="M176" s="31">
        <v>13.155200000000001</v>
      </c>
      <c r="N176" s="1"/>
      <c r="O176" s="1"/>
    </row>
    <row r="177" spans="1:15" ht="12.75" customHeight="1">
      <c r="A177" s="54">
        <v>168</v>
      </c>
      <c r="B177" s="56" t="s">
        <v>214</v>
      </c>
      <c r="C177" s="31">
        <v>1314.55</v>
      </c>
      <c r="D177" s="38">
        <v>1314.1666666666667</v>
      </c>
      <c r="E177" s="38">
        <v>1306.0333333333335</v>
      </c>
      <c r="F177" s="38">
        <v>1297.5166666666669</v>
      </c>
      <c r="G177" s="38">
        <v>1289.3833333333337</v>
      </c>
      <c r="H177" s="38">
        <v>1322.6833333333334</v>
      </c>
      <c r="I177" s="38">
        <v>1330.8166666666666</v>
      </c>
      <c r="J177" s="38">
        <v>1339.3333333333333</v>
      </c>
      <c r="K177" s="31">
        <v>1322.3</v>
      </c>
      <c r="L177" s="31">
        <v>1305.6500000000001</v>
      </c>
      <c r="M177" s="31">
        <v>14.27102</v>
      </c>
      <c r="N177" s="1"/>
      <c r="O177" s="1"/>
    </row>
    <row r="178" spans="1:15" ht="12.75" customHeight="1">
      <c r="A178" s="54">
        <v>169</v>
      </c>
      <c r="B178" s="56" t="s">
        <v>215</v>
      </c>
      <c r="C178" s="31">
        <v>592.35</v>
      </c>
      <c r="D178" s="38">
        <v>595.05000000000007</v>
      </c>
      <c r="E178" s="38">
        <v>586.05000000000018</v>
      </c>
      <c r="F178" s="38">
        <v>579.75000000000011</v>
      </c>
      <c r="G178" s="38">
        <v>570.75000000000023</v>
      </c>
      <c r="H178" s="38">
        <v>601.35000000000014</v>
      </c>
      <c r="I178" s="38">
        <v>610.34999999999991</v>
      </c>
      <c r="J178" s="38">
        <v>616.65000000000009</v>
      </c>
      <c r="K178" s="31">
        <v>604.04999999999995</v>
      </c>
      <c r="L178" s="31">
        <v>588.75</v>
      </c>
      <c r="M178" s="31">
        <v>257.57209</v>
      </c>
      <c r="N178" s="1"/>
      <c r="O178" s="1"/>
    </row>
    <row r="179" spans="1:15" ht="12.75" customHeight="1">
      <c r="A179" s="54">
        <v>170</v>
      </c>
      <c r="B179" s="56" t="s">
        <v>216</v>
      </c>
      <c r="C179" s="31">
        <v>23948.25</v>
      </c>
      <c r="D179" s="38">
        <v>23884.3</v>
      </c>
      <c r="E179" s="38">
        <v>23514.85</v>
      </c>
      <c r="F179" s="38">
        <v>23081.45</v>
      </c>
      <c r="G179" s="38">
        <v>22712</v>
      </c>
      <c r="H179" s="38">
        <v>24317.699999999997</v>
      </c>
      <c r="I179" s="38">
        <v>24687.15</v>
      </c>
      <c r="J179" s="38">
        <v>25120.549999999996</v>
      </c>
      <c r="K179" s="31">
        <v>24253.75</v>
      </c>
      <c r="L179" s="31">
        <v>23450.9</v>
      </c>
      <c r="M179" s="31">
        <v>0.17119000000000001</v>
      </c>
      <c r="N179" s="1"/>
      <c r="O179" s="1"/>
    </row>
    <row r="180" spans="1:15" ht="12.75" customHeight="1">
      <c r="A180" s="54">
        <v>171</v>
      </c>
      <c r="B180" s="56" t="s">
        <v>219</v>
      </c>
      <c r="C180" s="31">
        <v>1784.15</v>
      </c>
      <c r="D180" s="38">
        <v>1785.1166666666668</v>
      </c>
      <c r="E180" s="38">
        <v>1769.0333333333335</v>
      </c>
      <c r="F180" s="38">
        <v>1753.9166666666667</v>
      </c>
      <c r="G180" s="38">
        <v>1737.8333333333335</v>
      </c>
      <c r="H180" s="38">
        <v>1800.2333333333336</v>
      </c>
      <c r="I180" s="38">
        <v>1816.3166666666666</v>
      </c>
      <c r="J180" s="38">
        <v>1831.4333333333336</v>
      </c>
      <c r="K180" s="31">
        <v>1801.2</v>
      </c>
      <c r="L180" s="31">
        <v>1770</v>
      </c>
      <c r="M180" s="31">
        <v>15.611750000000001</v>
      </c>
      <c r="N180" s="1"/>
      <c r="O180" s="1"/>
    </row>
    <row r="181" spans="1:15" ht="12.75" customHeight="1">
      <c r="A181" s="54">
        <v>172</v>
      </c>
      <c r="B181" s="56" t="s">
        <v>217</v>
      </c>
      <c r="C181" s="31">
        <v>3701.65</v>
      </c>
      <c r="D181" s="38">
        <v>3706.5499999999997</v>
      </c>
      <c r="E181" s="38">
        <v>3675.0999999999995</v>
      </c>
      <c r="F181" s="38">
        <v>3648.5499999999997</v>
      </c>
      <c r="G181" s="38">
        <v>3617.0999999999995</v>
      </c>
      <c r="H181" s="38">
        <v>3733.0999999999995</v>
      </c>
      <c r="I181" s="38">
        <v>3764.5499999999993</v>
      </c>
      <c r="J181" s="38">
        <v>3791.0999999999995</v>
      </c>
      <c r="K181" s="31">
        <v>3738</v>
      </c>
      <c r="L181" s="31">
        <v>3680</v>
      </c>
      <c r="M181" s="31">
        <v>2.9647399999999999</v>
      </c>
      <c r="N181" s="1"/>
      <c r="O181" s="1"/>
    </row>
    <row r="182" spans="1:15" ht="12.75" customHeight="1">
      <c r="A182" s="54">
        <v>173</v>
      </c>
      <c r="B182" s="56" t="s">
        <v>297</v>
      </c>
      <c r="C182" s="31">
        <v>543.35</v>
      </c>
      <c r="D182" s="38">
        <v>543.15</v>
      </c>
      <c r="E182" s="38">
        <v>537.29999999999995</v>
      </c>
      <c r="F182" s="38">
        <v>531.25</v>
      </c>
      <c r="G182" s="38">
        <v>525.4</v>
      </c>
      <c r="H182" s="38">
        <v>549.19999999999993</v>
      </c>
      <c r="I182" s="38">
        <v>555.05000000000007</v>
      </c>
      <c r="J182" s="38">
        <v>561.09999999999991</v>
      </c>
      <c r="K182" s="31">
        <v>549</v>
      </c>
      <c r="L182" s="31">
        <v>537.1</v>
      </c>
      <c r="M182" s="31">
        <v>8.6220999999999997</v>
      </c>
      <c r="N182" s="1"/>
      <c r="O182" s="1"/>
    </row>
    <row r="183" spans="1:15" ht="12.75" customHeight="1">
      <c r="A183" s="54">
        <v>174</v>
      </c>
      <c r="B183" s="56" t="s">
        <v>218</v>
      </c>
      <c r="C183" s="31">
        <v>2226</v>
      </c>
      <c r="D183" s="38">
        <v>2232.5833333333335</v>
      </c>
      <c r="E183" s="38">
        <v>2210.9666666666672</v>
      </c>
      <c r="F183" s="38">
        <v>2195.9333333333338</v>
      </c>
      <c r="G183" s="38">
        <v>2174.3166666666675</v>
      </c>
      <c r="H183" s="38">
        <v>2247.6166666666668</v>
      </c>
      <c r="I183" s="38">
        <v>2269.2333333333327</v>
      </c>
      <c r="J183" s="38">
        <v>2284.2666666666664</v>
      </c>
      <c r="K183" s="31">
        <v>2254.1999999999998</v>
      </c>
      <c r="L183" s="31">
        <v>2217.5500000000002</v>
      </c>
      <c r="M183" s="31">
        <v>5.0214400000000001</v>
      </c>
      <c r="N183" s="1"/>
      <c r="O183" s="1"/>
    </row>
    <row r="184" spans="1:15" ht="12.75" customHeight="1">
      <c r="A184" s="54">
        <v>175</v>
      </c>
      <c r="B184" s="56" t="s">
        <v>220</v>
      </c>
      <c r="C184" s="31">
        <v>1067.1500000000001</v>
      </c>
      <c r="D184" s="38">
        <v>1070.1333333333334</v>
      </c>
      <c r="E184" s="38">
        <v>1061.3666666666668</v>
      </c>
      <c r="F184" s="38">
        <v>1055.5833333333333</v>
      </c>
      <c r="G184" s="38">
        <v>1046.8166666666666</v>
      </c>
      <c r="H184" s="38">
        <v>1075.916666666667</v>
      </c>
      <c r="I184" s="38">
        <v>1084.6833333333338</v>
      </c>
      <c r="J184" s="38">
        <v>1090.4666666666672</v>
      </c>
      <c r="K184" s="31">
        <v>1078.9000000000001</v>
      </c>
      <c r="L184" s="31">
        <v>1064.3499999999999</v>
      </c>
      <c r="M184" s="31">
        <v>22.38739</v>
      </c>
      <c r="N184" s="1"/>
      <c r="O184" s="1"/>
    </row>
    <row r="185" spans="1:15" ht="12.75" customHeight="1">
      <c r="A185" s="54">
        <v>176</v>
      </c>
      <c r="B185" s="56" t="s">
        <v>221</v>
      </c>
      <c r="C185" s="31">
        <v>507.9</v>
      </c>
      <c r="D185" s="38">
        <v>505.91666666666669</v>
      </c>
      <c r="E185" s="38">
        <v>502.93333333333339</v>
      </c>
      <c r="F185" s="38">
        <v>497.9666666666667</v>
      </c>
      <c r="G185" s="38">
        <v>494.98333333333341</v>
      </c>
      <c r="H185" s="38">
        <v>510.88333333333338</v>
      </c>
      <c r="I185" s="38">
        <v>513.86666666666656</v>
      </c>
      <c r="J185" s="38">
        <v>518.83333333333337</v>
      </c>
      <c r="K185" s="31">
        <v>508.9</v>
      </c>
      <c r="L185" s="31">
        <v>500.95</v>
      </c>
      <c r="M185" s="31">
        <v>9.2625299999999999</v>
      </c>
      <c r="N185" s="1"/>
      <c r="O185" s="1"/>
    </row>
    <row r="186" spans="1:15" ht="12.75" customHeight="1">
      <c r="A186" s="54">
        <v>177</v>
      </c>
      <c r="B186" s="56" t="s">
        <v>222</v>
      </c>
      <c r="C186" s="31">
        <v>780.95</v>
      </c>
      <c r="D186" s="38">
        <v>781.63333333333321</v>
      </c>
      <c r="E186" s="38">
        <v>775.86666666666645</v>
      </c>
      <c r="F186" s="38">
        <v>770.78333333333319</v>
      </c>
      <c r="G186" s="38">
        <v>765.01666666666642</v>
      </c>
      <c r="H186" s="38">
        <v>786.71666666666647</v>
      </c>
      <c r="I186" s="38">
        <v>792.48333333333335</v>
      </c>
      <c r="J186" s="38">
        <v>797.56666666666649</v>
      </c>
      <c r="K186" s="31">
        <v>787.4</v>
      </c>
      <c r="L186" s="31">
        <v>776.55</v>
      </c>
      <c r="M186" s="31">
        <v>4.05335</v>
      </c>
      <c r="N186" s="1"/>
      <c r="O186" s="1"/>
    </row>
    <row r="187" spans="1:15" ht="12.75" customHeight="1">
      <c r="A187" s="54">
        <v>178</v>
      </c>
      <c r="B187" s="56" t="s">
        <v>223</v>
      </c>
      <c r="C187" s="31">
        <v>997.85</v>
      </c>
      <c r="D187" s="38">
        <v>998.0333333333333</v>
      </c>
      <c r="E187" s="38">
        <v>990.06666666666661</v>
      </c>
      <c r="F187" s="38">
        <v>982.2833333333333</v>
      </c>
      <c r="G187" s="38">
        <v>974.31666666666661</v>
      </c>
      <c r="H187" s="38">
        <v>1005.8166666666666</v>
      </c>
      <c r="I187" s="38">
        <v>1013.7833333333333</v>
      </c>
      <c r="J187" s="38">
        <v>1021.5666666666666</v>
      </c>
      <c r="K187" s="31">
        <v>1006</v>
      </c>
      <c r="L187" s="31">
        <v>990.25</v>
      </c>
      <c r="M187" s="31">
        <v>9.6182400000000001</v>
      </c>
      <c r="N187" s="1"/>
      <c r="O187" s="1"/>
    </row>
    <row r="188" spans="1:15" ht="12.75" customHeight="1">
      <c r="A188" s="54">
        <v>179</v>
      </c>
      <c r="B188" s="56" t="s">
        <v>224</v>
      </c>
      <c r="C188" s="31">
        <v>1601.85</v>
      </c>
      <c r="D188" s="38">
        <v>1612.4666666666665</v>
      </c>
      <c r="E188" s="38">
        <v>1582.9333333333329</v>
      </c>
      <c r="F188" s="38">
        <v>1564.0166666666664</v>
      </c>
      <c r="G188" s="38">
        <v>1534.4833333333329</v>
      </c>
      <c r="H188" s="38">
        <v>1631.383333333333</v>
      </c>
      <c r="I188" s="38">
        <v>1660.9166666666663</v>
      </c>
      <c r="J188" s="38">
        <v>1679.833333333333</v>
      </c>
      <c r="K188" s="31">
        <v>1642</v>
      </c>
      <c r="L188" s="31">
        <v>1593.55</v>
      </c>
      <c r="M188" s="31">
        <v>9.3934899999999999</v>
      </c>
      <c r="N188" s="1"/>
      <c r="O188" s="1"/>
    </row>
    <row r="189" spans="1:15" ht="12.75" customHeight="1">
      <c r="A189" s="54">
        <v>180</v>
      </c>
      <c r="B189" s="56" t="s">
        <v>225</v>
      </c>
      <c r="C189" s="31">
        <v>858.7</v>
      </c>
      <c r="D189" s="38">
        <v>856.7166666666667</v>
      </c>
      <c r="E189" s="38">
        <v>850.43333333333339</v>
      </c>
      <c r="F189" s="38">
        <v>842.16666666666674</v>
      </c>
      <c r="G189" s="38">
        <v>835.88333333333344</v>
      </c>
      <c r="H189" s="38">
        <v>864.98333333333335</v>
      </c>
      <c r="I189" s="38">
        <v>871.26666666666665</v>
      </c>
      <c r="J189" s="38">
        <v>879.5333333333333</v>
      </c>
      <c r="K189" s="31">
        <v>863</v>
      </c>
      <c r="L189" s="31">
        <v>848.45</v>
      </c>
      <c r="M189" s="31">
        <v>14.12514</v>
      </c>
      <c r="N189" s="1"/>
      <c r="O189" s="1"/>
    </row>
    <row r="190" spans="1:15" ht="12.75" customHeight="1">
      <c r="A190" s="54">
        <v>181</v>
      </c>
      <c r="B190" s="56" t="s">
        <v>298</v>
      </c>
      <c r="C190" s="31">
        <v>7542.75</v>
      </c>
      <c r="D190" s="38">
        <v>7514.2666666666664</v>
      </c>
      <c r="E190" s="38">
        <v>7373.5333333333328</v>
      </c>
      <c r="F190" s="38">
        <v>7204.3166666666666</v>
      </c>
      <c r="G190" s="38">
        <v>7063.583333333333</v>
      </c>
      <c r="H190" s="38">
        <v>7683.4833333333327</v>
      </c>
      <c r="I190" s="38">
        <v>7824.2166666666662</v>
      </c>
      <c r="J190" s="38">
        <v>7993.4333333333325</v>
      </c>
      <c r="K190" s="31">
        <v>7655</v>
      </c>
      <c r="L190" s="31">
        <v>7345.05</v>
      </c>
      <c r="M190" s="31">
        <v>5.0514099999999997</v>
      </c>
      <c r="N190" s="1"/>
      <c r="O190" s="1"/>
    </row>
    <row r="191" spans="1:15" ht="12.75" customHeight="1">
      <c r="A191" s="54">
        <v>182</v>
      </c>
      <c r="B191" s="56" t="s">
        <v>226</v>
      </c>
      <c r="C191" s="31">
        <v>612.1</v>
      </c>
      <c r="D191" s="38">
        <v>613.31666666666672</v>
      </c>
      <c r="E191" s="38">
        <v>605.78333333333342</v>
      </c>
      <c r="F191" s="38">
        <v>599.4666666666667</v>
      </c>
      <c r="G191" s="38">
        <v>591.93333333333339</v>
      </c>
      <c r="H191" s="38">
        <v>619.63333333333344</v>
      </c>
      <c r="I191" s="38">
        <v>627.16666666666674</v>
      </c>
      <c r="J191" s="38">
        <v>633.48333333333346</v>
      </c>
      <c r="K191" s="31">
        <v>620.85</v>
      </c>
      <c r="L191" s="31">
        <v>607</v>
      </c>
      <c r="M191" s="31">
        <v>103.59399999999999</v>
      </c>
      <c r="N191" s="1"/>
      <c r="O191" s="1"/>
    </row>
    <row r="192" spans="1:15" ht="12.75" customHeight="1">
      <c r="A192" s="54">
        <v>183</v>
      </c>
      <c r="B192" s="56" t="s">
        <v>227</v>
      </c>
      <c r="C192" s="31">
        <v>221.5</v>
      </c>
      <c r="D192" s="38">
        <v>222.18333333333331</v>
      </c>
      <c r="E192" s="38">
        <v>220.06666666666661</v>
      </c>
      <c r="F192" s="38">
        <v>218.6333333333333</v>
      </c>
      <c r="G192" s="38">
        <v>216.51666666666659</v>
      </c>
      <c r="H192" s="38">
        <v>223.61666666666662</v>
      </c>
      <c r="I192" s="38">
        <v>225.73333333333335</v>
      </c>
      <c r="J192" s="38">
        <v>227.16666666666663</v>
      </c>
      <c r="K192" s="31">
        <v>224.3</v>
      </c>
      <c r="L192" s="31">
        <v>220.75</v>
      </c>
      <c r="M192" s="31">
        <v>66.952209999999994</v>
      </c>
      <c r="N192" s="1"/>
      <c r="O192" s="1"/>
    </row>
    <row r="193" spans="1:15" ht="12.75" customHeight="1">
      <c r="A193" s="54">
        <v>184</v>
      </c>
      <c r="B193" s="56" t="s">
        <v>228</v>
      </c>
      <c r="C193" s="31">
        <v>116.6</v>
      </c>
      <c r="D193" s="38">
        <v>117.05</v>
      </c>
      <c r="E193" s="38">
        <v>115.94999999999999</v>
      </c>
      <c r="F193" s="38">
        <v>115.3</v>
      </c>
      <c r="G193" s="38">
        <v>114.19999999999999</v>
      </c>
      <c r="H193" s="38">
        <v>117.69999999999999</v>
      </c>
      <c r="I193" s="38">
        <v>118.79999999999998</v>
      </c>
      <c r="J193" s="38">
        <v>119.44999999999999</v>
      </c>
      <c r="K193" s="31">
        <v>118.15</v>
      </c>
      <c r="L193" s="31">
        <v>116.4</v>
      </c>
      <c r="M193" s="31">
        <v>234.33430999999999</v>
      </c>
      <c r="N193" s="1"/>
      <c r="O193" s="1"/>
    </row>
    <row r="194" spans="1:15" ht="12.75" customHeight="1">
      <c r="A194" s="54">
        <v>185</v>
      </c>
      <c r="B194" s="56" t="s">
        <v>229</v>
      </c>
      <c r="C194" s="31">
        <v>3496.85</v>
      </c>
      <c r="D194" s="38">
        <v>3495.2833333333333</v>
      </c>
      <c r="E194" s="38">
        <v>3466.5666666666666</v>
      </c>
      <c r="F194" s="38">
        <v>3436.2833333333333</v>
      </c>
      <c r="G194" s="38">
        <v>3407.5666666666666</v>
      </c>
      <c r="H194" s="38">
        <v>3525.5666666666666</v>
      </c>
      <c r="I194" s="38">
        <v>3554.2833333333328</v>
      </c>
      <c r="J194" s="38">
        <v>3584.5666666666666</v>
      </c>
      <c r="K194" s="31">
        <v>3524</v>
      </c>
      <c r="L194" s="31">
        <v>3465</v>
      </c>
      <c r="M194" s="31">
        <v>26.000900000000001</v>
      </c>
      <c r="N194" s="1"/>
      <c r="O194" s="1"/>
    </row>
    <row r="195" spans="1:15" ht="12.75" customHeight="1">
      <c r="A195" s="54">
        <v>186</v>
      </c>
      <c r="B195" s="56" t="s">
        <v>230</v>
      </c>
      <c r="C195" s="31">
        <v>1247.55</v>
      </c>
      <c r="D195" s="38">
        <v>1243.6499999999999</v>
      </c>
      <c r="E195" s="38">
        <v>1228.8999999999996</v>
      </c>
      <c r="F195" s="38">
        <v>1210.2499999999998</v>
      </c>
      <c r="G195" s="38">
        <v>1195.4999999999995</v>
      </c>
      <c r="H195" s="38">
        <v>1262.2999999999997</v>
      </c>
      <c r="I195" s="38">
        <v>1277.0500000000002</v>
      </c>
      <c r="J195" s="38">
        <v>1295.6999999999998</v>
      </c>
      <c r="K195" s="31">
        <v>1258.4000000000001</v>
      </c>
      <c r="L195" s="31">
        <v>1225</v>
      </c>
      <c r="M195" s="31">
        <v>26.66872</v>
      </c>
      <c r="N195" s="1"/>
      <c r="O195" s="1"/>
    </row>
    <row r="196" spans="1:15" ht="12.75" customHeight="1">
      <c r="A196" s="54">
        <v>187</v>
      </c>
      <c r="B196" s="56" t="s">
        <v>302</v>
      </c>
      <c r="C196" s="31">
        <v>3251.05</v>
      </c>
      <c r="D196" s="38">
        <v>3256.5</v>
      </c>
      <c r="E196" s="38">
        <v>3231.55</v>
      </c>
      <c r="F196" s="38">
        <v>3212.05</v>
      </c>
      <c r="G196" s="38">
        <v>3187.1000000000004</v>
      </c>
      <c r="H196" s="38">
        <v>3276</v>
      </c>
      <c r="I196" s="38">
        <v>3300.95</v>
      </c>
      <c r="J196" s="38">
        <v>3320.45</v>
      </c>
      <c r="K196" s="31">
        <v>3281.45</v>
      </c>
      <c r="L196" s="31">
        <v>3237</v>
      </c>
      <c r="M196" s="31">
        <v>1.6941200000000001</v>
      </c>
      <c r="N196" s="1"/>
      <c r="O196" s="1"/>
    </row>
    <row r="197" spans="1:15" ht="12.75" customHeight="1">
      <c r="A197" s="54">
        <v>188</v>
      </c>
      <c r="B197" s="56" t="s">
        <v>231</v>
      </c>
      <c r="C197" s="31">
        <v>2996.45</v>
      </c>
      <c r="D197" s="38">
        <v>2999.9333333333329</v>
      </c>
      <c r="E197" s="38">
        <v>2959.9166666666661</v>
      </c>
      <c r="F197" s="38">
        <v>2923.3833333333332</v>
      </c>
      <c r="G197" s="38">
        <v>2883.3666666666663</v>
      </c>
      <c r="H197" s="38">
        <v>3036.4666666666658</v>
      </c>
      <c r="I197" s="38">
        <v>3076.4833333333331</v>
      </c>
      <c r="J197" s="38">
        <v>3113.0166666666655</v>
      </c>
      <c r="K197" s="31">
        <v>3039.95</v>
      </c>
      <c r="L197" s="31">
        <v>2963.4</v>
      </c>
      <c r="M197" s="31">
        <v>13.59863</v>
      </c>
      <c r="N197" s="1"/>
      <c r="O197" s="1"/>
    </row>
    <row r="198" spans="1:15" ht="12.75" customHeight="1">
      <c r="A198" s="54">
        <v>189</v>
      </c>
      <c r="B198" s="56" t="s">
        <v>232</v>
      </c>
      <c r="C198" s="31">
        <v>1928.5</v>
      </c>
      <c r="D198" s="38">
        <v>1936.1666666666667</v>
      </c>
      <c r="E198" s="38">
        <v>1917.3333333333335</v>
      </c>
      <c r="F198" s="38">
        <v>1906.1666666666667</v>
      </c>
      <c r="G198" s="38">
        <v>1887.3333333333335</v>
      </c>
      <c r="H198" s="38">
        <v>1947.3333333333335</v>
      </c>
      <c r="I198" s="38">
        <v>1966.166666666667</v>
      </c>
      <c r="J198" s="38">
        <v>1977.3333333333335</v>
      </c>
      <c r="K198" s="31">
        <v>1955</v>
      </c>
      <c r="L198" s="31">
        <v>1925</v>
      </c>
      <c r="M198" s="31">
        <v>0.95652000000000004</v>
      </c>
      <c r="N198" s="1"/>
      <c r="O198" s="1"/>
    </row>
    <row r="199" spans="1:15" ht="12.75" customHeight="1">
      <c r="A199" s="54">
        <v>190</v>
      </c>
      <c r="B199" s="56" t="s">
        <v>300</v>
      </c>
      <c r="C199" s="31">
        <v>617.70000000000005</v>
      </c>
      <c r="D199" s="38">
        <v>616.15</v>
      </c>
      <c r="E199" s="38">
        <v>610.29999999999995</v>
      </c>
      <c r="F199" s="38">
        <v>602.9</v>
      </c>
      <c r="G199" s="38">
        <v>597.04999999999995</v>
      </c>
      <c r="H199" s="38">
        <v>623.54999999999995</v>
      </c>
      <c r="I199" s="38">
        <v>629.40000000000009</v>
      </c>
      <c r="J199" s="38">
        <v>636.79999999999995</v>
      </c>
      <c r="K199" s="31">
        <v>622</v>
      </c>
      <c r="L199" s="31">
        <v>608.75</v>
      </c>
      <c r="M199" s="31">
        <v>3.0533999999999999</v>
      </c>
      <c r="N199" s="1"/>
      <c r="O199" s="1"/>
    </row>
    <row r="200" spans="1:15" ht="12.75" customHeight="1">
      <c r="A200" s="54">
        <v>191</v>
      </c>
      <c r="B200" s="56" t="s">
        <v>233</v>
      </c>
      <c r="C200" s="31">
        <v>1690.3</v>
      </c>
      <c r="D200" s="38">
        <v>1691.4166666666667</v>
      </c>
      <c r="E200" s="38">
        <v>1671.8833333333334</v>
      </c>
      <c r="F200" s="38">
        <v>1653.4666666666667</v>
      </c>
      <c r="G200" s="38">
        <v>1633.9333333333334</v>
      </c>
      <c r="H200" s="38">
        <v>1709.8333333333335</v>
      </c>
      <c r="I200" s="38">
        <v>1729.3666666666668</v>
      </c>
      <c r="J200" s="38">
        <v>1747.7833333333335</v>
      </c>
      <c r="K200" s="31">
        <v>1710.95</v>
      </c>
      <c r="L200" s="31">
        <v>1673</v>
      </c>
      <c r="M200" s="31">
        <v>1.73675</v>
      </c>
      <c r="N200" s="1"/>
      <c r="O200" s="1"/>
    </row>
    <row r="201" spans="1:15" ht="12.75" customHeight="1">
      <c r="A201" s="54">
        <v>192</v>
      </c>
      <c r="B201" s="56" t="s">
        <v>301</v>
      </c>
      <c r="C201" s="31">
        <v>32.85</v>
      </c>
      <c r="D201" s="38">
        <v>32.966666666666669</v>
      </c>
      <c r="E201" s="38">
        <v>32.63333333333334</v>
      </c>
      <c r="F201" s="38">
        <v>32.416666666666671</v>
      </c>
      <c r="G201" s="38">
        <v>32.083333333333343</v>
      </c>
      <c r="H201" s="38">
        <v>33.183333333333337</v>
      </c>
      <c r="I201" s="38">
        <v>33.516666666666666</v>
      </c>
      <c r="J201" s="38">
        <v>33.733333333333334</v>
      </c>
      <c r="K201" s="31">
        <v>33.299999999999997</v>
      </c>
      <c r="L201" s="31">
        <v>32.75</v>
      </c>
      <c r="M201" s="31">
        <v>44.666359999999997</v>
      </c>
      <c r="N201" s="1"/>
      <c r="O201" s="1"/>
    </row>
    <row r="202" spans="1:15" ht="12.75" customHeight="1">
      <c r="A202" s="54">
        <v>193</v>
      </c>
      <c r="B202" s="56" t="s">
        <v>299</v>
      </c>
      <c r="C202" s="31">
        <v>73.3</v>
      </c>
      <c r="D202" s="38">
        <v>73.816666666666663</v>
      </c>
      <c r="E202" s="38">
        <v>72.48333333333332</v>
      </c>
      <c r="F202" s="38">
        <v>71.666666666666657</v>
      </c>
      <c r="G202" s="38">
        <v>70.333333333333314</v>
      </c>
      <c r="H202" s="38">
        <v>74.633333333333326</v>
      </c>
      <c r="I202" s="38">
        <v>75.966666666666669</v>
      </c>
      <c r="J202" s="38">
        <v>76.783333333333331</v>
      </c>
      <c r="K202" s="31">
        <v>75.150000000000006</v>
      </c>
      <c r="L202" s="31">
        <v>73</v>
      </c>
      <c r="M202" s="31">
        <v>26.507680000000001</v>
      </c>
      <c r="N202" s="1"/>
      <c r="O202" s="1"/>
    </row>
    <row r="203" spans="1:15" ht="12.75" customHeight="1">
      <c r="A203" s="54">
        <v>194</v>
      </c>
      <c r="B203" s="56" t="s">
        <v>234</v>
      </c>
      <c r="C203" s="31">
        <v>1346.15</v>
      </c>
      <c r="D203" s="38">
        <v>1350.9166666666667</v>
      </c>
      <c r="E203" s="38">
        <v>1333.7833333333335</v>
      </c>
      <c r="F203" s="38">
        <v>1321.4166666666667</v>
      </c>
      <c r="G203" s="38">
        <v>1304.2833333333335</v>
      </c>
      <c r="H203" s="38">
        <v>1363.2833333333335</v>
      </c>
      <c r="I203" s="38">
        <v>1380.4166666666667</v>
      </c>
      <c r="J203" s="38">
        <v>1392.7833333333335</v>
      </c>
      <c r="K203" s="31">
        <v>1368.05</v>
      </c>
      <c r="L203" s="31">
        <v>1338.55</v>
      </c>
      <c r="M203" s="31">
        <v>10.11369</v>
      </c>
      <c r="N203" s="1"/>
      <c r="O203" s="1"/>
    </row>
    <row r="204" spans="1:15" ht="12.75" customHeight="1">
      <c r="A204" s="54">
        <v>195</v>
      </c>
      <c r="B204" s="56" t="s">
        <v>235</v>
      </c>
      <c r="C204" s="31">
        <v>1502.8</v>
      </c>
      <c r="D204" s="38">
        <v>1506.0666666666666</v>
      </c>
      <c r="E204" s="38">
        <v>1489.3333333333333</v>
      </c>
      <c r="F204" s="38">
        <v>1475.8666666666666</v>
      </c>
      <c r="G204" s="38">
        <v>1459.1333333333332</v>
      </c>
      <c r="H204" s="38">
        <v>1519.5333333333333</v>
      </c>
      <c r="I204" s="38">
        <v>1536.2666666666669</v>
      </c>
      <c r="J204" s="38">
        <v>1549.7333333333333</v>
      </c>
      <c r="K204" s="31">
        <v>1522.8</v>
      </c>
      <c r="L204" s="31">
        <v>1492.6</v>
      </c>
      <c r="M204" s="31">
        <v>1.3184800000000001</v>
      </c>
      <c r="N204" s="1"/>
      <c r="O204" s="1"/>
    </row>
    <row r="205" spans="1:15" ht="12.75" customHeight="1">
      <c r="A205" s="54">
        <v>196</v>
      </c>
      <c r="B205" s="56" t="s">
        <v>236</v>
      </c>
      <c r="C205" s="31">
        <v>8176</v>
      </c>
      <c r="D205" s="38">
        <v>8194.6666666666661</v>
      </c>
      <c r="E205" s="38">
        <v>8138.3333333333321</v>
      </c>
      <c r="F205" s="38">
        <v>8100.6666666666661</v>
      </c>
      <c r="G205" s="38">
        <v>8044.3333333333321</v>
      </c>
      <c r="H205" s="38">
        <v>8232.3333333333321</v>
      </c>
      <c r="I205" s="38">
        <v>8288.6666666666642</v>
      </c>
      <c r="J205" s="38">
        <v>8326.3333333333321</v>
      </c>
      <c r="K205" s="31">
        <v>8251</v>
      </c>
      <c r="L205" s="31">
        <v>8157</v>
      </c>
      <c r="M205" s="31">
        <v>2.8052700000000002</v>
      </c>
      <c r="N205" s="1"/>
      <c r="O205" s="1"/>
    </row>
    <row r="206" spans="1:15" ht="12.75" customHeight="1">
      <c r="A206" s="54">
        <v>197</v>
      </c>
      <c r="B206" s="56" t="s">
        <v>303</v>
      </c>
      <c r="C206" s="31">
        <v>83</v>
      </c>
      <c r="D206" s="38">
        <v>83.016666666666666</v>
      </c>
      <c r="E206" s="38">
        <v>82.133333333333326</v>
      </c>
      <c r="F206" s="38">
        <v>81.266666666666666</v>
      </c>
      <c r="G206" s="38">
        <v>80.383333333333326</v>
      </c>
      <c r="H206" s="38">
        <v>83.883333333333326</v>
      </c>
      <c r="I206" s="38">
        <v>84.76666666666668</v>
      </c>
      <c r="J206" s="38">
        <v>85.633333333333326</v>
      </c>
      <c r="K206" s="31">
        <v>83.9</v>
      </c>
      <c r="L206" s="31">
        <v>82.15</v>
      </c>
      <c r="M206" s="31">
        <v>141.87072000000001</v>
      </c>
      <c r="N206" s="1"/>
      <c r="O206" s="1"/>
    </row>
    <row r="207" spans="1:15" ht="12.75" customHeight="1">
      <c r="A207" s="54">
        <v>198</v>
      </c>
      <c r="B207" s="56" t="s">
        <v>237</v>
      </c>
      <c r="C207" s="31">
        <v>639.95000000000005</v>
      </c>
      <c r="D207" s="38">
        <v>641.43333333333339</v>
      </c>
      <c r="E207" s="38">
        <v>636.86666666666679</v>
      </c>
      <c r="F207" s="38">
        <v>633.78333333333342</v>
      </c>
      <c r="G207" s="38">
        <v>629.21666666666681</v>
      </c>
      <c r="H207" s="38">
        <v>644.51666666666677</v>
      </c>
      <c r="I207" s="38">
        <v>649.08333333333337</v>
      </c>
      <c r="J207" s="38">
        <v>652.16666666666674</v>
      </c>
      <c r="K207" s="31">
        <v>646</v>
      </c>
      <c r="L207" s="31">
        <v>638.35</v>
      </c>
      <c r="M207" s="31">
        <v>30.489820000000002</v>
      </c>
      <c r="N207" s="1"/>
      <c r="O207" s="1"/>
    </row>
    <row r="208" spans="1:15" ht="12.75" customHeight="1">
      <c r="A208" s="54">
        <v>199</v>
      </c>
      <c r="B208" s="56" t="s">
        <v>304</v>
      </c>
      <c r="C208" s="31">
        <v>824.1</v>
      </c>
      <c r="D208" s="38">
        <v>824.1</v>
      </c>
      <c r="E208" s="38">
        <v>814.2</v>
      </c>
      <c r="F208" s="38">
        <v>804.30000000000007</v>
      </c>
      <c r="G208" s="38">
        <v>794.40000000000009</v>
      </c>
      <c r="H208" s="38">
        <v>834</v>
      </c>
      <c r="I208" s="38">
        <v>843.89999999999986</v>
      </c>
      <c r="J208" s="38">
        <v>853.8</v>
      </c>
      <c r="K208" s="31">
        <v>834</v>
      </c>
      <c r="L208" s="31">
        <v>814.2</v>
      </c>
      <c r="M208" s="31">
        <v>11.90878</v>
      </c>
      <c r="N208" s="1"/>
      <c r="O208" s="1"/>
    </row>
    <row r="209" spans="1:15" ht="12.75" customHeight="1">
      <c r="A209" s="54">
        <v>200</v>
      </c>
      <c r="B209" s="56" t="s">
        <v>238</v>
      </c>
      <c r="C209" s="31">
        <v>281.45</v>
      </c>
      <c r="D209" s="38">
        <v>282.18333333333334</v>
      </c>
      <c r="E209" s="38">
        <v>279.4666666666667</v>
      </c>
      <c r="F209" s="38">
        <v>277.48333333333335</v>
      </c>
      <c r="G209" s="38">
        <v>274.76666666666671</v>
      </c>
      <c r="H209" s="38">
        <v>284.16666666666669</v>
      </c>
      <c r="I209" s="38">
        <v>286.88333333333327</v>
      </c>
      <c r="J209" s="38">
        <v>288.86666666666667</v>
      </c>
      <c r="K209" s="31">
        <v>284.89999999999998</v>
      </c>
      <c r="L209" s="31">
        <v>280.2</v>
      </c>
      <c r="M209" s="31">
        <v>38.866570000000003</v>
      </c>
      <c r="N209" s="1"/>
      <c r="O209" s="1"/>
    </row>
    <row r="210" spans="1:15" ht="12.75" customHeight="1">
      <c r="A210" s="54">
        <v>201</v>
      </c>
      <c r="B210" s="56" t="s">
        <v>239</v>
      </c>
      <c r="C210" s="31">
        <v>765.75</v>
      </c>
      <c r="D210" s="38">
        <v>764.08333333333337</v>
      </c>
      <c r="E210" s="38">
        <v>759.2166666666667</v>
      </c>
      <c r="F210" s="38">
        <v>752.68333333333328</v>
      </c>
      <c r="G210" s="38">
        <v>747.81666666666661</v>
      </c>
      <c r="H210" s="38">
        <v>770.61666666666679</v>
      </c>
      <c r="I210" s="38">
        <v>775.48333333333335</v>
      </c>
      <c r="J210" s="38">
        <v>782.01666666666688</v>
      </c>
      <c r="K210" s="31">
        <v>768.95</v>
      </c>
      <c r="L210" s="31">
        <v>757.55</v>
      </c>
      <c r="M210" s="31">
        <v>36.559939999999997</v>
      </c>
      <c r="N210" s="1"/>
      <c r="O210" s="1"/>
    </row>
    <row r="211" spans="1:15" ht="12.75" customHeight="1">
      <c r="A211" s="54">
        <v>202</v>
      </c>
      <c r="B211" s="56" t="s">
        <v>305</v>
      </c>
      <c r="C211" s="31">
        <v>1434</v>
      </c>
      <c r="D211" s="38">
        <v>1434.9166666666667</v>
      </c>
      <c r="E211" s="38">
        <v>1424.2333333333336</v>
      </c>
      <c r="F211" s="38">
        <v>1414.4666666666669</v>
      </c>
      <c r="G211" s="38">
        <v>1403.7833333333338</v>
      </c>
      <c r="H211" s="38">
        <v>1444.6833333333334</v>
      </c>
      <c r="I211" s="38">
        <v>1455.3666666666663</v>
      </c>
      <c r="J211" s="38">
        <v>1465.1333333333332</v>
      </c>
      <c r="K211" s="31">
        <v>1445.6</v>
      </c>
      <c r="L211" s="31">
        <v>1425.15</v>
      </c>
      <c r="M211" s="31">
        <v>0.37508000000000002</v>
      </c>
      <c r="N211" s="1"/>
      <c r="O211" s="1"/>
    </row>
    <row r="212" spans="1:15" ht="12.75" customHeight="1">
      <c r="A212" s="54">
        <v>203</v>
      </c>
      <c r="B212" s="56" t="s">
        <v>240</v>
      </c>
      <c r="C212" s="31">
        <v>417.2</v>
      </c>
      <c r="D212" s="38">
        <v>416.58333333333331</v>
      </c>
      <c r="E212" s="38">
        <v>412.86666666666662</v>
      </c>
      <c r="F212" s="38">
        <v>408.5333333333333</v>
      </c>
      <c r="G212" s="38">
        <v>404.81666666666661</v>
      </c>
      <c r="H212" s="38">
        <v>420.91666666666663</v>
      </c>
      <c r="I212" s="38">
        <v>424.63333333333333</v>
      </c>
      <c r="J212" s="38">
        <v>428.96666666666664</v>
      </c>
      <c r="K212" s="31">
        <v>420.3</v>
      </c>
      <c r="L212" s="31">
        <v>412.25</v>
      </c>
      <c r="M212" s="31">
        <v>88.845129999999997</v>
      </c>
      <c r="N212" s="1"/>
      <c r="O212" s="1"/>
    </row>
    <row r="213" spans="1:15" ht="12.75" customHeight="1">
      <c r="A213" s="54">
        <v>204</v>
      </c>
      <c r="B213" s="56" t="s">
        <v>306</v>
      </c>
      <c r="C213" s="31">
        <v>17.5</v>
      </c>
      <c r="D213" s="38">
        <v>17.583333333333332</v>
      </c>
      <c r="E213" s="38">
        <v>17.266666666666666</v>
      </c>
      <c r="F213" s="38">
        <v>17.033333333333335</v>
      </c>
      <c r="G213" s="38">
        <v>16.716666666666669</v>
      </c>
      <c r="H213" s="38">
        <v>17.816666666666663</v>
      </c>
      <c r="I213" s="38">
        <v>18.133333333333333</v>
      </c>
      <c r="J213" s="38">
        <v>18.36666666666666</v>
      </c>
      <c r="K213" s="31">
        <v>17.899999999999999</v>
      </c>
      <c r="L213" s="31">
        <v>17.350000000000001</v>
      </c>
      <c r="M213" s="31">
        <v>1659.41309</v>
      </c>
      <c r="N213" s="1"/>
      <c r="O213" s="1"/>
    </row>
    <row r="214" spans="1:15" ht="12.75" customHeight="1">
      <c r="A214" s="54">
        <v>205</v>
      </c>
      <c r="B214" s="56" t="s">
        <v>241</v>
      </c>
      <c r="C214" s="31">
        <v>224</v>
      </c>
      <c r="D214" s="38">
        <v>226.66666666666666</v>
      </c>
      <c r="E214" s="38">
        <v>219.63333333333333</v>
      </c>
      <c r="F214" s="38">
        <v>215.26666666666668</v>
      </c>
      <c r="G214" s="38">
        <v>208.23333333333335</v>
      </c>
      <c r="H214" s="38">
        <v>231.0333333333333</v>
      </c>
      <c r="I214" s="38">
        <v>238.06666666666666</v>
      </c>
      <c r="J214" s="38">
        <v>242.43333333333328</v>
      </c>
      <c r="K214" s="31">
        <v>233.7</v>
      </c>
      <c r="L214" s="31">
        <v>222.3</v>
      </c>
      <c r="M214" s="31">
        <v>172.13356999999999</v>
      </c>
      <c r="N214" s="1"/>
      <c r="O214" s="1"/>
    </row>
    <row r="215" spans="1:15" ht="12.75" customHeight="1">
      <c r="A215" s="54">
        <v>206</v>
      </c>
      <c r="B215" s="56" t="s">
        <v>307</v>
      </c>
      <c r="C215" s="31">
        <v>78.7</v>
      </c>
      <c r="D215" s="38">
        <v>78.616666666666674</v>
      </c>
      <c r="E215" s="38">
        <v>76.583333333333343</v>
      </c>
      <c r="F215" s="38">
        <v>74.466666666666669</v>
      </c>
      <c r="G215" s="38">
        <v>72.433333333333337</v>
      </c>
      <c r="H215" s="38">
        <v>80.733333333333348</v>
      </c>
      <c r="I215" s="38">
        <v>82.76666666666668</v>
      </c>
      <c r="J215" s="38">
        <v>84.883333333333354</v>
      </c>
      <c r="K215" s="31">
        <v>80.650000000000006</v>
      </c>
      <c r="L215" s="31">
        <v>76.5</v>
      </c>
      <c r="M215" s="31">
        <v>712.15774999999996</v>
      </c>
      <c r="N215" s="1"/>
      <c r="O215" s="1"/>
    </row>
    <row r="216" spans="1:15" ht="12.75" customHeight="1">
      <c r="A216" s="54">
        <v>207</v>
      </c>
      <c r="B216" s="56" t="s">
        <v>242</v>
      </c>
      <c r="C216" s="31">
        <v>602.04999999999995</v>
      </c>
      <c r="D216" s="38">
        <v>600.85</v>
      </c>
      <c r="E216" s="38">
        <v>595.90000000000009</v>
      </c>
      <c r="F216" s="38">
        <v>589.75000000000011</v>
      </c>
      <c r="G216" s="38">
        <v>584.80000000000018</v>
      </c>
      <c r="H216" s="38">
        <v>607</v>
      </c>
      <c r="I216" s="38">
        <v>611.95000000000005</v>
      </c>
      <c r="J216" s="38">
        <v>618.09999999999991</v>
      </c>
      <c r="K216" s="31">
        <v>605.79999999999995</v>
      </c>
      <c r="L216" s="31">
        <v>594.70000000000005</v>
      </c>
      <c r="M216" s="31">
        <v>6.02135</v>
      </c>
      <c r="N216" s="1"/>
      <c r="O216" s="1"/>
    </row>
    <row r="217" spans="1:15" ht="12.75" customHeight="1">
      <c r="A217" s="57"/>
      <c r="B217" s="58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1"/>
      <c r="O217" s="1"/>
    </row>
    <row r="218" spans="1:15" ht="12.75" customHeight="1">
      <c r="A218" s="60"/>
      <c r="B218" s="61"/>
      <c r="C218" s="62"/>
      <c r="D218" s="62"/>
      <c r="E218" s="62"/>
      <c r="F218" s="62"/>
      <c r="G218" s="62"/>
      <c r="H218" s="62"/>
      <c r="I218" s="62"/>
      <c r="J218" s="62"/>
      <c r="K218" s="62"/>
      <c r="L218" s="63"/>
      <c r="M218" s="1"/>
      <c r="N218" s="1"/>
      <c r="O218" s="1"/>
    </row>
    <row r="219" spans="1:15" ht="12.75" customHeight="1">
      <c r="A219" s="60"/>
      <c r="B219" s="1"/>
      <c r="C219" s="62"/>
      <c r="D219" s="62"/>
      <c r="E219" s="62"/>
      <c r="F219" s="62"/>
      <c r="G219" s="62"/>
      <c r="H219" s="62"/>
      <c r="I219" s="62"/>
      <c r="J219" s="62"/>
      <c r="K219" s="62"/>
      <c r="L219" s="63"/>
      <c r="M219" s="1"/>
      <c r="N219" s="1"/>
      <c r="O219" s="1"/>
    </row>
    <row r="220" spans="1:15" ht="12.75" customHeight="1">
      <c r="A220" s="60"/>
      <c r="B220" s="1"/>
      <c r="C220" s="62"/>
      <c r="D220" s="62"/>
      <c r="E220" s="62"/>
      <c r="F220" s="62"/>
      <c r="G220" s="62"/>
      <c r="H220" s="62"/>
      <c r="I220" s="62"/>
      <c r="J220" s="62"/>
      <c r="K220" s="62"/>
      <c r="L220" s="63"/>
      <c r="M220" s="1"/>
      <c r="N220" s="1"/>
      <c r="O220" s="1"/>
    </row>
    <row r="221" spans="1:15" ht="12.75" customHeight="1">
      <c r="A221" s="64" t="s">
        <v>308</v>
      </c>
      <c r="B221" s="1"/>
      <c r="C221" s="62"/>
      <c r="D221" s="62"/>
      <c r="E221" s="62"/>
      <c r="F221" s="62"/>
      <c r="G221" s="62"/>
      <c r="H221" s="62"/>
      <c r="I221" s="62"/>
      <c r="J221" s="62"/>
      <c r="K221" s="62"/>
      <c r="L221" s="63"/>
      <c r="M221" s="1"/>
      <c r="N221" s="1"/>
      <c r="O221" s="1"/>
    </row>
    <row r="222" spans="1:15" ht="12.75" customHeight="1">
      <c r="A222" s="1"/>
      <c r="B222" s="1"/>
      <c r="C222" s="62"/>
      <c r="D222" s="62"/>
      <c r="E222" s="62"/>
      <c r="F222" s="62"/>
      <c r="G222" s="62"/>
      <c r="H222" s="62"/>
      <c r="I222" s="62"/>
      <c r="J222" s="62"/>
      <c r="K222" s="62"/>
      <c r="L222" s="63"/>
      <c r="M222" s="1"/>
      <c r="N222" s="1"/>
      <c r="O222" s="1"/>
    </row>
    <row r="223" spans="1:15" ht="12.75" customHeight="1">
      <c r="A223" s="1"/>
      <c r="B223" s="1"/>
      <c r="C223" s="62"/>
      <c r="D223" s="62"/>
      <c r="E223" s="62"/>
      <c r="F223" s="62"/>
      <c r="G223" s="62"/>
      <c r="H223" s="62"/>
      <c r="I223" s="62"/>
      <c r="J223" s="62"/>
      <c r="K223" s="62"/>
      <c r="L223" s="63"/>
      <c r="M223" s="1"/>
      <c r="N223" s="1"/>
      <c r="O223" s="1"/>
    </row>
    <row r="224" spans="1:15" ht="12.75" customHeight="1">
      <c r="A224" s="65" t="s">
        <v>309</v>
      </c>
      <c r="B224" s="1"/>
      <c r="C224" s="62"/>
      <c r="D224" s="62"/>
      <c r="E224" s="62"/>
      <c r="F224" s="62"/>
      <c r="G224" s="62"/>
      <c r="H224" s="62"/>
      <c r="I224" s="62"/>
      <c r="J224" s="62"/>
      <c r="K224" s="62"/>
      <c r="L224" s="63"/>
      <c r="M224" s="1"/>
      <c r="N224" s="1"/>
      <c r="O224" s="1"/>
    </row>
    <row r="225" spans="1:15" ht="12.75" customHeight="1">
      <c r="A225" s="66"/>
      <c r="B225" s="1"/>
      <c r="C225" s="62"/>
      <c r="D225" s="62"/>
      <c r="E225" s="62"/>
      <c r="F225" s="62"/>
      <c r="G225" s="62"/>
      <c r="H225" s="62"/>
      <c r="I225" s="62"/>
      <c r="J225" s="62"/>
      <c r="K225" s="62"/>
      <c r="L225" s="63"/>
      <c r="M225" s="1"/>
      <c r="N225" s="1"/>
      <c r="O225" s="1"/>
    </row>
    <row r="226" spans="1:15" ht="12.75" customHeight="1">
      <c r="A226" s="67" t="s">
        <v>310</v>
      </c>
      <c r="B226" s="1"/>
      <c r="C226" s="62"/>
      <c r="D226" s="62"/>
      <c r="E226" s="62"/>
      <c r="F226" s="62"/>
      <c r="G226" s="62"/>
      <c r="H226" s="62"/>
      <c r="I226" s="62"/>
      <c r="J226" s="62"/>
      <c r="K226" s="62"/>
      <c r="L226" s="63"/>
      <c r="M226" s="1"/>
      <c r="N226" s="1"/>
      <c r="O226" s="1"/>
    </row>
    <row r="227" spans="1:15" ht="12.75" customHeight="1">
      <c r="A227" s="47" t="s">
        <v>243</v>
      </c>
      <c r="B227" s="1"/>
      <c r="C227" s="62"/>
      <c r="D227" s="62"/>
      <c r="E227" s="62"/>
      <c r="F227" s="62"/>
      <c r="G227" s="62"/>
      <c r="H227" s="62"/>
      <c r="I227" s="62"/>
      <c r="J227" s="62"/>
      <c r="K227" s="62"/>
      <c r="L227" s="63"/>
      <c r="M227" s="1"/>
      <c r="N227" s="1"/>
      <c r="O227" s="1"/>
    </row>
    <row r="228" spans="1:15" ht="12.75" customHeight="1">
      <c r="A228" s="47" t="s">
        <v>244</v>
      </c>
      <c r="B228" s="1"/>
      <c r="C228" s="62"/>
      <c r="D228" s="62"/>
      <c r="E228" s="62"/>
      <c r="F228" s="62"/>
      <c r="G228" s="62"/>
      <c r="H228" s="62"/>
      <c r="I228" s="62"/>
      <c r="J228" s="62"/>
      <c r="K228" s="62"/>
      <c r="L228" s="63"/>
      <c r="M228" s="1"/>
      <c r="N228" s="1"/>
      <c r="O228" s="1"/>
    </row>
    <row r="229" spans="1:15" ht="12.75" customHeight="1">
      <c r="A229" s="47" t="s">
        <v>245</v>
      </c>
      <c r="B229" s="1"/>
      <c r="C229" s="68"/>
      <c r="D229" s="68"/>
      <c r="E229" s="68"/>
      <c r="F229" s="68"/>
      <c r="G229" s="68"/>
      <c r="H229" s="68"/>
      <c r="I229" s="68"/>
      <c r="J229" s="68"/>
      <c r="K229" s="68"/>
      <c r="L229" s="63"/>
      <c r="M229" s="1"/>
      <c r="N229" s="1"/>
      <c r="O229" s="1"/>
    </row>
    <row r="230" spans="1:15" ht="12.75" customHeight="1">
      <c r="A230" s="47" t="s">
        <v>246</v>
      </c>
      <c r="B230" s="1"/>
      <c r="C230" s="62"/>
      <c r="D230" s="62"/>
      <c r="E230" s="62"/>
      <c r="F230" s="62"/>
      <c r="G230" s="62"/>
      <c r="H230" s="62"/>
      <c r="I230" s="62"/>
      <c r="J230" s="62"/>
      <c r="K230" s="62"/>
      <c r="L230" s="63"/>
      <c r="M230" s="1"/>
      <c r="N230" s="1"/>
      <c r="O230" s="1"/>
    </row>
    <row r="231" spans="1:15" ht="12.75" customHeight="1">
      <c r="A231" s="47" t="s">
        <v>247</v>
      </c>
      <c r="B231" s="1"/>
      <c r="C231" s="62"/>
      <c r="D231" s="62"/>
      <c r="E231" s="62"/>
      <c r="F231" s="62"/>
      <c r="G231" s="62"/>
      <c r="H231" s="62"/>
      <c r="I231" s="62"/>
      <c r="J231" s="62"/>
      <c r="K231" s="62"/>
      <c r="L231" s="63"/>
      <c r="M231" s="1"/>
      <c r="N231" s="1"/>
      <c r="O231" s="1"/>
    </row>
    <row r="232" spans="1:15" ht="12.75" customHeight="1">
      <c r="A232" s="69"/>
      <c r="B232" s="1"/>
      <c r="C232" s="62"/>
      <c r="D232" s="62"/>
      <c r="E232" s="62"/>
      <c r="F232" s="62"/>
      <c r="G232" s="62"/>
      <c r="H232" s="62"/>
      <c r="I232" s="62"/>
      <c r="J232" s="62"/>
      <c r="K232" s="62"/>
      <c r="L232" s="63"/>
      <c r="M232" s="1"/>
      <c r="N232" s="1"/>
      <c r="O232" s="1"/>
    </row>
    <row r="233" spans="1:15" ht="12.75" customHeight="1">
      <c r="A233" s="1"/>
      <c r="B233" s="1"/>
      <c r="C233" s="62"/>
      <c r="D233" s="62"/>
      <c r="E233" s="62"/>
      <c r="F233" s="62"/>
      <c r="G233" s="62"/>
      <c r="H233" s="62"/>
      <c r="I233" s="62"/>
      <c r="J233" s="62"/>
      <c r="K233" s="62"/>
      <c r="L233" s="63"/>
      <c r="M233" s="1"/>
      <c r="N233" s="1"/>
      <c r="O233" s="1"/>
    </row>
    <row r="234" spans="1:15" ht="12.75" customHeight="1">
      <c r="A234" s="1"/>
      <c r="B234" s="1"/>
      <c r="C234" s="62"/>
      <c r="D234" s="62"/>
      <c r="E234" s="62"/>
      <c r="F234" s="62"/>
      <c r="G234" s="62"/>
      <c r="H234" s="62"/>
      <c r="I234" s="62"/>
      <c r="J234" s="62"/>
      <c r="K234" s="62"/>
      <c r="L234" s="63"/>
      <c r="M234" s="1"/>
      <c r="N234" s="1"/>
      <c r="O234" s="1"/>
    </row>
    <row r="235" spans="1:15" ht="12.75" customHeight="1">
      <c r="A235" s="1"/>
      <c r="B235" s="1"/>
      <c r="C235" s="62"/>
      <c r="D235" s="62"/>
      <c r="E235" s="62"/>
      <c r="F235" s="62"/>
      <c r="G235" s="62"/>
      <c r="H235" s="62"/>
      <c r="I235" s="62"/>
      <c r="J235" s="62"/>
      <c r="K235" s="62"/>
      <c r="L235" s="63"/>
      <c r="M235" s="1"/>
      <c r="N235" s="1"/>
      <c r="O235" s="1"/>
    </row>
    <row r="236" spans="1:15" ht="12.75" customHeight="1">
      <c r="A236" s="1"/>
      <c r="B236" s="1"/>
      <c r="C236" s="62"/>
      <c r="D236" s="62"/>
      <c r="E236" s="62"/>
      <c r="F236" s="62"/>
      <c r="G236" s="62"/>
      <c r="H236" s="62"/>
      <c r="I236" s="62"/>
      <c r="J236" s="62"/>
      <c r="K236" s="62"/>
      <c r="L236" s="63"/>
      <c r="M236" s="1"/>
      <c r="N236" s="1"/>
      <c r="O236" s="1"/>
    </row>
    <row r="237" spans="1:15" ht="12.75" customHeight="1">
      <c r="A237" s="70" t="s">
        <v>248</v>
      </c>
      <c r="B237" s="1"/>
      <c r="C237" s="62"/>
      <c r="D237" s="62"/>
      <c r="E237" s="62"/>
      <c r="F237" s="62"/>
      <c r="G237" s="62"/>
      <c r="H237" s="62"/>
      <c r="I237" s="62"/>
      <c r="J237" s="62"/>
      <c r="K237" s="62"/>
      <c r="L237" s="63"/>
      <c r="M237" s="1"/>
      <c r="N237" s="1"/>
      <c r="O237" s="1"/>
    </row>
    <row r="238" spans="1:15" ht="12.75" customHeight="1">
      <c r="A238" s="71" t="s">
        <v>249</v>
      </c>
      <c r="B238" s="1"/>
      <c r="C238" s="62"/>
      <c r="D238" s="62"/>
      <c r="E238" s="62"/>
      <c r="F238" s="62"/>
      <c r="G238" s="62"/>
      <c r="H238" s="62"/>
      <c r="I238" s="62"/>
      <c r="J238" s="62"/>
      <c r="K238" s="62"/>
      <c r="L238" s="63"/>
      <c r="M238" s="1"/>
      <c r="N238" s="1"/>
      <c r="O238" s="1"/>
    </row>
    <row r="239" spans="1:15" ht="12.75" customHeight="1">
      <c r="A239" s="71" t="s">
        <v>250</v>
      </c>
      <c r="B239" s="1"/>
      <c r="C239" s="62"/>
      <c r="D239" s="62"/>
      <c r="E239" s="62"/>
      <c r="F239" s="62"/>
      <c r="G239" s="62"/>
      <c r="H239" s="62"/>
      <c r="I239" s="62"/>
      <c r="J239" s="62"/>
      <c r="K239" s="62"/>
      <c r="L239" s="63"/>
      <c r="M239" s="1"/>
      <c r="N239" s="1"/>
      <c r="O239" s="1"/>
    </row>
    <row r="240" spans="1:15" ht="12.75" customHeight="1">
      <c r="A240" s="71" t="s">
        <v>251</v>
      </c>
      <c r="B240" s="1"/>
      <c r="C240" s="62"/>
      <c r="D240" s="62"/>
      <c r="E240" s="62"/>
      <c r="F240" s="62"/>
      <c r="G240" s="62"/>
      <c r="H240" s="62"/>
      <c r="I240" s="62"/>
      <c r="J240" s="62"/>
      <c r="K240" s="62"/>
      <c r="L240" s="63"/>
      <c r="M240" s="1"/>
      <c r="N240" s="1"/>
      <c r="O240" s="1"/>
    </row>
    <row r="241" spans="1:15" ht="12.75" customHeight="1">
      <c r="A241" s="71" t="s">
        <v>252</v>
      </c>
      <c r="B241" s="1"/>
      <c r="C241" s="62"/>
      <c r="D241" s="62"/>
      <c r="E241" s="62"/>
      <c r="F241" s="62"/>
      <c r="G241" s="62"/>
      <c r="H241" s="62"/>
      <c r="I241" s="62"/>
      <c r="J241" s="62"/>
      <c r="K241" s="62"/>
      <c r="L241" s="63"/>
      <c r="M241" s="1"/>
      <c r="N241" s="1"/>
      <c r="O241" s="1"/>
    </row>
    <row r="242" spans="1:15" ht="12.75" customHeight="1">
      <c r="A242" s="71" t="s">
        <v>253</v>
      </c>
      <c r="B242" s="1"/>
      <c r="C242" s="62"/>
      <c r="D242" s="62"/>
      <c r="E242" s="62"/>
      <c r="F242" s="62"/>
      <c r="G242" s="62"/>
      <c r="H242" s="62"/>
      <c r="I242" s="62"/>
      <c r="J242" s="62"/>
      <c r="K242" s="62"/>
      <c r="L242" s="63"/>
      <c r="M242" s="1"/>
      <c r="N242" s="1"/>
      <c r="O242" s="1"/>
    </row>
    <row r="243" spans="1:15" ht="12.75" customHeight="1">
      <c r="A243" s="71" t="s">
        <v>254</v>
      </c>
      <c r="B243" s="1"/>
      <c r="C243" s="62"/>
      <c r="D243" s="62"/>
      <c r="E243" s="62"/>
      <c r="F243" s="62"/>
      <c r="G243" s="62"/>
      <c r="H243" s="62"/>
      <c r="I243" s="62"/>
      <c r="J243" s="62"/>
      <c r="K243" s="62"/>
      <c r="L243" s="63"/>
      <c r="M243" s="1"/>
      <c r="N243" s="1"/>
      <c r="O243" s="1"/>
    </row>
    <row r="244" spans="1:15" ht="12.75" customHeight="1">
      <c r="A244" s="71" t="s">
        <v>255</v>
      </c>
      <c r="B244" s="1"/>
      <c r="C244" s="62"/>
      <c r="D244" s="62"/>
      <c r="E244" s="62"/>
      <c r="F244" s="62"/>
      <c r="G244" s="62"/>
      <c r="H244" s="62"/>
      <c r="I244" s="62"/>
      <c r="J244" s="62"/>
      <c r="K244" s="62"/>
      <c r="L244" s="63"/>
      <c r="M244" s="1"/>
      <c r="N244" s="1"/>
      <c r="O244" s="1"/>
    </row>
    <row r="245" spans="1:15" ht="12.75" customHeight="1">
      <c r="A245" s="71" t="s">
        <v>256</v>
      </c>
      <c r="B245" s="1"/>
      <c r="C245" s="62"/>
      <c r="D245" s="62"/>
      <c r="E245" s="62"/>
      <c r="F245" s="62"/>
      <c r="G245" s="62"/>
      <c r="H245" s="62"/>
      <c r="I245" s="62"/>
      <c r="J245" s="62"/>
      <c r="K245" s="62"/>
      <c r="L245" s="63"/>
      <c r="M245" s="1"/>
      <c r="N245" s="1"/>
      <c r="O245" s="1"/>
    </row>
    <row r="246" spans="1:15" ht="12.75" customHeight="1">
      <c r="A246" s="71" t="s">
        <v>257</v>
      </c>
      <c r="B246" s="1"/>
      <c r="C246" s="68"/>
      <c r="D246" s="68"/>
      <c r="E246" s="68"/>
      <c r="F246" s="68"/>
      <c r="G246" s="68"/>
      <c r="H246" s="68"/>
      <c r="I246" s="68"/>
      <c r="J246" s="68"/>
      <c r="K246" s="68"/>
      <c r="L246" s="63"/>
      <c r="M246" s="1"/>
      <c r="N246" s="1"/>
      <c r="O246" s="1"/>
    </row>
    <row r="247" spans="1:15" ht="12.75" customHeight="1">
      <c r="A247" s="1"/>
      <c r="B247" s="1"/>
      <c r="C247" s="62"/>
      <c r="D247" s="62"/>
      <c r="E247" s="62"/>
      <c r="F247" s="62"/>
      <c r="G247" s="62"/>
      <c r="H247" s="62"/>
      <c r="I247" s="62"/>
      <c r="J247" s="62"/>
      <c r="K247" s="62"/>
      <c r="L247" s="63"/>
      <c r="M247" s="1"/>
      <c r="N247" s="1"/>
      <c r="O247" s="1"/>
    </row>
    <row r="248" spans="1:15" ht="12.75" customHeight="1">
      <c r="A248" s="1"/>
      <c r="B248" s="1"/>
      <c r="C248" s="62"/>
      <c r="D248" s="62"/>
      <c r="E248" s="62"/>
      <c r="F248" s="62"/>
      <c r="G248" s="62"/>
      <c r="H248" s="62"/>
      <c r="I248" s="62"/>
      <c r="J248" s="62"/>
      <c r="K248" s="62"/>
      <c r="L248" s="63"/>
      <c r="M248" s="1"/>
      <c r="N248" s="1"/>
      <c r="O248" s="1"/>
    </row>
    <row r="249" spans="1:15" ht="12.75" customHeight="1">
      <c r="A249" s="1"/>
      <c r="B249" s="1"/>
      <c r="C249" s="62"/>
      <c r="D249" s="62"/>
      <c r="E249" s="62"/>
      <c r="F249" s="62"/>
      <c r="G249" s="62"/>
      <c r="H249" s="62"/>
      <c r="I249" s="62"/>
      <c r="J249" s="62"/>
      <c r="K249" s="62"/>
      <c r="L249" s="63"/>
      <c r="M249" s="1"/>
      <c r="N249" s="1"/>
      <c r="O249" s="1"/>
    </row>
    <row r="250" spans="1:15" ht="12.75" customHeight="1">
      <c r="A250" s="1"/>
      <c r="B250" s="1"/>
      <c r="C250" s="62"/>
      <c r="D250" s="62"/>
      <c r="E250" s="62"/>
      <c r="F250" s="62"/>
      <c r="G250" s="62"/>
      <c r="H250" s="62"/>
      <c r="I250" s="62"/>
      <c r="J250" s="62"/>
      <c r="K250" s="62"/>
      <c r="L250" s="63"/>
      <c r="M250" s="1"/>
      <c r="N250" s="1"/>
      <c r="O250" s="1"/>
    </row>
    <row r="251" spans="1:15" ht="12.75" customHeight="1">
      <c r="A251" s="1"/>
      <c r="B251" s="1"/>
      <c r="C251" s="62"/>
      <c r="D251" s="62"/>
      <c r="E251" s="62"/>
      <c r="F251" s="62"/>
      <c r="G251" s="62"/>
      <c r="H251" s="62"/>
      <c r="I251" s="62"/>
      <c r="J251" s="62"/>
      <c r="K251" s="62"/>
      <c r="L251" s="63"/>
      <c r="M251" s="1"/>
      <c r="N251" s="1"/>
      <c r="O251" s="1"/>
    </row>
    <row r="252" spans="1:15" ht="12.75" customHeight="1">
      <c r="A252" s="1"/>
      <c r="B252" s="1"/>
      <c r="C252" s="62"/>
      <c r="D252" s="62"/>
      <c r="E252" s="62"/>
      <c r="F252" s="62"/>
      <c r="G252" s="62"/>
      <c r="H252" s="62"/>
      <c r="I252" s="62"/>
      <c r="J252" s="62"/>
      <c r="K252" s="62"/>
      <c r="L252" s="63"/>
      <c r="M252" s="1"/>
      <c r="N252" s="1"/>
      <c r="O252" s="1"/>
    </row>
    <row r="253" spans="1:15" ht="12.75" customHeight="1">
      <c r="A253" s="1"/>
      <c r="B253" s="1"/>
      <c r="C253" s="62"/>
      <c r="D253" s="62"/>
      <c r="E253" s="62"/>
      <c r="F253" s="62"/>
      <c r="G253" s="62"/>
      <c r="H253" s="62"/>
      <c r="I253" s="62"/>
      <c r="J253" s="62"/>
      <c r="K253" s="62"/>
      <c r="L253" s="63"/>
      <c r="M253" s="1"/>
      <c r="N253" s="1"/>
      <c r="O253" s="1"/>
    </row>
    <row r="254" spans="1:15" ht="12.75" customHeight="1">
      <c r="A254" s="1"/>
      <c r="B254" s="1"/>
      <c r="C254" s="62"/>
      <c r="D254" s="62"/>
      <c r="E254" s="62"/>
      <c r="F254" s="62"/>
      <c r="G254" s="62"/>
      <c r="H254" s="62"/>
      <c r="I254" s="62"/>
      <c r="J254" s="62"/>
      <c r="K254" s="62"/>
      <c r="L254" s="63"/>
      <c r="M254" s="1"/>
      <c r="N254" s="1"/>
      <c r="O254" s="1"/>
    </row>
    <row r="255" spans="1:15" ht="12.75" customHeight="1">
      <c r="A255" s="1"/>
      <c r="B255" s="1"/>
      <c r="C255" s="62"/>
      <c r="D255" s="62"/>
      <c r="E255" s="62"/>
      <c r="F255" s="62"/>
      <c r="G255" s="62"/>
      <c r="H255" s="62"/>
      <c r="I255" s="62"/>
      <c r="J255" s="62"/>
      <c r="K255" s="62"/>
      <c r="L255" s="63"/>
      <c r="M255" s="1"/>
      <c r="N255" s="1"/>
      <c r="O255" s="1"/>
    </row>
    <row r="256" spans="1:15" ht="12.75" customHeight="1">
      <c r="A256" s="1"/>
      <c r="B256" s="1"/>
      <c r="C256" s="62"/>
      <c r="D256" s="62"/>
      <c r="E256" s="62"/>
      <c r="F256" s="62"/>
      <c r="G256" s="62"/>
      <c r="H256" s="62"/>
      <c r="I256" s="62"/>
      <c r="J256" s="62"/>
      <c r="K256" s="62"/>
      <c r="L256" s="63"/>
      <c r="M256" s="1"/>
      <c r="N256" s="1"/>
      <c r="O256" s="1"/>
    </row>
    <row r="257" spans="1:15" ht="12.75" customHeight="1">
      <c r="A257" s="1"/>
      <c r="B257" s="1"/>
      <c r="C257" s="62"/>
      <c r="D257" s="62"/>
      <c r="E257" s="62"/>
      <c r="F257" s="62"/>
      <c r="G257" s="62"/>
      <c r="H257" s="62"/>
      <c r="I257" s="62"/>
      <c r="J257" s="62"/>
      <c r="K257" s="62"/>
      <c r="L257" s="63"/>
      <c r="M257" s="1"/>
      <c r="N257" s="1"/>
      <c r="O257" s="1"/>
    </row>
    <row r="258" spans="1:15" ht="12.75" customHeight="1">
      <c r="A258" s="1"/>
      <c r="B258" s="1"/>
      <c r="C258" s="62"/>
      <c r="D258" s="62"/>
      <c r="E258" s="62"/>
      <c r="F258" s="62"/>
      <c r="G258" s="62"/>
      <c r="H258" s="62"/>
      <c r="I258" s="62"/>
      <c r="J258" s="62"/>
      <c r="K258" s="62"/>
      <c r="L258" s="63"/>
      <c r="M258" s="1"/>
      <c r="N258" s="1"/>
      <c r="O258" s="1"/>
    </row>
    <row r="259" spans="1:15" ht="12.75" customHeight="1">
      <c r="A259" s="1"/>
      <c r="B259" s="1"/>
      <c r="C259" s="62"/>
      <c r="D259" s="62"/>
      <c r="E259" s="62"/>
      <c r="F259" s="62"/>
      <c r="G259" s="62"/>
      <c r="H259" s="62"/>
      <c r="I259" s="62"/>
      <c r="J259" s="62"/>
      <c r="K259" s="62"/>
      <c r="L259" s="63"/>
      <c r="M259" s="1"/>
      <c r="N259" s="1"/>
      <c r="O259" s="1"/>
    </row>
    <row r="260" spans="1:15" ht="12.75" customHeight="1">
      <c r="A260" s="1"/>
      <c r="B260" s="1"/>
      <c r="C260" s="62"/>
      <c r="D260" s="62"/>
      <c r="E260" s="62"/>
      <c r="F260" s="62"/>
      <c r="G260" s="62"/>
      <c r="H260" s="62"/>
      <c r="I260" s="62"/>
      <c r="J260" s="62"/>
      <c r="K260" s="62"/>
      <c r="L260" s="63"/>
      <c r="M260" s="1"/>
      <c r="N260" s="1"/>
      <c r="O260" s="1"/>
    </row>
    <row r="261" spans="1:15" ht="12.75" customHeight="1">
      <c r="A261" s="1"/>
      <c r="B261" s="1"/>
      <c r="C261" s="62"/>
      <c r="D261" s="62"/>
      <c r="E261" s="62"/>
      <c r="F261" s="62"/>
      <c r="G261" s="62"/>
      <c r="H261" s="62"/>
      <c r="I261" s="62"/>
      <c r="J261" s="62"/>
      <c r="K261" s="62"/>
      <c r="L261" s="63"/>
      <c r="M261" s="1"/>
      <c r="N261" s="1"/>
      <c r="O261" s="1"/>
    </row>
    <row r="262" spans="1:15" ht="12.75" customHeight="1">
      <c r="A262" s="1"/>
      <c r="B262" s="1"/>
      <c r="C262" s="62"/>
      <c r="D262" s="62"/>
      <c r="E262" s="62"/>
      <c r="F262" s="62"/>
      <c r="G262" s="62"/>
      <c r="H262" s="62"/>
      <c r="I262" s="62"/>
      <c r="J262" s="62"/>
      <c r="K262" s="62"/>
      <c r="L262" s="63"/>
      <c r="M262" s="1"/>
      <c r="N262" s="1"/>
      <c r="O262" s="1"/>
    </row>
    <row r="263" spans="1:15" ht="12.75" customHeight="1">
      <c r="A263" s="1"/>
      <c r="B263" s="1"/>
      <c r="C263" s="62"/>
      <c r="D263" s="62"/>
      <c r="E263" s="62"/>
      <c r="F263" s="62"/>
      <c r="G263" s="62"/>
      <c r="H263" s="62"/>
      <c r="I263" s="62"/>
      <c r="J263" s="62"/>
      <c r="K263" s="62"/>
      <c r="L263" s="63"/>
      <c r="M263" s="1"/>
      <c r="N263" s="1"/>
      <c r="O263" s="1"/>
    </row>
    <row r="264" spans="1:15" ht="12.75" customHeight="1">
      <c r="A264" s="1"/>
      <c r="B264" s="1"/>
      <c r="C264" s="62"/>
      <c r="D264" s="62"/>
      <c r="E264" s="62"/>
      <c r="F264" s="62"/>
      <c r="G264" s="62"/>
      <c r="H264" s="62"/>
      <c r="I264" s="62"/>
      <c r="J264" s="62"/>
      <c r="K264" s="62"/>
      <c r="L264" s="63"/>
      <c r="M264" s="1"/>
      <c r="N264" s="1"/>
      <c r="O264" s="1"/>
    </row>
    <row r="265" spans="1:15" ht="12.75" customHeight="1">
      <c r="A265" s="1"/>
      <c r="B265" s="1"/>
      <c r="C265" s="62"/>
      <c r="D265" s="62"/>
      <c r="E265" s="62"/>
      <c r="F265" s="62"/>
      <c r="G265" s="62"/>
      <c r="H265" s="62"/>
      <c r="I265" s="62"/>
      <c r="J265" s="62"/>
      <c r="K265" s="62"/>
      <c r="L265" s="63"/>
      <c r="M265" s="1"/>
      <c r="N265" s="1"/>
      <c r="O265" s="1"/>
    </row>
    <row r="266" spans="1:15" ht="12.75" customHeight="1">
      <c r="A266" s="1"/>
      <c r="B266" s="1"/>
      <c r="C266" s="62"/>
      <c r="D266" s="62"/>
      <c r="E266" s="62"/>
      <c r="F266" s="62"/>
      <c r="G266" s="62"/>
      <c r="H266" s="62"/>
      <c r="I266" s="62"/>
      <c r="J266" s="62"/>
      <c r="K266" s="62"/>
      <c r="L266" s="63"/>
      <c r="M266" s="1"/>
      <c r="N266" s="1"/>
      <c r="O266" s="1"/>
    </row>
    <row r="267" spans="1:15" ht="12.75" customHeight="1">
      <c r="A267" s="1"/>
      <c r="B267" s="1"/>
      <c r="C267" s="62"/>
      <c r="D267" s="62"/>
      <c r="E267" s="62"/>
      <c r="F267" s="62"/>
      <c r="G267" s="62"/>
      <c r="H267" s="62"/>
      <c r="I267" s="62"/>
      <c r="J267" s="62"/>
      <c r="K267" s="62"/>
      <c r="L267" s="63"/>
      <c r="M267" s="1"/>
      <c r="N267" s="1"/>
      <c r="O267" s="1"/>
    </row>
    <row r="268" spans="1:15" ht="12.75" customHeight="1">
      <c r="A268" s="1"/>
      <c r="B268" s="1"/>
      <c r="C268" s="62"/>
      <c r="D268" s="62"/>
      <c r="E268" s="62"/>
      <c r="F268" s="62"/>
      <c r="G268" s="62"/>
      <c r="H268" s="62"/>
      <c r="I268" s="62"/>
      <c r="J268" s="62"/>
      <c r="K268" s="62"/>
      <c r="L268" s="63"/>
      <c r="M268" s="1"/>
      <c r="N268" s="1"/>
      <c r="O268" s="1"/>
    </row>
    <row r="269" spans="1:15" ht="12.75" customHeight="1">
      <c r="A269" s="1"/>
      <c r="B269" s="1"/>
      <c r="C269" s="62"/>
      <c r="D269" s="62"/>
      <c r="E269" s="62"/>
      <c r="F269" s="62"/>
      <c r="G269" s="62"/>
      <c r="H269" s="62"/>
      <c r="I269" s="62"/>
      <c r="J269" s="62"/>
      <c r="K269" s="62"/>
      <c r="L269" s="63"/>
      <c r="M269" s="1"/>
      <c r="N269" s="1"/>
      <c r="O269" s="1"/>
    </row>
    <row r="270" spans="1:15" ht="12.75" customHeight="1">
      <c r="A270" s="1"/>
      <c r="B270" s="1"/>
      <c r="C270" s="62"/>
      <c r="D270" s="62"/>
      <c r="E270" s="62"/>
      <c r="F270" s="62"/>
      <c r="G270" s="62"/>
      <c r="H270" s="62"/>
      <c r="I270" s="62"/>
      <c r="J270" s="62"/>
      <c r="K270" s="62"/>
      <c r="L270" s="63"/>
      <c r="M270" s="1"/>
      <c r="N270" s="1"/>
      <c r="O270" s="1"/>
    </row>
    <row r="271" spans="1:15" ht="12.75" customHeight="1">
      <c r="A271" s="1"/>
      <c r="B271" s="1"/>
      <c r="C271" s="62"/>
      <c r="D271" s="62"/>
      <c r="E271" s="62"/>
      <c r="F271" s="62"/>
      <c r="G271" s="62"/>
      <c r="H271" s="62"/>
      <c r="I271" s="62"/>
      <c r="J271" s="62"/>
      <c r="K271" s="62"/>
      <c r="L271" s="63"/>
      <c r="M271" s="1"/>
      <c r="N271" s="1"/>
      <c r="O271" s="1"/>
    </row>
    <row r="272" spans="1:15" ht="12.75" customHeight="1">
      <c r="A272" s="1"/>
      <c r="B272" s="1"/>
      <c r="C272" s="62"/>
      <c r="D272" s="62"/>
      <c r="E272" s="62"/>
      <c r="F272" s="62"/>
      <c r="G272" s="62"/>
      <c r="H272" s="62"/>
      <c r="I272" s="62"/>
      <c r="J272" s="62"/>
      <c r="K272" s="62"/>
      <c r="L272" s="63"/>
      <c r="M272" s="1"/>
      <c r="N272" s="1"/>
      <c r="O272" s="1"/>
    </row>
    <row r="273" spans="1:15" ht="12.75" customHeight="1">
      <c r="A273" s="1"/>
      <c r="B273" s="1"/>
      <c r="C273" s="62"/>
      <c r="D273" s="62"/>
      <c r="E273" s="62"/>
      <c r="F273" s="62"/>
      <c r="G273" s="62"/>
      <c r="H273" s="62"/>
      <c r="I273" s="62"/>
      <c r="J273" s="62"/>
      <c r="K273" s="62"/>
      <c r="L273" s="63"/>
      <c r="M273" s="1"/>
      <c r="N273" s="1"/>
      <c r="O273" s="1"/>
    </row>
    <row r="274" spans="1:15" ht="12.75" customHeight="1">
      <c r="A274" s="1"/>
      <c r="B274" s="1"/>
      <c r="C274" s="62"/>
      <c r="D274" s="62"/>
      <c r="E274" s="62"/>
      <c r="F274" s="62"/>
      <c r="G274" s="62"/>
      <c r="H274" s="62"/>
      <c r="I274" s="62"/>
      <c r="J274" s="62"/>
      <c r="K274" s="62"/>
      <c r="L274" s="63"/>
      <c r="M274" s="1"/>
      <c r="N274" s="1"/>
      <c r="O274" s="1"/>
    </row>
    <row r="275" spans="1:15" ht="12.75" customHeight="1">
      <c r="A275" s="1"/>
      <c r="B275" s="1"/>
      <c r="C275" s="62"/>
      <c r="D275" s="62"/>
      <c r="E275" s="62"/>
      <c r="F275" s="62"/>
      <c r="G275" s="62"/>
      <c r="H275" s="62"/>
      <c r="I275" s="62"/>
      <c r="J275" s="62"/>
      <c r="K275" s="62"/>
      <c r="L275" s="63"/>
      <c r="M275" s="1"/>
      <c r="N275" s="1"/>
      <c r="O275" s="1"/>
    </row>
    <row r="276" spans="1:15" ht="12.75" customHeight="1">
      <c r="A276" s="1"/>
      <c r="B276" s="1"/>
      <c r="C276" s="62"/>
      <c r="D276" s="62"/>
      <c r="E276" s="62"/>
      <c r="F276" s="62"/>
      <c r="G276" s="62"/>
      <c r="H276" s="62"/>
      <c r="I276" s="62"/>
      <c r="J276" s="62"/>
      <c r="K276" s="62"/>
      <c r="L276" s="63"/>
      <c r="M276" s="1"/>
      <c r="N276" s="1"/>
      <c r="O276" s="1"/>
    </row>
    <row r="277" spans="1:15" ht="12.75" customHeight="1">
      <c r="A277" s="1"/>
      <c r="B277" s="1"/>
      <c r="C277" s="62"/>
      <c r="D277" s="62"/>
      <c r="E277" s="62"/>
      <c r="F277" s="62"/>
      <c r="G277" s="62"/>
      <c r="H277" s="62"/>
      <c r="I277" s="62"/>
      <c r="J277" s="62"/>
      <c r="K277" s="62"/>
      <c r="L277" s="63"/>
      <c r="M277" s="1"/>
      <c r="N277" s="1"/>
      <c r="O277" s="1"/>
    </row>
    <row r="278" spans="1:15" ht="12.75" customHeight="1">
      <c r="A278" s="1"/>
      <c r="B278" s="1"/>
      <c r="C278" s="62"/>
      <c r="D278" s="62"/>
      <c r="E278" s="62"/>
      <c r="F278" s="62"/>
      <c r="G278" s="62"/>
      <c r="H278" s="62"/>
      <c r="I278" s="62"/>
      <c r="J278" s="62"/>
      <c r="K278" s="62"/>
      <c r="L278" s="63"/>
      <c r="M278" s="1"/>
      <c r="N278" s="1"/>
      <c r="O278" s="1"/>
    </row>
    <row r="279" spans="1:15" ht="12.75" customHeight="1">
      <c r="A279" s="1"/>
      <c r="B279" s="1"/>
      <c r="C279" s="62"/>
      <c r="D279" s="62"/>
      <c r="E279" s="62"/>
      <c r="F279" s="62"/>
      <c r="G279" s="62"/>
      <c r="H279" s="62"/>
      <c r="I279" s="62"/>
      <c r="J279" s="62"/>
      <c r="K279" s="62"/>
      <c r="L279" s="63"/>
      <c r="M279" s="1"/>
      <c r="N279" s="1"/>
      <c r="O279" s="1"/>
    </row>
    <row r="280" spans="1:15" ht="12.75" customHeight="1">
      <c r="A280" s="1"/>
      <c r="B280" s="1"/>
      <c r="C280" s="62"/>
      <c r="D280" s="62"/>
      <c r="E280" s="62"/>
      <c r="F280" s="62"/>
      <c r="G280" s="62"/>
      <c r="H280" s="62"/>
      <c r="I280" s="62"/>
      <c r="J280" s="62"/>
      <c r="K280" s="62"/>
      <c r="L280" s="63"/>
      <c r="M280" s="1"/>
      <c r="N280" s="1"/>
      <c r="O280" s="1"/>
    </row>
    <row r="281" spans="1:15" ht="12.75" customHeight="1">
      <c r="A281" s="1"/>
      <c r="B281" s="1"/>
      <c r="C281" s="62"/>
      <c r="D281" s="62"/>
      <c r="E281" s="62"/>
      <c r="F281" s="62"/>
      <c r="G281" s="62"/>
      <c r="H281" s="62"/>
      <c r="I281" s="62"/>
      <c r="J281" s="62"/>
      <c r="K281" s="62"/>
      <c r="L281" s="63"/>
      <c r="M281" s="1"/>
      <c r="N281" s="1"/>
      <c r="O281" s="1"/>
    </row>
    <row r="282" spans="1:15" ht="12.75" customHeight="1">
      <c r="A282" s="1"/>
      <c r="B282" s="1"/>
      <c r="C282" s="62"/>
      <c r="D282" s="62"/>
      <c r="E282" s="62"/>
      <c r="F282" s="62"/>
      <c r="G282" s="62"/>
      <c r="H282" s="62"/>
      <c r="I282" s="62"/>
      <c r="J282" s="62"/>
      <c r="K282" s="62"/>
      <c r="L282" s="63"/>
      <c r="M282" s="1"/>
      <c r="N282" s="1"/>
      <c r="O282" s="1"/>
    </row>
    <row r="283" spans="1:15" ht="12.75" customHeight="1">
      <c r="A283" s="1"/>
      <c r="B283" s="1"/>
      <c r="C283" s="62"/>
      <c r="D283" s="62"/>
      <c r="E283" s="62"/>
      <c r="F283" s="62"/>
      <c r="G283" s="62"/>
      <c r="H283" s="62"/>
      <c r="I283" s="62"/>
      <c r="J283" s="62"/>
      <c r="K283" s="62"/>
      <c r="L283" s="63"/>
      <c r="M283" s="1"/>
      <c r="N283" s="1"/>
      <c r="O283" s="1"/>
    </row>
    <row r="284" spans="1:15" ht="12.75" customHeight="1">
      <c r="A284" s="1"/>
      <c r="B284" s="1"/>
      <c r="C284" s="62"/>
      <c r="D284" s="62"/>
      <c r="E284" s="62"/>
      <c r="F284" s="62"/>
      <c r="G284" s="62"/>
      <c r="H284" s="62"/>
      <c r="I284" s="62"/>
      <c r="J284" s="62"/>
      <c r="K284" s="62"/>
      <c r="L284" s="63"/>
      <c r="M284" s="1"/>
      <c r="N284" s="1"/>
      <c r="O284" s="1"/>
    </row>
    <row r="285" spans="1:15" ht="12.75" customHeight="1">
      <c r="A285" s="1"/>
      <c r="B285" s="1"/>
      <c r="C285" s="62"/>
      <c r="D285" s="62"/>
      <c r="E285" s="62"/>
      <c r="F285" s="62"/>
      <c r="G285" s="62"/>
      <c r="H285" s="62"/>
      <c r="I285" s="62"/>
      <c r="J285" s="62"/>
      <c r="K285" s="62"/>
      <c r="L285" s="63"/>
      <c r="M285" s="1"/>
      <c r="N285" s="1"/>
      <c r="O285" s="1"/>
    </row>
    <row r="286" spans="1:15" ht="12.75" customHeight="1">
      <c r="A286" s="1"/>
      <c r="B286" s="1"/>
      <c r="C286" s="62"/>
      <c r="D286" s="62"/>
      <c r="E286" s="62"/>
      <c r="F286" s="62"/>
      <c r="G286" s="62"/>
      <c r="H286" s="62"/>
      <c r="I286" s="62"/>
      <c r="J286" s="62"/>
      <c r="K286" s="62"/>
      <c r="L286" s="63"/>
      <c r="M286" s="1"/>
      <c r="N286" s="1"/>
      <c r="O286" s="1"/>
    </row>
    <row r="287" spans="1:15" ht="12.75" customHeight="1">
      <c r="A287" s="1"/>
      <c r="B287" s="1"/>
      <c r="C287" s="62"/>
      <c r="D287" s="62"/>
      <c r="E287" s="62"/>
      <c r="F287" s="62"/>
      <c r="G287" s="62"/>
      <c r="H287" s="62"/>
      <c r="I287" s="62"/>
      <c r="J287" s="62"/>
      <c r="K287" s="62"/>
      <c r="L287" s="63"/>
      <c r="M287" s="1"/>
      <c r="N287" s="1"/>
      <c r="O287" s="1"/>
    </row>
    <row r="288" spans="1:15" ht="12.75" customHeight="1">
      <c r="A288" s="1"/>
      <c r="B288" s="1"/>
      <c r="C288" s="62"/>
      <c r="D288" s="62"/>
      <c r="E288" s="62"/>
      <c r="F288" s="62"/>
      <c r="G288" s="62"/>
      <c r="H288" s="62"/>
      <c r="I288" s="62"/>
      <c r="J288" s="62"/>
      <c r="K288" s="62"/>
      <c r="L288" s="63"/>
      <c r="M288" s="1"/>
      <c r="N288" s="1"/>
      <c r="O288" s="1"/>
    </row>
    <row r="289" spans="1:15" ht="12.75" customHeight="1">
      <c r="A289" s="1"/>
      <c r="B289" s="1"/>
      <c r="C289" s="62"/>
      <c r="D289" s="62"/>
      <c r="E289" s="62"/>
      <c r="F289" s="62"/>
      <c r="G289" s="62"/>
      <c r="H289" s="62"/>
      <c r="I289" s="62"/>
      <c r="J289" s="62"/>
      <c r="K289" s="62"/>
      <c r="L289" s="63"/>
      <c r="M289" s="1"/>
      <c r="N289" s="1"/>
      <c r="O289" s="1"/>
    </row>
    <row r="290" spans="1:15" ht="12.75" customHeight="1">
      <c r="A290" s="1"/>
      <c r="B290" s="1"/>
      <c r="C290" s="62"/>
      <c r="D290" s="62"/>
      <c r="E290" s="62"/>
      <c r="F290" s="62"/>
      <c r="G290" s="62"/>
      <c r="H290" s="62"/>
      <c r="I290" s="62"/>
      <c r="J290" s="62"/>
      <c r="K290" s="62"/>
      <c r="L290" s="63"/>
      <c r="M290" s="1"/>
      <c r="N290" s="1"/>
      <c r="O290" s="1"/>
    </row>
    <row r="291" spans="1:15" ht="12.75" customHeight="1">
      <c r="A291" s="1"/>
      <c r="B291" s="1"/>
      <c r="C291" s="62"/>
      <c r="D291" s="62"/>
      <c r="E291" s="62"/>
      <c r="F291" s="62"/>
      <c r="G291" s="62"/>
      <c r="H291" s="62"/>
      <c r="I291" s="62"/>
      <c r="J291" s="62"/>
      <c r="K291" s="62"/>
      <c r="L291" s="63"/>
      <c r="M291" s="1"/>
      <c r="N291" s="1"/>
      <c r="O291" s="1"/>
    </row>
    <row r="292" spans="1:15" ht="12.75" customHeight="1">
      <c r="A292" s="1"/>
      <c r="B292" s="1"/>
      <c r="C292" s="62"/>
      <c r="D292" s="62"/>
      <c r="E292" s="62"/>
      <c r="F292" s="62"/>
      <c r="G292" s="62"/>
      <c r="H292" s="62"/>
      <c r="I292" s="62"/>
      <c r="J292" s="62"/>
      <c r="K292" s="62"/>
      <c r="L292" s="63"/>
      <c r="M292" s="1"/>
      <c r="N292" s="1"/>
      <c r="O292" s="1"/>
    </row>
    <row r="293" spans="1:15" ht="12.75" customHeight="1">
      <c r="A293" s="1"/>
      <c r="B293" s="1"/>
      <c r="C293" s="62"/>
      <c r="D293" s="62"/>
      <c r="E293" s="62"/>
      <c r="F293" s="62"/>
      <c r="G293" s="62"/>
      <c r="H293" s="62"/>
      <c r="I293" s="62"/>
      <c r="J293" s="62"/>
      <c r="K293" s="62"/>
      <c r="L293" s="63"/>
      <c r="M293" s="1"/>
      <c r="N293" s="1"/>
      <c r="O293" s="1"/>
    </row>
    <row r="294" spans="1:15" ht="12.75" customHeight="1">
      <c r="A294" s="1"/>
      <c r="B294" s="1"/>
      <c r="C294" s="68"/>
      <c r="D294" s="68"/>
      <c r="E294" s="68"/>
      <c r="F294" s="68"/>
      <c r="G294" s="68"/>
      <c r="H294" s="68"/>
      <c r="I294" s="68"/>
      <c r="J294" s="68"/>
      <c r="K294" s="68"/>
      <c r="L294" s="63"/>
      <c r="M294" s="1"/>
      <c r="N294" s="1"/>
      <c r="O294" s="1"/>
    </row>
    <row r="295" spans="1:15" ht="12.75" customHeight="1">
      <c r="A295" s="1"/>
      <c r="B295" s="1"/>
      <c r="C295" s="62"/>
      <c r="D295" s="62"/>
      <c r="E295" s="62"/>
      <c r="F295" s="62"/>
      <c r="G295" s="62"/>
      <c r="H295" s="62"/>
      <c r="I295" s="62"/>
      <c r="J295" s="62"/>
      <c r="K295" s="62"/>
      <c r="L295" s="63"/>
      <c r="M295" s="1"/>
      <c r="N295" s="1"/>
      <c r="O295" s="1"/>
    </row>
    <row r="296" spans="1:15" ht="12.75" customHeight="1">
      <c r="A296" s="1"/>
      <c r="B296" s="1"/>
      <c r="C296" s="62"/>
      <c r="D296" s="62"/>
      <c r="E296" s="62"/>
      <c r="F296" s="62"/>
      <c r="G296" s="62"/>
      <c r="H296" s="62"/>
      <c r="I296" s="62"/>
      <c r="J296" s="62"/>
      <c r="K296" s="62"/>
      <c r="L296" s="63"/>
      <c r="M296" s="1"/>
      <c r="N296" s="1"/>
      <c r="O296" s="1"/>
    </row>
    <row r="297" spans="1:15" ht="12.75" customHeight="1">
      <c r="A297" s="1"/>
      <c r="B297" s="1"/>
      <c r="C297" s="62"/>
      <c r="D297" s="62"/>
      <c r="E297" s="62"/>
      <c r="F297" s="62"/>
      <c r="G297" s="62"/>
      <c r="H297" s="62"/>
      <c r="I297" s="62"/>
      <c r="J297" s="62"/>
      <c r="K297" s="62"/>
      <c r="L297" s="63"/>
      <c r="M297" s="1"/>
      <c r="N297" s="1"/>
      <c r="O297" s="1"/>
    </row>
    <row r="298" spans="1:15" ht="12.75" customHeight="1">
      <c r="A298" s="1"/>
      <c r="B298" s="1"/>
      <c r="C298" s="62"/>
      <c r="D298" s="62"/>
      <c r="E298" s="62"/>
      <c r="F298" s="62"/>
      <c r="G298" s="62"/>
      <c r="H298" s="62"/>
      <c r="I298" s="62"/>
      <c r="J298" s="62"/>
      <c r="K298" s="62"/>
      <c r="L298" s="63"/>
      <c r="M298" s="1"/>
      <c r="N298" s="1"/>
      <c r="O298" s="1"/>
    </row>
    <row r="299" spans="1:15" ht="12.75" customHeight="1">
      <c r="A299" s="1"/>
      <c r="B299" s="1"/>
      <c r="C299" s="62"/>
      <c r="D299" s="62"/>
      <c r="E299" s="62"/>
      <c r="F299" s="62"/>
      <c r="G299" s="62"/>
      <c r="H299" s="62"/>
      <c r="I299" s="62"/>
      <c r="J299" s="62"/>
      <c r="K299" s="62"/>
      <c r="L299" s="63"/>
      <c r="M299" s="1"/>
      <c r="N299" s="1"/>
      <c r="O299" s="1"/>
    </row>
    <row r="300" spans="1:15" ht="12.75" customHeight="1">
      <c r="A300" s="1"/>
      <c r="B300" s="1"/>
      <c r="C300" s="62"/>
      <c r="D300" s="62"/>
      <c r="E300" s="62"/>
      <c r="F300" s="62"/>
      <c r="G300" s="62"/>
      <c r="H300" s="62"/>
      <c r="I300" s="62"/>
      <c r="J300" s="62"/>
      <c r="K300" s="62"/>
      <c r="L300" s="63"/>
      <c r="M300" s="1"/>
      <c r="N300" s="1"/>
      <c r="O300" s="1"/>
    </row>
    <row r="301" spans="1:15" ht="12.75" customHeight="1">
      <c r="A301" s="1"/>
      <c r="B301" s="1"/>
      <c r="C301" s="62"/>
      <c r="D301" s="62"/>
      <c r="E301" s="62"/>
      <c r="F301" s="62"/>
      <c r="G301" s="62"/>
      <c r="H301" s="62"/>
      <c r="I301" s="62"/>
      <c r="J301" s="62"/>
      <c r="K301" s="62"/>
      <c r="L301" s="63"/>
      <c r="M301" s="1"/>
      <c r="N301" s="1"/>
      <c r="O301" s="1"/>
    </row>
    <row r="302" spans="1:15" ht="12.75" customHeight="1">
      <c r="A302" s="1"/>
      <c r="B302" s="1"/>
      <c r="C302" s="62"/>
      <c r="D302" s="62"/>
      <c r="E302" s="62"/>
      <c r="F302" s="62"/>
      <c r="G302" s="62"/>
      <c r="H302" s="62"/>
      <c r="I302" s="62"/>
      <c r="J302" s="62"/>
      <c r="K302" s="62"/>
      <c r="L302" s="63"/>
      <c r="M302" s="1"/>
      <c r="N302" s="1"/>
      <c r="O302" s="1"/>
    </row>
    <row r="303" spans="1:15" ht="12.75" customHeight="1">
      <c r="A303" s="1"/>
      <c r="B303" s="1"/>
      <c r="C303" s="62"/>
      <c r="D303" s="62"/>
      <c r="E303" s="62"/>
      <c r="F303" s="62"/>
      <c r="G303" s="62"/>
      <c r="H303" s="62"/>
      <c r="I303" s="62"/>
      <c r="J303" s="62"/>
      <c r="K303" s="62"/>
      <c r="L303" s="63"/>
      <c r="M303" s="1"/>
      <c r="N303" s="1"/>
      <c r="O303" s="1"/>
    </row>
    <row r="304" spans="1:15" ht="12.75" customHeight="1">
      <c r="A304" s="1"/>
      <c r="B304" s="1"/>
      <c r="C304" s="62"/>
      <c r="D304" s="62"/>
      <c r="E304" s="62"/>
      <c r="F304" s="62"/>
      <c r="G304" s="62"/>
      <c r="H304" s="62"/>
      <c r="I304" s="62"/>
      <c r="J304" s="62"/>
      <c r="K304" s="62"/>
      <c r="L304" s="63"/>
      <c r="M304" s="1"/>
      <c r="N304" s="1"/>
      <c r="O304" s="1"/>
    </row>
    <row r="305" spans="1:15" ht="12.75" customHeight="1">
      <c r="A305" s="1"/>
      <c r="B305" s="1"/>
      <c r="C305" s="62"/>
      <c r="D305" s="62"/>
      <c r="E305" s="62"/>
      <c r="F305" s="62"/>
      <c r="G305" s="62"/>
      <c r="H305" s="62"/>
      <c r="I305" s="62"/>
      <c r="J305" s="62"/>
      <c r="K305" s="62"/>
      <c r="L305" s="63"/>
      <c r="M305" s="1"/>
      <c r="N305" s="1"/>
      <c r="O305" s="1"/>
    </row>
    <row r="306" spans="1:15" ht="12.75" customHeight="1">
      <c r="A306" s="1"/>
      <c r="B306" s="1"/>
      <c r="C306" s="62"/>
      <c r="D306" s="62"/>
      <c r="E306" s="62"/>
      <c r="F306" s="62"/>
      <c r="G306" s="62"/>
      <c r="H306" s="62"/>
      <c r="I306" s="62"/>
      <c r="J306" s="62"/>
      <c r="K306" s="62"/>
      <c r="L306" s="63"/>
      <c r="M306" s="1"/>
      <c r="N306" s="1"/>
      <c r="O306" s="1"/>
    </row>
    <row r="307" spans="1:15" ht="12.75" customHeight="1">
      <c r="A307" s="1"/>
      <c r="B307" s="1"/>
      <c r="C307" s="62"/>
      <c r="D307" s="62"/>
      <c r="E307" s="62"/>
      <c r="F307" s="62"/>
      <c r="G307" s="62"/>
      <c r="H307" s="62"/>
      <c r="I307" s="62"/>
      <c r="J307" s="62"/>
      <c r="K307" s="62"/>
      <c r="L307" s="63"/>
      <c r="M307" s="1"/>
      <c r="N307" s="1"/>
      <c r="O307" s="1"/>
    </row>
    <row r="308" spans="1:15" ht="12.75" customHeight="1">
      <c r="A308" s="1"/>
      <c r="B308" s="1"/>
      <c r="C308" s="62"/>
      <c r="D308" s="62"/>
      <c r="E308" s="62"/>
      <c r="F308" s="62"/>
      <c r="G308" s="62"/>
      <c r="H308" s="62"/>
      <c r="I308" s="62"/>
      <c r="J308" s="62"/>
      <c r="K308" s="62"/>
      <c r="L308" s="63"/>
      <c r="M308" s="1"/>
      <c r="N308" s="1"/>
      <c r="O308" s="1"/>
    </row>
    <row r="309" spans="1:15" ht="12.75" customHeight="1">
      <c r="A309" s="1"/>
      <c r="B309" s="1"/>
      <c r="C309" s="62"/>
      <c r="D309" s="62"/>
      <c r="E309" s="62"/>
      <c r="F309" s="62"/>
      <c r="G309" s="62"/>
      <c r="H309" s="62"/>
      <c r="I309" s="62"/>
      <c r="J309" s="62"/>
      <c r="K309" s="62"/>
      <c r="L309" s="63"/>
      <c r="M309" s="1"/>
      <c r="N309" s="1"/>
      <c r="O309" s="1"/>
    </row>
    <row r="310" spans="1:15" ht="12.75" customHeight="1">
      <c r="A310" s="1"/>
      <c r="B310" s="1"/>
      <c r="C310" s="62"/>
      <c r="D310" s="62"/>
      <c r="E310" s="62"/>
      <c r="F310" s="62"/>
      <c r="G310" s="62"/>
      <c r="H310" s="62"/>
      <c r="I310" s="62"/>
      <c r="J310" s="62"/>
      <c r="K310" s="62"/>
      <c r="L310" s="63"/>
      <c r="M310" s="1"/>
      <c r="N310" s="1"/>
      <c r="O310" s="1"/>
    </row>
    <row r="311" spans="1:15" ht="12.75" customHeight="1">
      <c r="A311" s="1"/>
      <c r="B311" s="1"/>
      <c r="C311" s="62"/>
      <c r="D311" s="62"/>
      <c r="E311" s="62"/>
      <c r="F311" s="62"/>
      <c r="G311" s="62"/>
      <c r="H311" s="62"/>
      <c r="I311" s="62"/>
      <c r="J311" s="62"/>
      <c r="K311" s="62"/>
      <c r="L311" s="63"/>
      <c r="M311" s="1"/>
      <c r="N311" s="1"/>
      <c r="O311" s="1"/>
    </row>
    <row r="312" spans="1:15" ht="12.75" customHeight="1">
      <c r="A312" s="1"/>
      <c r="B312" s="1"/>
      <c r="C312" s="62"/>
      <c r="D312" s="62"/>
      <c r="E312" s="62"/>
      <c r="F312" s="62"/>
      <c r="G312" s="62"/>
      <c r="H312" s="62"/>
      <c r="I312" s="62"/>
      <c r="J312" s="62"/>
      <c r="K312" s="62"/>
      <c r="L312" s="63"/>
      <c r="M312" s="1"/>
      <c r="N312" s="1"/>
      <c r="O312" s="1"/>
    </row>
    <row r="313" spans="1:15" ht="12.75" customHeight="1">
      <c r="A313" s="1"/>
      <c r="B313" s="1"/>
      <c r="C313" s="62"/>
      <c r="D313" s="62"/>
      <c r="E313" s="62"/>
      <c r="F313" s="62"/>
      <c r="G313" s="62"/>
      <c r="H313" s="62"/>
      <c r="I313" s="62"/>
      <c r="J313" s="62"/>
      <c r="K313" s="62"/>
      <c r="L313" s="63"/>
      <c r="M313" s="1"/>
      <c r="N313" s="1"/>
      <c r="O313" s="1"/>
    </row>
    <row r="314" spans="1:15" ht="12.75" customHeight="1">
      <c r="A314" s="1"/>
      <c r="B314" s="1"/>
      <c r="C314" s="62"/>
      <c r="D314" s="62"/>
      <c r="E314" s="62"/>
      <c r="F314" s="62"/>
      <c r="G314" s="62"/>
      <c r="H314" s="62"/>
      <c r="I314" s="62"/>
      <c r="J314" s="62"/>
      <c r="K314" s="62"/>
      <c r="L314" s="63"/>
      <c r="M314" s="1"/>
      <c r="N314" s="1"/>
      <c r="O314" s="1"/>
    </row>
    <row r="315" spans="1:15" ht="12.75" customHeight="1">
      <c r="A315" s="1"/>
      <c r="B315" s="1"/>
      <c r="C315" s="62"/>
      <c r="D315" s="62"/>
      <c r="E315" s="62"/>
      <c r="F315" s="62"/>
      <c r="G315" s="62"/>
      <c r="H315" s="62"/>
      <c r="I315" s="62"/>
      <c r="J315" s="62"/>
      <c r="K315" s="62"/>
      <c r="L315" s="63"/>
      <c r="M315" s="1"/>
      <c r="N315" s="1"/>
      <c r="O315" s="1"/>
    </row>
    <row r="316" spans="1:15" ht="12.75" customHeight="1">
      <c r="A316" s="1"/>
      <c r="B316" s="1"/>
      <c r="C316" s="62"/>
      <c r="D316" s="62"/>
      <c r="E316" s="62"/>
      <c r="F316" s="62"/>
      <c r="G316" s="62"/>
      <c r="H316" s="62"/>
      <c r="I316" s="62"/>
      <c r="J316" s="62"/>
      <c r="K316" s="62"/>
      <c r="L316" s="63"/>
      <c r="M316" s="1"/>
      <c r="N316" s="1"/>
      <c r="O316" s="1"/>
    </row>
    <row r="317" spans="1:15" ht="12.75" customHeight="1">
      <c r="A317" s="1"/>
      <c r="B317" s="1"/>
      <c r="C317" s="62"/>
      <c r="D317" s="62"/>
      <c r="E317" s="62"/>
      <c r="F317" s="62"/>
      <c r="G317" s="62"/>
      <c r="H317" s="62"/>
      <c r="I317" s="62"/>
      <c r="J317" s="62"/>
      <c r="K317" s="62"/>
      <c r="L317" s="63"/>
      <c r="M317" s="1"/>
      <c r="N317" s="1"/>
      <c r="O317" s="1"/>
    </row>
    <row r="318" spans="1:15" ht="12.75" customHeight="1">
      <c r="A318" s="1"/>
      <c r="B318" s="1"/>
      <c r="C318" s="62"/>
      <c r="D318" s="62"/>
      <c r="E318" s="62"/>
      <c r="F318" s="62"/>
      <c r="G318" s="62"/>
      <c r="H318" s="62"/>
      <c r="I318" s="62"/>
      <c r="J318" s="62"/>
      <c r="K318" s="62"/>
      <c r="L318" s="63"/>
      <c r="M318" s="1"/>
      <c r="N318" s="1"/>
      <c r="O318" s="1"/>
    </row>
    <row r="319" spans="1:15" ht="12.75" customHeight="1">
      <c r="A319" s="1"/>
      <c r="B319" s="1"/>
      <c r="C319" s="62"/>
      <c r="D319" s="62"/>
      <c r="E319" s="62"/>
      <c r="F319" s="62"/>
      <c r="G319" s="62"/>
      <c r="H319" s="62"/>
      <c r="I319" s="62"/>
      <c r="J319" s="62"/>
      <c r="K319" s="62"/>
      <c r="L319" s="63"/>
      <c r="M319" s="1"/>
      <c r="N319" s="1"/>
      <c r="O319" s="1"/>
    </row>
    <row r="320" spans="1:15" ht="12.75" customHeight="1">
      <c r="A320" s="1"/>
      <c r="B320" s="1"/>
      <c r="C320" s="62"/>
      <c r="D320" s="62"/>
      <c r="E320" s="62"/>
      <c r="F320" s="62"/>
      <c r="G320" s="62"/>
      <c r="H320" s="62"/>
      <c r="I320" s="62"/>
      <c r="J320" s="62"/>
      <c r="K320" s="62"/>
      <c r="L320" s="63"/>
      <c r="M320" s="1"/>
      <c r="N320" s="1"/>
      <c r="O320" s="1"/>
    </row>
    <row r="321" spans="1:15" ht="12.75" customHeight="1">
      <c r="A321" s="1"/>
      <c r="B321" s="1"/>
      <c r="C321" s="62"/>
      <c r="D321" s="62"/>
      <c r="E321" s="62"/>
      <c r="F321" s="62"/>
      <c r="G321" s="62"/>
      <c r="H321" s="62"/>
      <c r="I321" s="62"/>
      <c r="J321" s="62"/>
      <c r="K321" s="62"/>
      <c r="L321" s="63"/>
      <c r="M321" s="1"/>
      <c r="N321" s="1"/>
      <c r="O321" s="1"/>
    </row>
    <row r="322" spans="1:15" ht="12.75" customHeight="1">
      <c r="A322" s="1"/>
      <c r="B322" s="1"/>
      <c r="C322" s="62"/>
      <c r="D322" s="62"/>
      <c r="E322" s="62"/>
      <c r="F322" s="62"/>
      <c r="G322" s="62"/>
      <c r="H322" s="62"/>
      <c r="I322" s="62"/>
      <c r="J322" s="62"/>
      <c r="K322" s="62"/>
      <c r="L322" s="63"/>
      <c r="M322" s="1"/>
      <c r="N322" s="1"/>
      <c r="O322" s="1"/>
    </row>
    <row r="323" spans="1:15" ht="12.75" customHeight="1">
      <c r="A323" s="1"/>
      <c r="B323" s="1"/>
      <c r="C323" s="62"/>
      <c r="D323" s="62"/>
      <c r="E323" s="62"/>
      <c r="F323" s="62"/>
      <c r="G323" s="62"/>
      <c r="H323" s="62"/>
      <c r="I323" s="62"/>
      <c r="J323" s="62"/>
      <c r="K323" s="62"/>
      <c r="L323" s="63"/>
      <c r="M323" s="1"/>
      <c r="N323" s="1"/>
      <c r="O323" s="1"/>
    </row>
    <row r="324" spans="1:15" ht="12.75" customHeight="1">
      <c r="A324" s="1"/>
      <c r="B324" s="1"/>
      <c r="C324" s="62"/>
      <c r="D324" s="62"/>
      <c r="E324" s="62"/>
      <c r="F324" s="62"/>
      <c r="G324" s="62"/>
      <c r="H324" s="62"/>
      <c r="I324" s="62"/>
      <c r="J324" s="62"/>
      <c r="K324" s="62"/>
      <c r="L324" s="63"/>
      <c r="M324" s="1"/>
      <c r="N324" s="1"/>
      <c r="O324" s="1"/>
    </row>
    <row r="325" spans="1:15" ht="12.75" customHeight="1">
      <c r="A325" s="1"/>
      <c r="B325" s="1"/>
      <c r="C325" s="62"/>
      <c r="D325" s="62"/>
      <c r="E325" s="62"/>
      <c r="F325" s="62"/>
      <c r="G325" s="62"/>
      <c r="H325" s="62"/>
      <c r="I325" s="62"/>
      <c r="J325" s="62"/>
      <c r="K325" s="62"/>
      <c r="L325" s="63"/>
      <c r="M325" s="1"/>
      <c r="N325" s="1"/>
      <c r="O325" s="1"/>
    </row>
    <row r="326" spans="1:15" ht="12.75" customHeight="1">
      <c r="A326" s="1"/>
      <c r="B326" s="1"/>
      <c r="C326" s="62"/>
      <c r="D326" s="62"/>
      <c r="E326" s="62"/>
      <c r="F326" s="62"/>
      <c r="G326" s="62"/>
      <c r="H326" s="62"/>
      <c r="I326" s="62"/>
      <c r="J326" s="62"/>
      <c r="K326" s="62"/>
      <c r="L326" s="63"/>
      <c r="M326" s="1"/>
      <c r="N326" s="1"/>
      <c r="O326" s="1"/>
    </row>
    <row r="327" spans="1:15" ht="12.75" customHeight="1">
      <c r="A327" s="1"/>
      <c r="B327" s="1"/>
      <c r="C327" s="62"/>
      <c r="D327" s="62"/>
      <c r="E327" s="62"/>
      <c r="F327" s="62"/>
      <c r="G327" s="62"/>
      <c r="H327" s="62"/>
      <c r="I327" s="62"/>
      <c r="J327" s="62"/>
      <c r="K327" s="62"/>
      <c r="L327" s="63"/>
      <c r="M327" s="1"/>
      <c r="N327" s="1"/>
      <c r="O327" s="1"/>
    </row>
    <row r="328" spans="1:15" ht="12.75" customHeight="1">
      <c r="A328" s="1"/>
      <c r="B328" s="1"/>
      <c r="C328" s="62"/>
      <c r="D328" s="62"/>
      <c r="E328" s="62"/>
      <c r="F328" s="62"/>
      <c r="G328" s="62"/>
      <c r="H328" s="62"/>
      <c r="I328" s="62"/>
      <c r="J328" s="62"/>
      <c r="K328" s="62"/>
      <c r="L328" s="63"/>
      <c r="M328" s="1"/>
      <c r="N328" s="1"/>
      <c r="O328" s="1"/>
    </row>
    <row r="329" spans="1:15" ht="12.75" customHeight="1">
      <c r="A329" s="1"/>
      <c r="B329" s="1"/>
      <c r="C329" s="62"/>
      <c r="D329" s="62"/>
      <c r="E329" s="62"/>
      <c r="F329" s="62"/>
      <c r="G329" s="62"/>
      <c r="H329" s="62"/>
      <c r="I329" s="62"/>
      <c r="J329" s="62"/>
      <c r="K329" s="62"/>
      <c r="L329" s="63"/>
      <c r="M329" s="1"/>
      <c r="N329" s="1"/>
      <c r="O329" s="1"/>
    </row>
    <row r="330" spans="1:15" ht="12.75" customHeight="1">
      <c r="A330" s="1"/>
      <c r="B330" s="1"/>
      <c r="C330" s="62"/>
      <c r="D330" s="62"/>
      <c r="E330" s="62"/>
      <c r="F330" s="62"/>
      <c r="G330" s="62"/>
      <c r="H330" s="62"/>
      <c r="I330" s="62"/>
      <c r="J330" s="62"/>
      <c r="K330" s="62"/>
      <c r="L330" s="63"/>
      <c r="M330" s="1"/>
      <c r="N330" s="1"/>
      <c r="O330" s="1"/>
    </row>
    <row r="331" spans="1:15" ht="12.75" customHeight="1">
      <c r="A331" s="1"/>
      <c r="B331" s="1"/>
      <c r="C331" s="62"/>
      <c r="D331" s="62"/>
      <c r="E331" s="62"/>
      <c r="F331" s="62"/>
      <c r="G331" s="62"/>
      <c r="H331" s="62"/>
      <c r="I331" s="62"/>
      <c r="J331" s="62"/>
      <c r="K331" s="62"/>
      <c r="L331" s="63"/>
      <c r="M331" s="1"/>
      <c r="N331" s="1"/>
      <c r="O331" s="1"/>
    </row>
    <row r="332" spans="1:15" ht="12.75" customHeight="1">
      <c r="A332" s="1"/>
      <c r="B332" s="1"/>
      <c r="C332" s="62"/>
      <c r="D332" s="62"/>
      <c r="E332" s="62"/>
      <c r="F332" s="62"/>
      <c r="G332" s="62"/>
      <c r="H332" s="62"/>
      <c r="I332" s="62"/>
      <c r="J332" s="62"/>
      <c r="K332" s="62"/>
      <c r="L332" s="63"/>
      <c r="M332" s="1"/>
      <c r="N332" s="1"/>
      <c r="O332" s="1"/>
    </row>
    <row r="333" spans="1:15" ht="12.75" customHeight="1">
      <c r="A333" s="1"/>
      <c r="B333" s="1"/>
      <c r="C333" s="62"/>
      <c r="D333" s="62"/>
      <c r="E333" s="62"/>
      <c r="F333" s="62"/>
      <c r="G333" s="62"/>
      <c r="H333" s="62"/>
      <c r="I333" s="62"/>
      <c r="J333" s="62"/>
      <c r="K333" s="62"/>
      <c r="L333" s="63"/>
      <c r="M333" s="1"/>
      <c r="N333" s="1"/>
      <c r="O333" s="1"/>
    </row>
    <row r="334" spans="1:15" ht="12.75" customHeight="1">
      <c r="A334" s="1"/>
      <c r="B334" s="1"/>
      <c r="C334" s="62"/>
      <c r="D334" s="62"/>
      <c r="E334" s="62"/>
      <c r="F334" s="62"/>
      <c r="G334" s="62"/>
      <c r="H334" s="62"/>
      <c r="I334" s="62"/>
      <c r="J334" s="62"/>
      <c r="K334" s="62"/>
      <c r="L334" s="63"/>
      <c r="M334" s="1"/>
      <c r="N334" s="1"/>
      <c r="O334" s="1"/>
    </row>
    <row r="335" spans="1:15" ht="12.75" customHeight="1">
      <c r="A335" s="1"/>
      <c r="B335" s="1"/>
      <c r="C335" s="68"/>
      <c r="D335" s="68"/>
      <c r="E335" s="62"/>
      <c r="F335" s="62"/>
      <c r="G335" s="62"/>
      <c r="H335" s="68"/>
      <c r="I335" s="68"/>
      <c r="J335" s="68"/>
      <c r="K335" s="68"/>
      <c r="L335" s="63"/>
      <c r="M335" s="1"/>
      <c r="N335" s="1"/>
      <c r="O335" s="1"/>
    </row>
    <row r="336" spans="1:15" ht="12.75" customHeight="1">
      <c r="A336" s="1"/>
      <c r="B336" s="1"/>
      <c r="C336" s="62"/>
      <c r="D336" s="62"/>
      <c r="E336" s="62"/>
      <c r="F336" s="62"/>
      <c r="G336" s="62"/>
      <c r="H336" s="62"/>
      <c r="I336" s="62"/>
      <c r="J336" s="62"/>
      <c r="K336" s="62"/>
      <c r="L336" s="63"/>
      <c r="M336" s="1"/>
      <c r="N336" s="1"/>
      <c r="O336" s="1"/>
    </row>
    <row r="337" spans="1:15" ht="12.75" customHeight="1">
      <c r="A337" s="1"/>
      <c r="B337" s="1"/>
      <c r="C337" s="62"/>
      <c r="D337" s="62"/>
      <c r="E337" s="62"/>
      <c r="F337" s="62"/>
      <c r="G337" s="62"/>
      <c r="H337" s="62"/>
      <c r="I337" s="62"/>
      <c r="J337" s="62"/>
      <c r="K337" s="62"/>
      <c r="L337" s="63"/>
      <c r="M337" s="1"/>
      <c r="N337" s="1"/>
      <c r="O337" s="1"/>
    </row>
    <row r="338" spans="1:15" ht="12.75" customHeight="1">
      <c r="A338" s="1"/>
      <c r="B338" s="1"/>
      <c r="C338" s="62"/>
      <c r="D338" s="62"/>
      <c r="E338" s="62"/>
      <c r="F338" s="62"/>
      <c r="G338" s="62"/>
      <c r="H338" s="62"/>
      <c r="I338" s="62"/>
      <c r="J338" s="62"/>
      <c r="K338" s="62"/>
      <c r="L338" s="63"/>
      <c r="M338" s="1"/>
      <c r="N338" s="1"/>
      <c r="O338" s="1"/>
    </row>
    <row r="339" spans="1:15" ht="12.75" customHeight="1">
      <c r="A339" s="1"/>
      <c r="B339" s="1"/>
      <c r="C339" s="62"/>
      <c r="D339" s="62"/>
      <c r="E339" s="62"/>
      <c r="F339" s="62"/>
      <c r="G339" s="62"/>
      <c r="H339" s="62"/>
      <c r="I339" s="62"/>
      <c r="J339" s="62"/>
      <c r="K339" s="62"/>
      <c r="L339" s="63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9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9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9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9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9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9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9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9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9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9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9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9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9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9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9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9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9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9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9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9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9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9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9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9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9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9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9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9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9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9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9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9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9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9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9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9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9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9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9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9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9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9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9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9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9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9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9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9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9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9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9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9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9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9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9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9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9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9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9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9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9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9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9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9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9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9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9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9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9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9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9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9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9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9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9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9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9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9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9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9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9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9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9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9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9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9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9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9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9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9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9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9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9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9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9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9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9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9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9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9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9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9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9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9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9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9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9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98"/>
      <c r="B1" s="399"/>
      <c r="C1" s="72"/>
      <c r="D1" s="72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3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45126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0"/>
      <c r="B8" s="5"/>
      <c r="C8" s="5"/>
      <c r="D8" s="5"/>
      <c r="E8" s="5"/>
      <c r="F8" s="5"/>
      <c r="G8" s="74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91" t="s">
        <v>16</v>
      </c>
      <c r="B9" s="393" t="s">
        <v>18</v>
      </c>
      <c r="C9" s="397" t="s">
        <v>20</v>
      </c>
      <c r="D9" s="397" t="s">
        <v>21</v>
      </c>
      <c r="E9" s="388" t="s">
        <v>22</v>
      </c>
      <c r="F9" s="389"/>
      <c r="G9" s="390"/>
      <c r="H9" s="388" t="s">
        <v>23</v>
      </c>
      <c r="I9" s="389"/>
      <c r="J9" s="390"/>
      <c r="K9" s="26"/>
      <c r="L9" s="27"/>
      <c r="M9" s="51"/>
      <c r="N9" s="1"/>
      <c r="O9" s="1"/>
    </row>
    <row r="10" spans="1:15" ht="42.75" customHeight="1">
      <c r="A10" s="395"/>
      <c r="B10" s="396"/>
      <c r="C10" s="396"/>
      <c r="D10" s="396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3" t="s">
        <v>258</v>
      </c>
      <c r="N10" s="1"/>
      <c r="O10" s="1"/>
    </row>
    <row r="11" spans="1:15" ht="12" customHeight="1">
      <c r="A11" s="33">
        <v>1</v>
      </c>
      <c r="B11" s="56" t="s">
        <v>313</v>
      </c>
      <c r="C11" s="31">
        <v>515</v>
      </c>
      <c r="D11" s="38">
        <v>524.1</v>
      </c>
      <c r="E11" s="38">
        <v>503.20000000000005</v>
      </c>
      <c r="F11" s="38">
        <v>491.4</v>
      </c>
      <c r="G11" s="38">
        <v>470.5</v>
      </c>
      <c r="H11" s="38">
        <v>535.90000000000009</v>
      </c>
      <c r="I11" s="38">
        <v>556.79999999999995</v>
      </c>
      <c r="J11" s="38">
        <v>568.60000000000014</v>
      </c>
      <c r="K11" s="31">
        <v>545</v>
      </c>
      <c r="L11" s="31">
        <v>512.29999999999995</v>
      </c>
      <c r="M11" s="31">
        <v>1.7410300000000001</v>
      </c>
      <c r="N11" s="1"/>
      <c r="O11" s="1"/>
    </row>
    <row r="12" spans="1:15" ht="12" customHeight="1">
      <c r="A12" s="33">
        <v>2</v>
      </c>
      <c r="B12" s="56" t="s">
        <v>314</v>
      </c>
      <c r="C12" s="31">
        <v>27929.5</v>
      </c>
      <c r="D12" s="38">
        <v>28075.016666666666</v>
      </c>
      <c r="E12" s="38">
        <v>27715.483333333334</v>
      </c>
      <c r="F12" s="38">
        <v>27501.466666666667</v>
      </c>
      <c r="G12" s="38">
        <v>27141.933333333334</v>
      </c>
      <c r="H12" s="38">
        <v>28289.033333333333</v>
      </c>
      <c r="I12" s="38">
        <v>28648.566666666666</v>
      </c>
      <c r="J12" s="38">
        <v>28862.583333333332</v>
      </c>
      <c r="K12" s="31">
        <v>28434.55</v>
      </c>
      <c r="L12" s="31">
        <v>27861</v>
      </c>
      <c r="M12" s="31">
        <v>1.7690000000000001E-2</v>
      </c>
      <c r="N12" s="1"/>
      <c r="O12" s="1"/>
    </row>
    <row r="13" spans="1:15" ht="12" customHeight="1">
      <c r="A13" s="33">
        <v>3</v>
      </c>
      <c r="B13" s="56" t="s">
        <v>317</v>
      </c>
      <c r="C13" s="31">
        <v>516.79999999999995</v>
      </c>
      <c r="D13" s="38">
        <v>514.19999999999993</v>
      </c>
      <c r="E13" s="38">
        <v>508.39999999999986</v>
      </c>
      <c r="F13" s="38">
        <v>499.99999999999994</v>
      </c>
      <c r="G13" s="38">
        <v>494.19999999999987</v>
      </c>
      <c r="H13" s="38">
        <v>522.59999999999991</v>
      </c>
      <c r="I13" s="38">
        <v>528.39999999999986</v>
      </c>
      <c r="J13" s="38">
        <v>536.79999999999984</v>
      </c>
      <c r="K13" s="31">
        <v>520</v>
      </c>
      <c r="L13" s="31">
        <v>505.8</v>
      </c>
      <c r="M13" s="31">
        <v>6.5842499999999999</v>
      </c>
      <c r="N13" s="1"/>
      <c r="O13" s="1"/>
    </row>
    <row r="14" spans="1:15" ht="12" customHeight="1">
      <c r="A14" s="33">
        <v>4</v>
      </c>
      <c r="B14" s="56" t="s">
        <v>40</v>
      </c>
      <c r="C14" s="31">
        <v>465</v>
      </c>
      <c r="D14" s="38">
        <v>465.56666666666666</v>
      </c>
      <c r="E14" s="38">
        <v>461.43333333333334</v>
      </c>
      <c r="F14" s="38">
        <v>457.86666666666667</v>
      </c>
      <c r="G14" s="38">
        <v>453.73333333333335</v>
      </c>
      <c r="H14" s="38">
        <v>469.13333333333333</v>
      </c>
      <c r="I14" s="38">
        <v>473.26666666666665</v>
      </c>
      <c r="J14" s="38">
        <v>476.83333333333331</v>
      </c>
      <c r="K14" s="31">
        <v>469.7</v>
      </c>
      <c r="L14" s="31">
        <v>462</v>
      </c>
      <c r="M14" s="31">
        <v>14.843500000000001</v>
      </c>
      <c r="N14" s="1"/>
      <c r="O14" s="1"/>
    </row>
    <row r="15" spans="1:15" ht="12" customHeight="1">
      <c r="A15" s="33">
        <v>5</v>
      </c>
      <c r="B15" s="56" t="s">
        <v>318</v>
      </c>
      <c r="C15" s="31">
        <v>1552.6</v>
      </c>
      <c r="D15" s="38">
        <v>1550.1333333333332</v>
      </c>
      <c r="E15" s="38">
        <v>1533.4666666666665</v>
      </c>
      <c r="F15" s="38">
        <v>1514.3333333333333</v>
      </c>
      <c r="G15" s="38">
        <v>1497.6666666666665</v>
      </c>
      <c r="H15" s="38">
        <v>1569.2666666666664</v>
      </c>
      <c r="I15" s="38">
        <v>1585.9333333333334</v>
      </c>
      <c r="J15" s="38">
        <v>1605.0666666666664</v>
      </c>
      <c r="K15" s="31">
        <v>1566.8</v>
      </c>
      <c r="L15" s="31">
        <v>1531</v>
      </c>
      <c r="M15" s="31">
        <v>2.8889800000000001</v>
      </c>
      <c r="N15" s="1"/>
      <c r="O15" s="1"/>
    </row>
    <row r="16" spans="1:15" ht="12" customHeight="1">
      <c r="A16" s="33">
        <v>6</v>
      </c>
      <c r="B16" s="56" t="s">
        <v>42</v>
      </c>
      <c r="C16" s="31">
        <v>4490.8500000000004</v>
      </c>
      <c r="D16" s="38">
        <v>4485.6166666666668</v>
      </c>
      <c r="E16" s="38">
        <v>4426.2333333333336</v>
      </c>
      <c r="F16" s="38">
        <v>4361.6166666666668</v>
      </c>
      <c r="G16" s="38">
        <v>4302.2333333333336</v>
      </c>
      <c r="H16" s="38">
        <v>4550.2333333333336</v>
      </c>
      <c r="I16" s="38">
        <v>4609.6166666666668</v>
      </c>
      <c r="J16" s="38">
        <v>4674.2333333333336</v>
      </c>
      <c r="K16" s="31">
        <v>4545</v>
      </c>
      <c r="L16" s="31">
        <v>4421</v>
      </c>
      <c r="M16" s="31">
        <v>3.5037699999999998</v>
      </c>
      <c r="N16" s="1"/>
      <c r="O16" s="1"/>
    </row>
    <row r="17" spans="1:15" ht="12" customHeight="1">
      <c r="A17" s="33">
        <v>7</v>
      </c>
      <c r="B17" s="56" t="s">
        <v>44</v>
      </c>
      <c r="C17" s="31">
        <v>23345.65</v>
      </c>
      <c r="D17" s="38">
        <v>23245.083333333332</v>
      </c>
      <c r="E17" s="38">
        <v>23091.166666666664</v>
      </c>
      <c r="F17" s="38">
        <v>22836.683333333331</v>
      </c>
      <c r="G17" s="38">
        <v>22682.766666666663</v>
      </c>
      <c r="H17" s="38">
        <v>23499.566666666666</v>
      </c>
      <c r="I17" s="38">
        <v>23653.48333333333</v>
      </c>
      <c r="J17" s="38">
        <v>23907.966666666667</v>
      </c>
      <c r="K17" s="31">
        <v>23399</v>
      </c>
      <c r="L17" s="31">
        <v>22990.6</v>
      </c>
      <c r="M17" s="31">
        <v>8.2600000000000007E-2</v>
      </c>
      <c r="N17" s="1"/>
      <c r="O17" s="1"/>
    </row>
    <row r="18" spans="1:15" ht="12" customHeight="1">
      <c r="A18" s="33">
        <v>8</v>
      </c>
      <c r="B18" s="56" t="s">
        <v>50</v>
      </c>
      <c r="C18" s="31">
        <v>1795.1</v>
      </c>
      <c r="D18" s="38">
        <v>1801</v>
      </c>
      <c r="E18" s="38">
        <v>1783.35</v>
      </c>
      <c r="F18" s="38">
        <v>1771.6</v>
      </c>
      <c r="G18" s="38">
        <v>1753.9499999999998</v>
      </c>
      <c r="H18" s="38">
        <v>1812.75</v>
      </c>
      <c r="I18" s="38">
        <v>1830.4</v>
      </c>
      <c r="J18" s="38">
        <v>1842.15</v>
      </c>
      <c r="K18" s="31">
        <v>1818.65</v>
      </c>
      <c r="L18" s="31">
        <v>1789.25</v>
      </c>
      <c r="M18" s="31">
        <v>5.0357200000000004</v>
      </c>
      <c r="N18" s="1"/>
      <c r="O18" s="1"/>
    </row>
    <row r="19" spans="1:15" ht="12" customHeight="1">
      <c r="A19" s="33">
        <v>9</v>
      </c>
      <c r="B19" s="56" t="s">
        <v>51</v>
      </c>
      <c r="C19" s="31">
        <v>2416.9</v>
      </c>
      <c r="D19" s="38">
        <v>2444.0333333333333</v>
      </c>
      <c r="E19" s="38">
        <v>2378.0666666666666</v>
      </c>
      <c r="F19" s="38">
        <v>2339.2333333333331</v>
      </c>
      <c r="G19" s="38">
        <v>2273.2666666666664</v>
      </c>
      <c r="H19" s="38">
        <v>2482.8666666666668</v>
      </c>
      <c r="I19" s="38">
        <v>2548.833333333333</v>
      </c>
      <c r="J19" s="38">
        <v>2587.666666666667</v>
      </c>
      <c r="K19" s="31">
        <v>2510</v>
      </c>
      <c r="L19" s="31">
        <v>2405.1999999999998</v>
      </c>
      <c r="M19" s="31">
        <v>59.782719999999998</v>
      </c>
      <c r="N19" s="1"/>
      <c r="O19" s="1"/>
    </row>
    <row r="20" spans="1:15" ht="12" customHeight="1">
      <c r="A20" s="33">
        <v>10</v>
      </c>
      <c r="B20" s="56" t="s">
        <v>266</v>
      </c>
      <c r="C20" s="31">
        <v>973.75</v>
      </c>
      <c r="D20" s="38">
        <v>983.61666666666667</v>
      </c>
      <c r="E20" s="38">
        <v>947.23333333333335</v>
      </c>
      <c r="F20" s="38">
        <v>920.7166666666667</v>
      </c>
      <c r="G20" s="38">
        <v>884.33333333333337</v>
      </c>
      <c r="H20" s="38">
        <v>1010.1333333333333</v>
      </c>
      <c r="I20" s="38">
        <v>1046.5166666666669</v>
      </c>
      <c r="J20" s="38">
        <v>1073.0333333333333</v>
      </c>
      <c r="K20" s="31">
        <v>1020</v>
      </c>
      <c r="L20" s="31">
        <v>957.1</v>
      </c>
      <c r="M20" s="31">
        <v>22.544789999999999</v>
      </c>
      <c r="N20" s="1"/>
      <c r="O20" s="1"/>
    </row>
    <row r="21" spans="1:15" ht="12" customHeight="1">
      <c r="A21" s="33">
        <v>11</v>
      </c>
      <c r="B21" s="56" t="s">
        <v>52</v>
      </c>
      <c r="C21" s="31">
        <v>728.15</v>
      </c>
      <c r="D21" s="38">
        <v>733.75</v>
      </c>
      <c r="E21" s="38">
        <v>720</v>
      </c>
      <c r="F21" s="38">
        <v>711.85</v>
      </c>
      <c r="G21" s="38">
        <v>698.1</v>
      </c>
      <c r="H21" s="38">
        <v>741.9</v>
      </c>
      <c r="I21" s="38">
        <v>755.65</v>
      </c>
      <c r="J21" s="38">
        <v>763.8</v>
      </c>
      <c r="K21" s="31">
        <v>747.5</v>
      </c>
      <c r="L21" s="31">
        <v>725.6</v>
      </c>
      <c r="M21" s="31">
        <v>44.64508</v>
      </c>
      <c r="N21" s="1"/>
      <c r="O21" s="1"/>
    </row>
    <row r="22" spans="1:15" ht="12" customHeight="1">
      <c r="A22" s="33">
        <v>12</v>
      </c>
      <c r="B22" s="56" t="s">
        <v>874</v>
      </c>
      <c r="C22" s="31">
        <v>246.55</v>
      </c>
      <c r="D22" s="38">
        <v>247.93333333333331</v>
      </c>
      <c r="E22" s="38">
        <v>241.41666666666663</v>
      </c>
      <c r="F22" s="38">
        <v>236.28333333333333</v>
      </c>
      <c r="G22" s="38">
        <v>229.76666666666665</v>
      </c>
      <c r="H22" s="38">
        <v>253.06666666666661</v>
      </c>
      <c r="I22" s="38">
        <v>259.58333333333331</v>
      </c>
      <c r="J22" s="38">
        <v>264.71666666666658</v>
      </c>
      <c r="K22" s="31">
        <v>254.45</v>
      </c>
      <c r="L22" s="31">
        <v>242.8</v>
      </c>
      <c r="M22" s="31">
        <v>55.906460000000003</v>
      </c>
      <c r="N22" s="1"/>
      <c r="O22" s="1"/>
    </row>
    <row r="23" spans="1:15" ht="12.75" customHeight="1">
      <c r="A23" s="33">
        <v>13</v>
      </c>
      <c r="B23" s="56" t="s">
        <v>267</v>
      </c>
      <c r="C23" s="31">
        <v>645.75</v>
      </c>
      <c r="D23" s="38">
        <v>649.6</v>
      </c>
      <c r="E23" s="38">
        <v>638.25</v>
      </c>
      <c r="F23" s="38">
        <v>630.75</v>
      </c>
      <c r="G23" s="38">
        <v>619.4</v>
      </c>
      <c r="H23" s="38">
        <v>657.1</v>
      </c>
      <c r="I23" s="38">
        <v>668.45000000000016</v>
      </c>
      <c r="J23" s="38">
        <v>675.95</v>
      </c>
      <c r="K23" s="31">
        <v>660.95</v>
      </c>
      <c r="L23" s="31">
        <v>642.1</v>
      </c>
      <c r="M23" s="31">
        <v>12.468389999999999</v>
      </c>
      <c r="N23" s="1"/>
      <c r="O23" s="1"/>
    </row>
    <row r="24" spans="1:15" ht="12.75" customHeight="1">
      <c r="A24" s="33">
        <v>14</v>
      </c>
      <c r="B24" s="56" t="s">
        <v>268</v>
      </c>
      <c r="C24" s="31">
        <v>783</v>
      </c>
      <c r="D24" s="38">
        <v>786.13333333333333</v>
      </c>
      <c r="E24" s="38">
        <v>765.26666666666665</v>
      </c>
      <c r="F24" s="38">
        <v>747.5333333333333</v>
      </c>
      <c r="G24" s="38">
        <v>726.66666666666663</v>
      </c>
      <c r="H24" s="38">
        <v>803.86666666666667</v>
      </c>
      <c r="I24" s="38">
        <v>824.73333333333323</v>
      </c>
      <c r="J24" s="38">
        <v>842.4666666666667</v>
      </c>
      <c r="K24" s="31">
        <v>807</v>
      </c>
      <c r="L24" s="31">
        <v>768.4</v>
      </c>
      <c r="M24" s="31">
        <v>26.25423</v>
      </c>
      <c r="N24" s="1"/>
      <c r="O24" s="1"/>
    </row>
    <row r="25" spans="1:15" ht="12.75" customHeight="1">
      <c r="A25" s="33">
        <v>15</v>
      </c>
      <c r="B25" s="56" t="s">
        <v>269</v>
      </c>
      <c r="C25" s="31">
        <v>406.05</v>
      </c>
      <c r="D25" s="38">
        <v>407.56666666666661</v>
      </c>
      <c r="E25" s="38">
        <v>400.63333333333321</v>
      </c>
      <c r="F25" s="38">
        <v>395.21666666666658</v>
      </c>
      <c r="G25" s="38">
        <v>388.28333333333319</v>
      </c>
      <c r="H25" s="38">
        <v>412.98333333333323</v>
      </c>
      <c r="I25" s="38">
        <v>419.91666666666663</v>
      </c>
      <c r="J25" s="38">
        <v>425.33333333333326</v>
      </c>
      <c r="K25" s="31">
        <v>414.5</v>
      </c>
      <c r="L25" s="31">
        <v>402.15</v>
      </c>
      <c r="M25" s="31">
        <v>19.057009999999998</v>
      </c>
      <c r="N25" s="1"/>
      <c r="O25" s="1"/>
    </row>
    <row r="26" spans="1:15" ht="12.75" customHeight="1">
      <c r="A26" s="33">
        <v>16</v>
      </c>
      <c r="B26" s="56" t="s">
        <v>46</v>
      </c>
      <c r="C26" s="31">
        <v>183.1</v>
      </c>
      <c r="D26" s="38">
        <v>184.16666666666666</v>
      </c>
      <c r="E26" s="38">
        <v>180.33333333333331</v>
      </c>
      <c r="F26" s="38">
        <v>177.56666666666666</v>
      </c>
      <c r="G26" s="38">
        <v>173.73333333333332</v>
      </c>
      <c r="H26" s="38">
        <v>186.93333333333331</v>
      </c>
      <c r="I26" s="38">
        <v>190.76666666666662</v>
      </c>
      <c r="J26" s="38">
        <v>193.5333333333333</v>
      </c>
      <c r="K26" s="31">
        <v>188</v>
      </c>
      <c r="L26" s="31">
        <v>181.4</v>
      </c>
      <c r="M26" s="31">
        <v>43.118850000000002</v>
      </c>
      <c r="N26" s="1"/>
      <c r="O26" s="1"/>
    </row>
    <row r="27" spans="1:15" ht="12.75" customHeight="1">
      <c r="A27" s="33">
        <v>17</v>
      </c>
      <c r="B27" s="56" t="s">
        <v>48</v>
      </c>
      <c r="C27" s="31">
        <v>211.6</v>
      </c>
      <c r="D27" s="38">
        <v>212.70000000000002</v>
      </c>
      <c r="E27" s="38">
        <v>209.65000000000003</v>
      </c>
      <c r="F27" s="38">
        <v>207.70000000000002</v>
      </c>
      <c r="G27" s="38">
        <v>204.65000000000003</v>
      </c>
      <c r="H27" s="38">
        <v>214.65000000000003</v>
      </c>
      <c r="I27" s="38">
        <v>217.70000000000005</v>
      </c>
      <c r="J27" s="38">
        <v>219.65000000000003</v>
      </c>
      <c r="K27" s="31">
        <v>215.75</v>
      </c>
      <c r="L27" s="31">
        <v>210.75</v>
      </c>
      <c r="M27" s="31">
        <v>21.749870000000001</v>
      </c>
      <c r="N27" s="1"/>
      <c r="O27" s="1"/>
    </row>
    <row r="28" spans="1:15" ht="12.75" customHeight="1">
      <c r="A28" s="33">
        <v>18</v>
      </c>
      <c r="B28" s="56" t="s">
        <v>319</v>
      </c>
      <c r="C28" s="31">
        <v>359.4</v>
      </c>
      <c r="D28" s="38">
        <v>358.16666666666669</v>
      </c>
      <c r="E28" s="38">
        <v>353.33333333333337</v>
      </c>
      <c r="F28" s="38">
        <v>347.26666666666671</v>
      </c>
      <c r="G28" s="38">
        <v>342.43333333333339</v>
      </c>
      <c r="H28" s="38">
        <v>364.23333333333335</v>
      </c>
      <c r="I28" s="38">
        <v>369.06666666666672</v>
      </c>
      <c r="J28" s="38">
        <v>375.13333333333333</v>
      </c>
      <c r="K28" s="31">
        <v>363</v>
      </c>
      <c r="L28" s="31">
        <v>352.1</v>
      </c>
      <c r="M28" s="31">
        <v>5.9460899999999999</v>
      </c>
      <c r="N28" s="1"/>
      <c r="O28" s="1"/>
    </row>
    <row r="29" spans="1:15" ht="12.75" customHeight="1">
      <c r="A29" s="33">
        <v>19</v>
      </c>
      <c r="B29" s="56" t="s">
        <v>320</v>
      </c>
      <c r="C29" s="31">
        <v>1049.2</v>
      </c>
      <c r="D29" s="38">
        <v>1063.5</v>
      </c>
      <c r="E29" s="38">
        <v>1026.25</v>
      </c>
      <c r="F29" s="38">
        <v>1003.3</v>
      </c>
      <c r="G29" s="38">
        <v>966.05</v>
      </c>
      <c r="H29" s="38">
        <v>1086.45</v>
      </c>
      <c r="I29" s="38">
        <v>1123.7</v>
      </c>
      <c r="J29" s="38">
        <v>1146.6500000000001</v>
      </c>
      <c r="K29" s="31">
        <v>1100.75</v>
      </c>
      <c r="L29" s="31">
        <v>1040.55</v>
      </c>
      <c r="M29" s="31">
        <v>1.73966</v>
      </c>
      <c r="N29" s="1"/>
      <c r="O29" s="1"/>
    </row>
    <row r="30" spans="1:15" ht="12.75" customHeight="1">
      <c r="A30" s="33">
        <v>20</v>
      </c>
      <c r="B30" s="56" t="s">
        <v>321</v>
      </c>
      <c r="C30" s="31">
        <v>1071.7</v>
      </c>
      <c r="D30" s="38">
        <v>1079.0833333333333</v>
      </c>
      <c r="E30" s="38">
        <v>1062.6166666666666</v>
      </c>
      <c r="F30" s="38">
        <v>1053.5333333333333</v>
      </c>
      <c r="G30" s="38">
        <v>1037.0666666666666</v>
      </c>
      <c r="H30" s="38">
        <v>1088.1666666666665</v>
      </c>
      <c r="I30" s="38">
        <v>1104.6333333333332</v>
      </c>
      <c r="J30" s="38">
        <v>1113.7166666666665</v>
      </c>
      <c r="K30" s="31">
        <v>1095.55</v>
      </c>
      <c r="L30" s="31">
        <v>1070</v>
      </c>
      <c r="M30" s="31">
        <v>4.0218699999999998</v>
      </c>
      <c r="N30" s="1"/>
      <c r="O30" s="1"/>
    </row>
    <row r="31" spans="1:15" ht="12.75" customHeight="1">
      <c r="A31" s="33">
        <v>21</v>
      </c>
      <c r="B31" s="56" t="s">
        <v>315</v>
      </c>
      <c r="C31" s="31">
        <v>3493.9</v>
      </c>
      <c r="D31" s="38">
        <v>3474.3833333333332</v>
      </c>
      <c r="E31" s="38">
        <v>3378.7666666666664</v>
      </c>
      <c r="F31" s="38">
        <v>3263.6333333333332</v>
      </c>
      <c r="G31" s="38">
        <v>3168.0166666666664</v>
      </c>
      <c r="H31" s="38">
        <v>3589.5166666666664</v>
      </c>
      <c r="I31" s="38">
        <v>3685.1333333333332</v>
      </c>
      <c r="J31" s="38">
        <v>3800.2666666666664</v>
      </c>
      <c r="K31" s="31">
        <v>3570</v>
      </c>
      <c r="L31" s="31">
        <v>3359.25</v>
      </c>
      <c r="M31" s="31">
        <v>1.7002299999999999</v>
      </c>
      <c r="N31" s="1"/>
      <c r="O31" s="1"/>
    </row>
    <row r="32" spans="1:15" ht="12.75" customHeight="1">
      <c r="A32" s="33">
        <v>22</v>
      </c>
      <c r="B32" s="56" t="s">
        <v>322</v>
      </c>
      <c r="C32" s="31">
        <v>1417.4</v>
      </c>
      <c r="D32" s="38">
        <v>1426.2</v>
      </c>
      <c r="E32" s="38">
        <v>1395.3500000000001</v>
      </c>
      <c r="F32" s="38">
        <v>1373.3000000000002</v>
      </c>
      <c r="G32" s="38">
        <v>1342.4500000000003</v>
      </c>
      <c r="H32" s="38">
        <v>1448.25</v>
      </c>
      <c r="I32" s="38">
        <v>1479.1</v>
      </c>
      <c r="J32" s="38">
        <v>1501.1499999999999</v>
      </c>
      <c r="K32" s="31">
        <v>1457.05</v>
      </c>
      <c r="L32" s="31">
        <v>1404.15</v>
      </c>
      <c r="M32" s="31">
        <v>1.0750200000000001</v>
      </c>
      <c r="N32" s="1"/>
      <c r="O32" s="1"/>
    </row>
    <row r="33" spans="1:15" ht="12.75" customHeight="1">
      <c r="A33" s="33">
        <v>23</v>
      </c>
      <c r="B33" s="56" t="s">
        <v>323</v>
      </c>
      <c r="C33" s="31">
        <v>659.2</v>
      </c>
      <c r="D33" s="38">
        <v>661.4666666666667</v>
      </c>
      <c r="E33" s="38">
        <v>653.93333333333339</v>
      </c>
      <c r="F33" s="38">
        <v>648.66666666666674</v>
      </c>
      <c r="G33" s="38">
        <v>641.13333333333344</v>
      </c>
      <c r="H33" s="38">
        <v>666.73333333333335</v>
      </c>
      <c r="I33" s="38">
        <v>674.26666666666665</v>
      </c>
      <c r="J33" s="38">
        <v>679.5333333333333</v>
      </c>
      <c r="K33" s="31">
        <v>669</v>
      </c>
      <c r="L33" s="31">
        <v>656.2</v>
      </c>
      <c r="M33" s="31">
        <v>1.4368700000000001</v>
      </c>
      <c r="N33" s="1"/>
      <c r="O33" s="1"/>
    </row>
    <row r="34" spans="1:15" ht="12.75" customHeight="1">
      <c r="A34" s="33">
        <v>24</v>
      </c>
      <c r="B34" s="56" t="s">
        <v>53</v>
      </c>
      <c r="C34" s="31">
        <v>3666.65</v>
      </c>
      <c r="D34" s="38">
        <v>3652.1333333333337</v>
      </c>
      <c r="E34" s="38">
        <v>3632.5666666666675</v>
      </c>
      <c r="F34" s="38">
        <v>3598.483333333334</v>
      </c>
      <c r="G34" s="38">
        <v>3578.9166666666679</v>
      </c>
      <c r="H34" s="38">
        <v>3686.2166666666672</v>
      </c>
      <c r="I34" s="38">
        <v>3705.7833333333338</v>
      </c>
      <c r="J34" s="38">
        <v>3739.8666666666668</v>
      </c>
      <c r="K34" s="31">
        <v>3671.7</v>
      </c>
      <c r="L34" s="31">
        <v>3618.05</v>
      </c>
      <c r="M34" s="31">
        <v>1.56037</v>
      </c>
      <c r="N34" s="1"/>
      <c r="O34" s="1"/>
    </row>
    <row r="35" spans="1:15" ht="12.75" customHeight="1">
      <c r="A35" s="33">
        <v>25</v>
      </c>
      <c r="B35" s="56" t="s">
        <v>324</v>
      </c>
      <c r="C35" s="31">
        <v>2498.5500000000002</v>
      </c>
      <c r="D35" s="38">
        <v>2503.8333333333335</v>
      </c>
      <c r="E35" s="38">
        <v>2473.7166666666672</v>
      </c>
      <c r="F35" s="38">
        <v>2448.8833333333337</v>
      </c>
      <c r="G35" s="38">
        <v>2418.7666666666673</v>
      </c>
      <c r="H35" s="38">
        <v>2528.666666666667</v>
      </c>
      <c r="I35" s="38">
        <v>2558.7833333333328</v>
      </c>
      <c r="J35" s="38">
        <v>2583.6166666666668</v>
      </c>
      <c r="K35" s="31">
        <v>2533.9499999999998</v>
      </c>
      <c r="L35" s="31">
        <v>2479</v>
      </c>
      <c r="M35" s="31">
        <v>0.30206</v>
      </c>
      <c r="N35" s="1"/>
      <c r="O35" s="1"/>
    </row>
    <row r="36" spans="1:15" ht="12.75" customHeight="1">
      <c r="A36" s="33">
        <v>26</v>
      </c>
      <c r="B36" s="56" t="s">
        <v>325</v>
      </c>
      <c r="C36" s="31">
        <v>642.79999999999995</v>
      </c>
      <c r="D36" s="38">
        <v>649.6</v>
      </c>
      <c r="E36" s="38">
        <v>630.20000000000005</v>
      </c>
      <c r="F36" s="38">
        <v>617.6</v>
      </c>
      <c r="G36" s="38">
        <v>598.20000000000005</v>
      </c>
      <c r="H36" s="38">
        <v>662.2</v>
      </c>
      <c r="I36" s="38">
        <v>681.59999999999991</v>
      </c>
      <c r="J36" s="38">
        <v>694.2</v>
      </c>
      <c r="K36" s="31">
        <v>669</v>
      </c>
      <c r="L36" s="31">
        <v>637</v>
      </c>
      <c r="M36" s="31">
        <v>355.13220000000001</v>
      </c>
      <c r="N36" s="1"/>
      <c r="O36" s="1"/>
    </row>
    <row r="37" spans="1:15" ht="12.75" customHeight="1">
      <c r="A37" s="33">
        <v>27</v>
      </c>
      <c r="B37" s="56" t="s">
        <v>326</v>
      </c>
      <c r="C37" s="31">
        <v>2214.35</v>
      </c>
      <c r="D37" s="38">
        <v>2216.8000000000002</v>
      </c>
      <c r="E37" s="38">
        <v>2198.6000000000004</v>
      </c>
      <c r="F37" s="38">
        <v>2182.8500000000004</v>
      </c>
      <c r="G37" s="38">
        <v>2164.6500000000005</v>
      </c>
      <c r="H37" s="38">
        <v>2232.5500000000002</v>
      </c>
      <c r="I37" s="38">
        <v>2250.75</v>
      </c>
      <c r="J37" s="38">
        <v>2266.5</v>
      </c>
      <c r="K37" s="31">
        <v>2235</v>
      </c>
      <c r="L37" s="31">
        <v>2201.0500000000002</v>
      </c>
      <c r="M37" s="31">
        <v>0.36784</v>
      </c>
      <c r="N37" s="1"/>
      <c r="O37" s="1"/>
    </row>
    <row r="38" spans="1:15" ht="12.75" customHeight="1">
      <c r="A38" s="33">
        <v>28</v>
      </c>
      <c r="B38" s="56" t="s">
        <v>54</v>
      </c>
      <c r="C38" s="31">
        <v>416.2</v>
      </c>
      <c r="D38" s="38">
        <v>418.40000000000003</v>
      </c>
      <c r="E38" s="38">
        <v>412.10000000000008</v>
      </c>
      <c r="F38" s="38">
        <v>408.00000000000006</v>
      </c>
      <c r="G38" s="38">
        <v>401.7000000000001</v>
      </c>
      <c r="H38" s="38">
        <v>422.50000000000006</v>
      </c>
      <c r="I38" s="38">
        <v>428.8</v>
      </c>
      <c r="J38" s="38">
        <v>432.90000000000003</v>
      </c>
      <c r="K38" s="31">
        <v>424.7</v>
      </c>
      <c r="L38" s="31">
        <v>414.3</v>
      </c>
      <c r="M38" s="31">
        <v>38.090609999999998</v>
      </c>
      <c r="N38" s="1"/>
      <c r="O38" s="1"/>
    </row>
    <row r="39" spans="1:15" ht="12.75" customHeight="1">
      <c r="A39" s="33">
        <v>29</v>
      </c>
      <c r="B39" s="56" t="s">
        <v>327</v>
      </c>
      <c r="C39" s="31">
        <v>1461.95</v>
      </c>
      <c r="D39" s="38">
        <v>1505.3166666666666</v>
      </c>
      <c r="E39" s="38">
        <v>1410.6333333333332</v>
      </c>
      <c r="F39" s="38">
        <v>1359.3166666666666</v>
      </c>
      <c r="G39" s="38">
        <v>1264.6333333333332</v>
      </c>
      <c r="H39" s="38">
        <v>1556.6333333333332</v>
      </c>
      <c r="I39" s="38">
        <v>1651.3166666666666</v>
      </c>
      <c r="J39" s="38">
        <v>1702.6333333333332</v>
      </c>
      <c r="K39" s="31">
        <v>1600</v>
      </c>
      <c r="L39" s="31">
        <v>1454</v>
      </c>
      <c r="M39" s="31">
        <v>23.04083</v>
      </c>
      <c r="N39" s="1"/>
      <c r="O39" s="1"/>
    </row>
    <row r="40" spans="1:15" ht="12.75" customHeight="1">
      <c r="A40" s="33">
        <v>30</v>
      </c>
      <c r="B40" s="56" t="s">
        <v>328</v>
      </c>
      <c r="C40" s="31">
        <v>999.8</v>
      </c>
      <c r="D40" s="38">
        <v>1005.9333333333334</v>
      </c>
      <c r="E40" s="38">
        <v>981.86666666666679</v>
      </c>
      <c r="F40" s="38">
        <v>963.93333333333339</v>
      </c>
      <c r="G40" s="38">
        <v>939.86666666666679</v>
      </c>
      <c r="H40" s="38">
        <v>1023.8666666666668</v>
      </c>
      <c r="I40" s="38">
        <v>1047.9333333333334</v>
      </c>
      <c r="J40" s="38">
        <v>1065.8666666666668</v>
      </c>
      <c r="K40" s="31">
        <v>1030</v>
      </c>
      <c r="L40" s="31">
        <v>988</v>
      </c>
      <c r="M40" s="31">
        <v>0.85241999999999996</v>
      </c>
      <c r="N40" s="1"/>
      <c r="O40" s="1"/>
    </row>
    <row r="41" spans="1:15" ht="12.75" customHeight="1">
      <c r="A41" s="33">
        <v>31</v>
      </c>
      <c r="B41" s="56" t="s">
        <v>876</v>
      </c>
      <c r="C41" s="31">
        <v>3499.2</v>
      </c>
      <c r="D41" s="38">
        <v>3507.4166666666665</v>
      </c>
      <c r="E41" s="38">
        <v>3455.833333333333</v>
      </c>
      <c r="F41" s="38">
        <v>3412.4666666666667</v>
      </c>
      <c r="G41" s="38">
        <v>3360.8833333333332</v>
      </c>
      <c r="H41" s="38">
        <v>3550.7833333333328</v>
      </c>
      <c r="I41" s="38">
        <v>3602.3666666666659</v>
      </c>
      <c r="J41" s="38">
        <v>3645.7333333333327</v>
      </c>
      <c r="K41" s="31">
        <v>3559</v>
      </c>
      <c r="L41" s="31">
        <v>3464.05</v>
      </c>
      <c r="M41" s="31">
        <v>0.61721999999999999</v>
      </c>
      <c r="N41" s="1"/>
      <c r="O41" s="1"/>
    </row>
    <row r="42" spans="1:15" ht="12.75" customHeight="1">
      <c r="A42" s="33">
        <v>32</v>
      </c>
      <c r="B42" s="56" t="s">
        <v>316</v>
      </c>
      <c r="C42" s="31">
        <v>1346.8</v>
      </c>
      <c r="D42" s="38">
        <v>1357.6166666666668</v>
      </c>
      <c r="E42" s="38">
        <v>1329.2333333333336</v>
      </c>
      <c r="F42" s="38">
        <v>1311.6666666666667</v>
      </c>
      <c r="G42" s="38">
        <v>1283.2833333333335</v>
      </c>
      <c r="H42" s="38">
        <v>1375.1833333333336</v>
      </c>
      <c r="I42" s="38">
        <v>1403.5666666666668</v>
      </c>
      <c r="J42" s="38">
        <v>1421.1333333333337</v>
      </c>
      <c r="K42" s="31">
        <v>1386</v>
      </c>
      <c r="L42" s="31">
        <v>1340.05</v>
      </c>
      <c r="M42" s="31">
        <v>5.9896000000000003</v>
      </c>
      <c r="N42" s="1"/>
      <c r="O42" s="1"/>
    </row>
    <row r="43" spans="1:15" ht="12.75" customHeight="1">
      <c r="A43" s="33">
        <v>33</v>
      </c>
      <c r="B43" s="56" t="s">
        <v>55</v>
      </c>
      <c r="C43" s="31">
        <v>5162.6000000000004</v>
      </c>
      <c r="D43" s="38">
        <v>5197.6833333333334</v>
      </c>
      <c r="E43" s="38">
        <v>5071.3666666666668</v>
      </c>
      <c r="F43" s="38">
        <v>4980.1333333333332</v>
      </c>
      <c r="G43" s="38">
        <v>4853.8166666666666</v>
      </c>
      <c r="H43" s="38">
        <v>5288.916666666667</v>
      </c>
      <c r="I43" s="38">
        <v>5415.2333333333345</v>
      </c>
      <c r="J43" s="38">
        <v>5506.4666666666672</v>
      </c>
      <c r="K43" s="31">
        <v>5324</v>
      </c>
      <c r="L43" s="31">
        <v>5106.45</v>
      </c>
      <c r="M43" s="31">
        <v>5.1102400000000001</v>
      </c>
      <c r="N43" s="1"/>
      <c r="O43" s="1"/>
    </row>
    <row r="44" spans="1:15" ht="12.75" customHeight="1">
      <c r="A44" s="33">
        <v>34</v>
      </c>
      <c r="B44" s="56" t="s">
        <v>57</v>
      </c>
      <c r="C44" s="31">
        <v>420.25</v>
      </c>
      <c r="D44" s="38">
        <v>420.7166666666667</v>
      </c>
      <c r="E44" s="38">
        <v>414.83333333333337</v>
      </c>
      <c r="F44" s="38">
        <v>409.41666666666669</v>
      </c>
      <c r="G44" s="38">
        <v>403.53333333333336</v>
      </c>
      <c r="H44" s="38">
        <v>426.13333333333338</v>
      </c>
      <c r="I44" s="38">
        <v>432.01666666666671</v>
      </c>
      <c r="J44" s="38">
        <v>437.43333333333339</v>
      </c>
      <c r="K44" s="31">
        <v>426.6</v>
      </c>
      <c r="L44" s="31">
        <v>415.3</v>
      </c>
      <c r="M44" s="31">
        <v>33.047460000000001</v>
      </c>
      <c r="N44" s="1"/>
      <c r="O44" s="1"/>
    </row>
    <row r="45" spans="1:15" ht="12.75" customHeight="1">
      <c r="A45" s="33">
        <v>35</v>
      </c>
      <c r="B45" s="56" t="s">
        <v>329</v>
      </c>
      <c r="C45" s="31">
        <v>265.8</v>
      </c>
      <c r="D45" s="38">
        <v>268.84999999999997</v>
      </c>
      <c r="E45" s="38">
        <v>260.14999999999992</v>
      </c>
      <c r="F45" s="38">
        <v>254.49999999999994</v>
      </c>
      <c r="G45" s="38">
        <v>245.7999999999999</v>
      </c>
      <c r="H45" s="38">
        <v>274.49999999999994</v>
      </c>
      <c r="I45" s="38">
        <v>283.2</v>
      </c>
      <c r="J45" s="38">
        <v>288.84999999999997</v>
      </c>
      <c r="K45" s="31">
        <v>277.55</v>
      </c>
      <c r="L45" s="31">
        <v>263.2</v>
      </c>
      <c r="M45" s="31">
        <v>9.7084100000000007</v>
      </c>
      <c r="N45" s="1"/>
      <c r="O45" s="1"/>
    </row>
    <row r="46" spans="1:15" ht="12.75" customHeight="1">
      <c r="A46" s="33">
        <v>36</v>
      </c>
      <c r="B46" s="56" t="s">
        <v>875</v>
      </c>
      <c r="C46" s="31">
        <v>530.54999999999995</v>
      </c>
      <c r="D46" s="38">
        <v>531.69999999999993</v>
      </c>
      <c r="E46" s="38">
        <v>527.39999999999986</v>
      </c>
      <c r="F46" s="38">
        <v>524.24999999999989</v>
      </c>
      <c r="G46" s="38">
        <v>519.94999999999982</v>
      </c>
      <c r="H46" s="38">
        <v>534.84999999999991</v>
      </c>
      <c r="I46" s="38">
        <v>539.14999999999986</v>
      </c>
      <c r="J46" s="38">
        <v>542.29999999999995</v>
      </c>
      <c r="K46" s="31">
        <v>536</v>
      </c>
      <c r="L46" s="31">
        <v>528.54999999999995</v>
      </c>
      <c r="M46" s="31">
        <v>1.2922899999999999</v>
      </c>
      <c r="N46" s="1"/>
      <c r="O46" s="1"/>
    </row>
    <row r="47" spans="1:15" ht="12.75" customHeight="1">
      <c r="A47" s="33">
        <v>37</v>
      </c>
      <c r="B47" s="56" t="s">
        <v>330</v>
      </c>
      <c r="C47" s="31">
        <v>527.45000000000005</v>
      </c>
      <c r="D47" s="38">
        <v>529.5333333333333</v>
      </c>
      <c r="E47" s="38">
        <v>523.06666666666661</v>
      </c>
      <c r="F47" s="38">
        <v>518.68333333333328</v>
      </c>
      <c r="G47" s="38">
        <v>512.21666666666658</v>
      </c>
      <c r="H47" s="38">
        <v>533.91666666666663</v>
      </c>
      <c r="I47" s="38">
        <v>540.38333333333333</v>
      </c>
      <c r="J47" s="38">
        <v>544.76666666666665</v>
      </c>
      <c r="K47" s="31">
        <v>536</v>
      </c>
      <c r="L47" s="31">
        <v>525.15</v>
      </c>
      <c r="M47" s="31">
        <v>0.77210000000000001</v>
      </c>
      <c r="N47" s="1"/>
      <c r="O47" s="1"/>
    </row>
    <row r="48" spans="1:15" ht="12.75" customHeight="1">
      <c r="A48" s="33">
        <v>38</v>
      </c>
      <c r="B48" s="56" t="s">
        <v>58</v>
      </c>
      <c r="C48" s="31">
        <v>173.45</v>
      </c>
      <c r="D48" s="38">
        <v>173.08333333333334</v>
      </c>
      <c r="E48" s="38">
        <v>171.66666666666669</v>
      </c>
      <c r="F48" s="38">
        <v>169.88333333333335</v>
      </c>
      <c r="G48" s="38">
        <v>168.4666666666667</v>
      </c>
      <c r="H48" s="38">
        <v>174.86666666666667</v>
      </c>
      <c r="I48" s="38">
        <v>176.28333333333336</v>
      </c>
      <c r="J48" s="38">
        <v>178.06666666666666</v>
      </c>
      <c r="K48" s="31">
        <v>174.5</v>
      </c>
      <c r="L48" s="31">
        <v>171.3</v>
      </c>
      <c r="M48" s="31">
        <v>118.23649</v>
      </c>
      <c r="N48" s="1"/>
      <c r="O48" s="1"/>
    </row>
    <row r="49" spans="1:15" ht="12.75" customHeight="1">
      <c r="A49" s="33">
        <v>39</v>
      </c>
      <c r="B49" s="56" t="s">
        <v>60</v>
      </c>
      <c r="C49" s="31">
        <v>3513.45</v>
      </c>
      <c r="D49" s="38">
        <v>3497.35</v>
      </c>
      <c r="E49" s="38">
        <v>3471.7</v>
      </c>
      <c r="F49" s="38">
        <v>3429.95</v>
      </c>
      <c r="G49" s="38">
        <v>3404.2999999999997</v>
      </c>
      <c r="H49" s="38">
        <v>3539.1</v>
      </c>
      <c r="I49" s="38">
        <v>3564.7500000000005</v>
      </c>
      <c r="J49" s="38">
        <v>3606.5</v>
      </c>
      <c r="K49" s="31">
        <v>3523</v>
      </c>
      <c r="L49" s="31">
        <v>3455.6</v>
      </c>
      <c r="M49" s="31">
        <v>9.6248500000000003</v>
      </c>
      <c r="N49" s="1"/>
      <c r="O49" s="1"/>
    </row>
    <row r="50" spans="1:15" ht="12.75" customHeight="1">
      <c r="A50" s="33">
        <v>40</v>
      </c>
      <c r="B50" s="56" t="s">
        <v>331</v>
      </c>
      <c r="C50" s="31">
        <v>311.85000000000002</v>
      </c>
      <c r="D50" s="38">
        <v>311.66666666666669</v>
      </c>
      <c r="E50" s="38">
        <v>308.43333333333339</v>
      </c>
      <c r="F50" s="38">
        <v>305.01666666666671</v>
      </c>
      <c r="G50" s="38">
        <v>301.78333333333342</v>
      </c>
      <c r="H50" s="38">
        <v>315.08333333333337</v>
      </c>
      <c r="I50" s="38">
        <v>318.31666666666661</v>
      </c>
      <c r="J50" s="38">
        <v>321.73333333333335</v>
      </c>
      <c r="K50" s="31">
        <v>314.89999999999998</v>
      </c>
      <c r="L50" s="31">
        <v>308.25</v>
      </c>
      <c r="M50" s="31">
        <v>2.0885799999999999</v>
      </c>
      <c r="N50" s="1"/>
      <c r="O50" s="1"/>
    </row>
    <row r="51" spans="1:15" ht="12.75" customHeight="1">
      <c r="A51" s="33">
        <v>41</v>
      </c>
      <c r="B51" s="56" t="s">
        <v>61</v>
      </c>
      <c r="C51" s="31">
        <v>1840.05</v>
      </c>
      <c r="D51" s="38">
        <v>1844.1666666666667</v>
      </c>
      <c r="E51" s="38">
        <v>1830.9333333333334</v>
      </c>
      <c r="F51" s="38">
        <v>1821.8166666666666</v>
      </c>
      <c r="G51" s="38">
        <v>1808.5833333333333</v>
      </c>
      <c r="H51" s="38">
        <v>1853.2833333333335</v>
      </c>
      <c r="I51" s="38">
        <v>1866.5166666666667</v>
      </c>
      <c r="J51" s="38">
        <v>1875.6333333333337</v>
      </c>
      <c r="K51" s="31">
        <v>1857.4</v>
      </c>
      <c r="L51" s="31">
        <v>1835.05</v>
      </c>
      <c r="M51" s="31">
        <v>3.0252500000000002</v>
      </c>
      <c r="N51" s="1"/>
      <c r="O51" s="1"/>
    </row>
    <row r="52" spans="1:15" ht="12.75" customHeight="1">
      <c r="A52" s="33">
        <v>42</v>
      </c>
      <c r="B52" s="56" t="s">
        <v>62</v>
      </c>
      <c r="C52" s="31">
        <v>6609.05</v>
      </c>
      <c r="D52" s="38">
        <v>6605.7</v>
      </c>
      <c r="E52" s="38">
        <v>6573.4</v>
      </c>
      <c r="F52" s="38">
        <v>6537.75</v>
      </c>
      <c r="G52" s="38">
        <v>6505.45</v>
      </c>
      <c r="H52" s="38">
        <v>6641.3499999999995</v>
      </c>
      <c r="I52" s="38">
        <v>6673.6500000000005</v>
      </c>
      <c r="J52" s="38">
        <v>6709.2999999999993</v>
      </c>
      <c r="K52" s="31">
        <v>6638</v>
      </c>
      <c r="L52" s="31">
        <v>6570.05</v>
      </c>
      <c r="M52" s="31">
        <v>0.15623000000000001</v>
      </c>
      <c r="N52" s="1"/>
      <c r="O52" s="1"/>
    </row>
    <row r="53" spans="1:15" ht="12.75" customHeight="1">
      <c r="A53" s="33">
        <v>43</v>
      </c>
      <c r="B53" s="56" t="s">
        <v>64</v>
      </c>
      <c r="C53" s="31">
        <v>769.9</v>
      </c>
      <c r="D53" s="38">
        <v>769.43333333333339</v>
      </c>
      <c r="E53" s="38">
        <v>764.51666666666677</v>
      </c>
      <c r="F53" s="38">
        <v>759.13333333333333</v>
      </c>
      <c r="G53" s="38">
        <v>754.2166666666667</v>
      </c>
      <c r="H53" s="38">
        <v>774.81666666666683</v>
      </c>
      <c r="I53" s="38">
        <v>779.73333333333335</v>
      </c>
      <c r="J53" s="38">
        <v>785.1166666666669</v>
      </c>
      <c r="K53" s="31">
        <v>774.35</v>
      </c>
      <c r="L53" s="31">
        <v>764.05</v>
      </c>
      <c r="M53" s="31">
        <v>10.346450000000001</v>
      </c>
      <c r="N53" s="1"/>
      <c r="O53" s="1"/>
    </row>
    <row r="54" spans="1:15" ht="12.75" customHeight="1">
      <c r="A54" s="33">
        <v>44</v>
      </c>
      <c r="B54" s="56" t="s">
        <v>65</v>
      </c>
      <c r="C54" s="31">
        <v>753.1</v>
      </c>
      <c r="D54" s="38">
        <v>746.91666666666663</v>
      </c>
      <c r="E54" s="38">
        <v>736.63333333333321</v>
      </c>
      <c r="F54" s="38">
        <v>720.16666666666663</v>
      </c>
      <c r="G54" s="38">
        <v>709.88333333333321</v>
      </c>
      <c r="H54" s="38">
        <v>763.38333333333321</v>
      </c>
      <c r="I54" s="38">
        <v>773.66666666666674</v>
      </c>
      <c r="J54" s="38">
        <v>790.13333333333321</v>
      </c>
      <c r="K54" s="31">
        <v>757.2</v>
      </c>
      <c r="L54" s="31">
        <v>730.45</v>
      </c>
      <c r="M54" s="31">
        <v>12.202809999999999</v>
      </c>
      <c r="N54" s="1"/>
      <c r="O54" s="1"/>
    </row>
    <row r="55" spans="1:15" ht="12.75" customHeight="1">
      <c r="A55" s="33">
        <v>45</v>
      </c>
      <c r="B55" s="56" t="s">
        <v>332</v>
      </c>
      <c r="C55" s="31">
        <v>402.6</v>
      </c>
      <c r="D55" s="38">
        <v>404.84999999999997</v>
      </c>
      <c r="E55" s="38">
        <v>399.29999999999995</v>
      </c>
      <c r="F55" s="38">
        <v>396</v>
      </c>
      <c r="G55" s="38">
        <v>390.45</v>
      </c>
      <c r="H55" s="38">
        <v>408.14999999999992</v>
      </c>
      <c r="I55" s="38">
        <v>413.7</v>
      </c>
      <c r="J55" s="38">
        <v>416.99999999999989</v>
      </c>
      <c r="K55" s="31">
        <v>410.4</v>
      </c>
      <c r="L55" s="31">
        <v>401.55</v>
      </c>
      <c r="M55" s="31">
        <v>1.4799899999999999</v>
      </c>
      <c r="N55" s="1"/>
      <c r="O55" s="1"/>
    </row>
    <row r="56" spans="1:15" ht="12.75" customHeight="1">
      <c r="A56" s="33">
        <v>46</v>
      </c>
      <c r="B56" s="56" t="s">
        <v>270</v>
      </c>
      <c r="C56" s="31">
        <v>3676.5</v>
      </c>
      <c r="D56" s="38">
        <v>3686.8166666666671</v>
      </c>
      <c r="E56" s="38">
        <v>3661.6833333333343</v>
      </c>
      <c r="F56" s="38">
        <v>3646.8666666666672</v>
      </c>
      <c r="G56" s="38">
        <v>3621.7333333333345</v>
      </c>
      <c r="H56" s="38">
        <v>3701.6333333333341</v>
      </c>
      <c r="I56" s="38">
        <v>3726.7666666666664</v>
      </c>
      <c r="J56" s="38">
        <v>3741.5833333333339</v>
      </c>
      <c r="K56" s="31">
        <v>3711.95</v>
      </c>
      <c r="L56" s="31">
        <v>3672</v>
      </c>
      <c r="M56" s="31">
        <v>4.99878</v>
      </c>
      <c r="N56" s="1"/>
      <c r="O56" s="1"/>
    </row>
    <row r="57" spans="1:15" ht="12" customHeight="1">
      <c r="A57" s="33">
        <v>47</v>
      </c>
      <c r="B57" s="56" t="s">
        <v>66</v>
      </c>
      <c r="C57" s="31">
        <v>963.65</v>
      </c>
      <c r="D57" s="38">
        <v>964.96666666666658</v>
      </c>
      <c r="E57" s="38">
        <v>949.98333333333312</v>
      </c>
      <c r="F57" s="38">
        <v>936.31666666666649</v>
      </c>
      <c r="G57" s="38">
        <v>921.33333333333303</v>
      </c>
      <c r="H57" s="38">
        <v>978.63333333333321</v>
      </c>
      <c r="I57" s="38">
        <v>993.61666666666656</v>
      </c>
      <c r="J57" s="38">
        <v>1007.2833333333333</v>
      </c>
      <c r="K57" s="31">
        <v>979.95</v>
      </c>
      <c r="L57" s="31">
        <v>951.3</v>
      </c>
      <c r="M57" s="31">
        <v>144.57717</v>
      </c>
      <c r="N57" s="1"/>
      <c r="O57" s="1"/>
    </row>
    <row r="58" spans="1:15" ht="12.75" customHeight="1">
      <c r="A58" s="33">
        <v>48</v>
      </c>
      <c r="B58" s="56" t="s">
        <v>67</v>
      </c>
      <c r="C58" s="31">
        <v>4860.6000000000004</v>
      </c>
      <c r="D58" s="38">
        <v>4895.2333333333336</v>
      </c>
      <c r="E58" s="38">
        <v>4795.3666666666668</v>
      </c>
      <c r="F58" s="38">
        <v>4730.1333333333332</v>
      </c>
      <c r="G58" s="38">
        <v>4630.2666666666664</v>
      </c>
      <c r="H58" s="38">
        <v>4960.4666666666672</v>
      </c>
      <c r="I58" s="38">
        <v>5060.3333333333339</v>
      </c>
      <c r="J58" s="38">
        <v>5125.5666666666675</v>
      </c>
      <c r="K58" s="31">
        <v>4995.1000000000004</v>
      </c>
      <c r="L58" s="31">
        <v>4830</v>
      </c>
      <c r="M58" s="31">
        <v>2.7002799999999998</v>
      </c>
      <c r="N58" s="1"/>
      <c r="O58" s="1"/>
    </row>
    <row r="59" spans="1:15" ht="12.75" customHeight="1">
      <c r="A59" s="33">
        <v>49</v>
      </c>
      <c r="B59" s="56" t="s">
        <v>70</v>
      </c>
      <c r="C59" s="31">
        <v>7420</v>
      </c>
      <c r="D59" s="38">
        <v>7449.3666666666659</v>
      </c>
      <c r="E59" s="38">
        <v>7343.7333333333318</v>
      </c>
      <c r="F59" s="38">
        <v>7267.4666666666662</v>
      </c>
      <c r="G59" s="38">
        <v>7161.8333333333321</v>
      </c>
      <c r="H59" s="38">
        <v>7525.6333333333314</v>
      </c>
      <c r="I59" s="38">
        <v>7631.2666666666646</v>
      </c>
      <c r="J59" s="38">
        <v>7707.533333333331</v>
      </c>
      <c r="K59" s="31">
        <v>7555</v>
      </c>
      <c r="L59" s="31">
        <v>7373.1</v>
      </c>
      <c r="M59" s="31">
        <v>13.09709</v>
      </c>
      <c r="N59" s="1"/>
      <c r="O59" s="1"/>
    </row>
    <row r="60" spans="1:15" ht="12.75" customHeight="1">
      <c r="A60" s="33">
        <v>50</v>
      </c>
      <c r="B60" s="56" t="s">
        <v>69</v>
      </c>
      <c r="C60" s="31">
        <v>1618.3</v>
      </c>
      <c r="D60" s="38">
        <v>1615.1000000000001</v>
      </c>
      <c r="E60" s="38">
        <v>1605.2000000000003</v>
      </c>
      <c r="F60" s="38">
        <v>1592.1000000000001</v>
      </c>
      <c r="G60" s="38">
        <v>1582.2000000000003</v>
      </c>
      <c r="H60" s="38">
        <v>1628.2000000000003</v>
      </c>
      <c r="I60" s="38">
        <v>1638.1000000000004</v>
      </c>
      <c r="J60" s="38">
        <v>1651.2000000000003</v>
      </c>
      <c r="K60" s="31">
        <v>1625</v>
      </c>
      <c r="L60" s="31">
        <v>1602</v>
      </c>
      <c r="M60" s="31">
        <v>20.771149999999999</v>
      </c>
      <c r="N60" s="1"/>
      <c r="O60" s="1"/>
    </row>
    <row r="61" spans="1:15" ht="12.75" customHeight="1">
      <c r="A61" s="33">
        <v>51</v>
      </c>
      <c r="B61" s="56" t="s">
        <v>271</v>
      </c>
      <c r="C61" s="31">
        <v>7358.8</v>
      </c>
      <c r="D61" s="38">
        <v>7394.0166666666664</v>
      </c>
      <c r="E61" s="38">
        <v>7299.7833333333328</v>
      </c>
      <c r="F61" s="38">
        <v>7240.7666666666664</v>
      </c>
      <c r="G61" s="38">
        <v>7146.5333333333328</v>
      </c>
      <c r="H61" s="38">
        <v>7453.0333333333328</v>
      </c>
      <c r="I61" s="38">
        <v>7547.2666666666664</v>
      </c>
      <c r="J61" s="38">
        <v>7606.2833333333328</v>
      </c>
      <c r="K61" s="31">
        <v>7488.25</v>
      </c>
      <c r="L61" s="31">
        <v>7335</v>
      </c>
      <c r="M61" s="31">
        <v>0.16061</v>
      </c>
      <c r="N61" s="1"/>
      <c r="O61" s="1"/>
    </row>
    <row r="62" spans="1:15" ht="12.75" customHeight="1">
      <c r="A62" s="33">
        <v>52</v>
      </c>
      <c r="B62" s="56" t="s">
        <v>336</v>
      </c>
      <c r="C62" s="31">
        <v>2213</v>
      </c>
      <c r="D62" s="38">
        <v>2210.6666666666665</v>
      </c>
      <c r="E62" s="38">
        <v>2188.333333333333</v>
      </c>
      <c r="F62" s="38">
        <v>2163.6666666666665</v>
      </c>
      <c r="G62" s="38">
        <v>2141.333333333333</v>
      </c>
      <c r="H62" s="38">
        <v>2235.333333333333</v>
      </c>
      <c r="I62" s="38">
        <v>2257.6666666666661</v>
      </c>
      <c r="J62" s="38">
        <v>2282.333333333333</v>
      </c>
      <c r="K62" s="31">
        <v>2233</v>
      </c>
      <c r="L62" s="31">
        <v>2186</v>
      </c>
      <c r="M62" s="31">
        <v>0.30234</v>
      </c>
      <c r="N62" s="1"/>
      <c r="O62" s="1"/>
    </row>
    <row r="63" spans="1:15" ht="12.75" customHeight="1">
      <c r="A63" s="33">
        <v>53</v>
      </c>
      <c r="B63" s="56" t="s">
        <v>71</v>
      </c>
      <c r="C63" s="31">
        <v>2402.9</v>
      </c>
      <c r="D63" s="38">
        <v>2413.2000000000003</v>
      </c>
      <c r="E63" s="38">
        <v>2383.3000000000006</v>
      </c>
      <c r="F63" s="38">
        <v>2363.7000000000003</v>
      </c>
      <c r="G63" s="38">
        <v>2333.8000000000006</v>
      </c>
      <c r="H63" s="38">
        <v>2432.8000000000006</v>
      </c>
      <c r="I63" s="38">
        <v>2462.7000000000003</v>
      </c>
      <c r="J63" s="38">
        <v>2482.3000000000006</v>
      </c>
      <c r="K63" s="31">
        <v>2443.1</v>
      </c>
      <c r="L63" s="31">
        <v>2393.6</v>
      </c>
      <c r="M63" s="31">
        <v>1.4452100000000001</v>
      </c>
      <c r="N63" s="1"/>
      <c r="O63" s="1"/>
    </row>
    <row r="64" spans="1:15" ht="12.75" customHeight="1">
      <c r="A64" s="33">
        <v>54</v>
      </c>
      <c r="B64" s="56" t="s">
        <v>72</v>
      </c>
      <c r="C64" s="31">
        <v>379.55</v>
      </c>
      <c r="D64" s="38">
        <v>381.56666666666666</v>
      </c>
      <c r="E64" s="38">
        <v>376.18333333333334</v>
      </c>
      <c r="F64" s="38">
        <v>372.81666666666666</v>
      </c>
      <c r="G64" s="38">
        <v>367.43333333333334</v>
      </c>
      <c r="H64" s="38">
        <v>384.93333333333334</v>
      </c>
      <c r="I64" s="38">
        <v>390.31666666666666</v>
      </c>
      <c r="J64" s="38">
        <v>393.68333333333334</v>
      </c>
      <c r="K64" s="31">
        <v>386.95</v>
      </c>
      <c r="L64" s="31">
        <v>378.2</v>
      </c>
      <c r="M64" s="31">
        <v>12.03139</v>
      </c>
      <c r="N64" s="1"/>
      <c r="O64" s="1"/>
    </row>
    <row r="65" spans="1:15" ht="12.75" customHeight="1">
      <c r="A65" s="33">
        <v>55</v>
      </c>
      <c r="B65" s="56" t="s">
        <v>73</v>
      </c>
      <c r="C65" s="31">
        <v>214.3</v>
      </c>
      <c r="D65" s="38">
        <v>215.5</v>
      </c>
      <c r="E65" s="38">
        <v>212.5</v>
      </c>
      <c r="F65" s="38">
        <v>210.7</v>
      </c>
      <c r="G65" s="38">
        <v>207.7</v>
      </c>
      <c r="H65" s="38">
        <v>217.3</v>
      </c>
      <c r="I65" s="38">
        <v>220.3</v>
      </c>
      <c r="J65" s="38">
        <v>222.10000000000002</v>
      </c>
      <c r="K65" s="31">
        <v>218.5</v>
      </c>
      <c r="L65" s="31">
        <v>213.7</v>
      </c>
      <c r="M65" s="31">
        <v>135.66329999999999</v>
      </c>
      <c r="N65" s="1"/>
      <c r="O65" s="1"/>
    </row>
    <row r="66" spans="1:15" ht="12.75" customHeight="1">
      <c r="A66" s="33">
        <v>56</v>
      </c>
      <c r="B66" s="56" t="s">
        <v>74</v>
      </c>
      <c r="C66" s="31">
        <v>197.95</v>
      </c>
      <c r="D66" s="38">
        <v>199</v>
      </c>
      <c r="E66" s="38">
        <v>195.45</v>
      </c>
      <c r="F66" s="38">
        <v>192.95</v>
      </c>
      <c r="G66" s="38">
        <v>189.39999999999998</v>
      </c>
      <c r="H66" s="38">
        <v>201.5</v>
      </c>
      <c r="I66" s="38">
        <v>205.05</v>
      </c>
      <c r="J66" s="38">
        <v>207.55</v>
      </c>
      <c r="K66" s="31">
        <v>202.55</v>
      </c>
      <c r="L66" s="31">
        <v>196.5</v>
      </c>
      <c r="M66" s="31">
        <v>188.73957999999999</v>
      </c>
      <c r="N66" s="1"/>
      <c r="O66" s="1"/>
    </row>
    <row r="67" spans="1:15" ht="12.75" customHeight="1">
      <c r="A67" s="33">
        <v>57</v>
      </c>
      <c r="B67" s="56" t="s">
        <v>272</v>
      </c>
      <c r="C67" s="31">
        <v>79.3</v>
      </c>
      <c r="D67" s="38">
        <v>79.7</v>
      </c>
      <c r="E67" s="38">
        <v>78.400000000000006</v>
      </c>
      <c r="F67" s="38">
        <v>77.5</v>
      </c>
      <c r="G67" s="38">
        <v>76.2</v>
      </c>
      <c r="H67" s="38">
        <v>80.600000000000009</v>
      </c>
      <c r="I67" s="38">
        <v>81.899999999999991</v>
      </c>
      <c r="J67" s="38">
        <v>82.800000000000011</v>
      </c>
      <c r="K67" s="31">
        <v>81</v>
      </c>
      <c r="L67" s="31">
        <v>78.8</v>
      </c>
      <c r="M67" s="31">
        <v>95.881299999999996</v>
      </c>
      <c r="N67" s="1"/>
      <c r="O67" s="1"/>
    </row>
    <row r="68" spans="1:15" ht="12.75" customHeight="1">
      <c r="A68" s="33">
        <v>58</v>
      </c>
      <c r="B68" s="56" t="s">
        <v>337</v>
      </c>
      <c r="C68" s="31">
        <v>31.5</v>
      </c>
      <c r="D68" s="38">
        <v>31.616666666666664</v>
      </c>
      <c r="E68" s="38">
        <v>30.93333333333333</v>
      </c>
      <c r="F68" s="38">
        <v>30.366666666666667</v>
      </c>
      <c r="G68" s="38">
        <v>29.683333333333334</v>
      </c>
      <c r="H68" s="38">
        <v>32.183333333333323</v>
      </c>
      <c r="I68" s="38">
        <v>32.86666666666666</v>
      </c>
      <c r="J68" s="38">
        <v>33.433333333333323</v>
      </c>
      <c r="K68" s="31">
        <v>32.299999999999997</v>
      </c>
      <c r="L68" s="31">
        <v>31.05</v>
      </c>
      <c r="M68" s="31">
        <v>306.00653999999997</v>
      </c>
      <c r="N68" s="1"/>
      <c r="O68" s="1"/>
    </row>
    <row r="69" spans="1:15" ht="12.75" customHeight="1">
      <c r="A69" s="33">
        <v>59</v>
      </c>
      <c r="B69" s="56" t="s">
        <v>333</v>
      </c>
      <c r="C69" s="31">
        <v>2601.15</v>
      </c>
      <c r="D69" s="38">
        <v>2602.0499999999997</v>
      </c>
      <c r="E69" s="38">
        <v>2579.0999999999995</v>
      </c>
      <c r="F69" s="38">
        <v>2557.0499999999997</v>
      </c>
      <c r="G69" s="38">
        <v>2534.0999999999995</v>
      </c>
      <c r="H69" s="38">
        <v>2624.0999999999995</v>
      </c>
      <c r="I69" s="38">
        <v>2647.0499999999993</v>
      </c>
      <c r="J69" s="38">
        <v>2669.0999999999995</v>
      </c>
      <c r="K69" s="31">
        <v>2625</v>
      </c>
      <c r="L69" s="31">
        <v>2580</v>
      </c>
      <c r="M69" s="31">
        <v>0.19642000000000001</v>
      </c>
      <c r="N69" s="1"/>
      <c r="O69" s="1"/>
    </row>
    <row r="70" spans="1:15" ht="12.75" customHeight="1">
      <c r="A70" s="33">
        <v>60</v>
      </c>
      <c r="B70" s="56" t="s">
        <v>75</v>
      </c>
      <c r="C70" s="31">
        <v>1692.45</v>
      </c>
      <c r="D70" s="38">
        <v>1687.9666666666665</v>
      </c>
      <c r="E70" s="38">
        <v>1675.9333333333329</v>
      </c>
      <c r="F70" s="38">
        <v>1659.4166666666665</v>
      </c>
      <c r="G70" s="38">
        <v>1647.383333333333</v>
      </c>
      <c r="H70" s="38">
        <v>1704.4833333333329</v>
      </c>
      <c r="I70" s="38">
        <v>1716.5166666666662</v>
      </c>
      <c r="J70" s="38">
        <v>1733.0333333333328</v>
      </c>
      <c r="K70" s="31">
        <v>1700</v>
      </c>
      <c r="L70" s="31">
        <v>1671.45</v>
      </c>
      <c r="M70" s="31">
        <v>2.6767500000000002</v>
      </c>
      <c r="N70" s="1"/>
      <c r="O70" s="1"/>
    </row>
    <row r="71" spans="1:15" ht="12.75" customHeight="1">
      <c r="A71" s="33">
        <v>61</v>
      </c>
      <c r="B71" s="56" t="s">
        <v>338</v>
      </c>
      <c r="C71" s="31">
        <v>4686.8</v>
      </c>
      <c r="D71" s="38">
        <v>4674.9833333333327</v>
      </c>
      <c r="E71" s="38">
        <v>4640.9666666666653</v>
      </c>
      <c r="F71" s="38">
        <v>4595.1333333333323</v>
      </c>
      <c r="G71" s="38">
        <v>4561.116666666665</v>
      </c>
      <c r="H71" s="38">
        <v>4720.8166666666657</v>
      </c>
      <c r="I71" s="38">
        <v>4754.8333333333339</v>
      </c>
      <c r="J71" s="38">
        <v>4800.6666666666661</v>
      </c>
      <c r="K71" s="31">
        <v>4709</v>
      </c>
      <c r="L71" s="31">
        <v>4629.1499999999996</v>
      </c>
      <c r="M71" s="31">
        <v>0.10946</v>
      </c>
      <c r="N71" s="1"/>
      <c r="O71" s="1"/>
    </row>
    <row r="72" spans="1:15" ht="12.75" customHeight="1">
      <c r="A72" s="33">
        <v>62</v>
      </c>
      <c r="B72" s="56" t="s">
        <v>334</v>
      </c>
      <c r="C72" s="31">
        <v>1592.8</v>
      </c>
      <c r="D72" s="38">
        <v>1598.9166666666667</v>
      </c>
      <c r="E72" s="38">
        <v>1578.8833333333334</v>
      </c>
      <c r="F72" s="38">
        <v>1564.9666666666667</v>
      </c>
      <c r="G72" s="38">
        <v>1544.9333333333334</v>
      </c>
      <c r="H72" s="38">
        <v>1612.8333333333335</v>
      </c>
      <c r="I72" s="38">
        <v>1632.8666666666668</v>
      </c>
      <c r="J72" s="38">
        <v>1646.7833333333335</v>
      </c>
      <c r="K72" s="31">
        <v>1618.95</v>
      </c>
      <c r="L72" s="31">
        <v>1585</v>
      </c>
      <c r="M72" s="31">
        <v>1.04108</v>
      </c>
      <c r="N72" s="1"/>
      <c r="O72" s="1"/>
    </row>
    <row r="73" spans="1:15" ht="12.75" customHeight="1">
      <c r="A73" s="33">
        <v>63</v>
      </c>
      <c r="B73" s="56" t="s">
        <v>77</v>
      </c>
      <c r="C73" s="31">
        <v>679.05</v>
      </c>
      <c r="D73" s="38">
        <v>677.65</v>
      </c>
      <c r="E73" s="38">
        <v>671.55</v>
      </c>
      <c r="F73" s="38">
        <v>664.05</v>
      </c>
      <c r="G73" s="38">
        <v>657.94999999999993</v>
      </c>
      <c r="H73" s="38">
        <v>685.15</v>
      </c>
      <c r="I73" s="38">
        <v>691.25000000000011</v>
      </c>
      <c r="J73" s="38">
        <v>698.75</v>
      </c>
      <c r="K73" s="31">
        <v>683.75</v>
      </c>
      <c r="L73" s="31">
        <v>670.15</v>
      </c>
      <c r="M73" s="31">
        <v>5.9454200000000004</v>
      </c>
      <c r="N73" s="1"/>
      <c r="O73" s="1"/>
    </row>
    <row r="74" spans="1:15" ht="12.75" customHeight="1">
      <c r="A74" s="33">
        <v>64</v>
      </c>
      <c r="B74" s="56" t="s">
        <v>339</v>
      </c>
      <c r="C74" s="31">
        <v>1155.95</v>
      </c>
      <c r="D74" s="38">
        <v>1164.2166666666669</v>
      </c>
      <c r="E74" s="38">
        <v>1139.7833333333338</v>
      </c>
      <c r="F74" s="38">
        <v>1123.6166666666668</v>
      </c>
      <c r="G74" s="38">
        <v>1099.1833333333336</v>
      </c>
      <c r="H74" s="38">
        <v>1180.3833333333339</v>
      </c>
      <c r="I74" s="38">
        <v>1204.8166666666668</v>
      </c>
      <c r="J74" s="38">
        <v>1220.983333333334</v>
      </c>
      <c r="K74" s="31">
        <v>1188.6500000000001</v>
      </c>
      <c r="L74" s="31">
        <v>1148.05</v>
      </c>
      <c r="M74" s="31">
        <v>3.5086200000000001</v>
      </c>
      <c r="N74" s="1"/>
      <c r="O74" s="1"/>
    </row>
    <row r="75" spans="1:15" ht="12.75" customHeight="1">
      <c r="A75" s="33">
        <v>65</v>
      </c>
      <c r="B75" s="56" t="s">
        <v>76</v>
      </c>
      <c r="C75" s="31">
        <v>127.1</v>
      </c>
      <c r="D75" s="38">
        <v>126.88333333333333</v>
      </c>
      <c r="E75" s="38">
        <v>125.46666666666664</v>
      </c>
      <c r="F75" s="38">
        <v>123.83333333333331</v>
      </c>
      <c r="G75" s="38">
        <v>122.41666666666663</v>
      </c>
      <c r="H75" s="38">
        <v>128.51666666666665</v>
      </c>
      <c r="I75" s="38">
        <v>129.93333333333334</v>
      </c>
      <c r="J75" s="38">
        <v>131.56666666666666</v>
      </c>
      <c r="K75" s="31">
        <v>128.30000000000001</v>
      </c>
      <c r="L75" s="31">
        <v>125.25</v>
      </c>
      <c r="M75" s="31">
        <v>89.940629999999999</v>
      </c>
      <c r="N75" s="1"/>
      <c r="O75" s="1"/>
    </row>
    <row r="76" spans="1:15" ht="12.75" customHeight="1">
      <c r="A76" s="33">
        <v>66</v>
      </c>
      <c r="B76" s="56" t="s">
        <v>78</v>
      </c>
      <c r="C76" s="31">
        <v>870.45</v>
      </c>
      <c r="D76" s="38">
        <v>869.76666666666677</v>
      </c>
      <c r="E76" s="38">
        <v>864.53333333333353</v>
      </c>
      <c r="F76" s="38">
        <v>858.61666666666679</v>
      </c>
      <c r="G76" s="38">
        <v>853.38333333333355</v>
      </c>
      <c r="H76" s="38">
        <v>875.68333333333351</v>
      </c>
      <c r="I76" s="38">
        <v>880.91666666666686</v>
      </c>
      <c r="J76" s="38">
        <v>886.83333333333348</v>
      </c>
      <c r="K76" s="31">
        <v>875</v>
      </c>
      <c r="L76" s="31">
        <v>863.85</v>
      </c>
      <c r="M76" s="31">
        <v>8.5600699999999996</v>
      </c>
      <c r="N76" s="1"/>
      <c r="O76" s="1"/>
    </row>
    <row r="77" spans="1:15" ht="12.75" customHeight="1">
      <c r="A77" s="33">
        <v>67</v>
      </c>
      <c r="B77" s="56" t="s">
        <v>81</v>
      </c>
      <c r="C77" s="31">
        <v>94.85</v>
      </c>
      <c r="D77" s="38">
        <v>94.283333333333346</v>
      </c>
      <c r="E77" s="38">
        <v>92.616666666666688</v>
      </c>
      <c r="F77" s="38">
        <v>90.38333333333334</v>
      </c>
      <c r="G77" s="38">
        <v>88.716666666666683</v>
      </c>
      <c r="H77" s="38">
        <v>96.516666666666694</v>
      </c>
      <c r="I77" s="38">
        <v>98.183333333333351</v>
      </c>
      <c r="J77" s="38">
        <v>100.4166666666667</v>
      </c>
      <c r="K77" s="31">
        <v>95.95</v>
      </c>
      <c r="L77" s="31">
        <v>92.05</v>
      </c>
      <c r="M77" s="31">
        <v>374.36831000000001</v>
      </c>
      <c r="N77" s="1"/>
      <c r="O77" s="1"/>
    </row>
    <row r="78" spans="1:15" ht="12.75" customHeight="1">
      <c r="A78" s="33">
        <v>68</v>
      </c>
      <c r="B78" s="56" t="s">
        <v>85</v>
      </c>
      <c r="C78" s="31">
        <v>378.95</v>
      </c>
      <c r="D78" s="38">
        <v>381.68333333333334</v>
      </c>
      <c r="E78" s="38">
        <v>375.66666666666669</v>
      </c>
      <c r="F78" s="38">
        <v>372.38333333333333</v>
      </c>
      <c r="G78" s="38">
        <v>366.36666666666667</v>
      </c>
      <c r="H78" s="38">
        <v>384.9666666666667</v>
      </c>
      <c r="I78" s="38">
        <v>390.98333333333335</v>
      </c>
      <c r="J78" s="38">
        <v>394.26666666666671</v>
      </c>
      <c r="K78" s="31">
        <v>387.7</v>
      </c>
      <c r="L78" s="31">
        <v>378.4</v>
      </c>
      <c r="M78" s="31">
        <v>22.729299999999999</v>
      </c>
      <c r="N78" s="1"/>
      <c r="O78" s="1"/>
    </row>
    <row r="79" spans="1:15" ht="12.75" customHeight="1">
      <c r="A79" s="33">
        <v>69</v>
      </c>
      <c r="B79" s="56" t="s">
        <v>80</v>
      </c>
      <c r="C79" s="31">
        <v>875.45</v>
      </c>
      <c r="D79" s="38">
        <v>872.93333333333339</v>
      </c>
      <c r="E79" s="38">
        <v>865.66666666666674</v>
      </c>
      <c r="F79" s="38">
        <v>855.88333333333333</v>
      </c>
      <c r="G79" s="38">
        <v>848.61666666666667</v>
      </c>
      <c r="H79" s="38">
        <v>882.71666666666681</v>
      </c>
      <c r="I79" s="38">
        <v>889.98333333333346</v>
      </c>
      <c r="J79" s="38">
        <v>899.76666666666688</v>
      </c>
      <c r="K79" s="31">
        <v>880.2</v>
      </c>
      <c r="L79" s="31">
        <v>863.15</v>
      </c>
      <c r="M79" s="31">
        <v>47.319110000000002</v>
      </c>
      <c r="N79" s="1"/>
      <c r="O79" s="1"/>
    </row>
    <row r="80" spans="1:15" ht="12.75" customHeight="1">
      <c r="A80" s="33">
        <v>70</v>
      </c>
      <c r="B80" s="56" t="s">
        <v>877</v>
      </c>
      <c r="C80" s="31">
        <v>426.3</v>
      </c>
      <c r="D80" s="38">
        <v>429.55</v>
      </c>
      <c r="E80" s="38">
        <v>411.1</v>
      </c>
      <c r="F80" s="38">
        <v>395.90000000000003</v>
      </c>
      <c r="G80" s="38">
        <v>377.45000000000005</v>
      </c>
      <c r="H80" s="38">
        <v>444.75</v>
      </c>
      <c r="I80" s="38">
        <v>463.19999999999993</v>
      </c>
      <c r="J80" s="38">
        <v>478.4</v>
      </c>
      <c r="K80" s="31">
        <v>448</v>
      </c>
      <c r="L80" s="31">
        <v>414.35</v>
      </c>
      <c r="M80" s="31">
        <v>4.7282900000000003</v>
      </c>
      <c r="N80" s="1"/>
      <c r="O80" s="1"/>
    </row>
    <row r="81" spans="1:15" ht="12.75" customHeight="1">
      <c r="A81" s="33">
        <v>71</v>
      </c>
      <c r="B81" s="56" t="s">
        <v>82</v>
      </c>
      <c r="C81" s="31">
        <v>266.10000000000002</v>
      </c>
      <c r="D81" s="38">
        <v>266.93333333333334</v>
      </c>
      <c r="E81" s="38">
        <v>264.16666666666669</v>
      </c>
      <c r="F81" s="38">
        <v>262.23333333333335</v>
      </c>
      <c r="G81" s="38">
        <v>259.4666666666667</v>
      </c>
      <c r="H81" s="38">
        <v>268.86666666666667</v>
      </c>
      <c r="I81" s="38">
        <v>271.63333333333333</v>
      </c>
      <c r="J81" s="38">
        <v>273.56666666666666</v>
      </c>
      <c r="K81" s="31">
        <v>269.7</v>
      </c>
      <c r="L81" s="31">
        <v>265</v>
      </c>
      <c r="M81" s="31">
        <v>36.530850000000001</v>
      </c>
      <c r="N81" s="1"/>
      <c r="O81" s="1"/>
    </row>
    <row r="82" spans="1:15" ht="12.75" customHeight="1">
      <c r="A82" s="33">
        <v>72</v>
      </c>
      <c r="B82" s="56" t="s">
        <v>340</v>
      </c>
      <c r="C82" s="31">
        <v>1209.25</v>
      </c>
      <c r="D82" s="38">
        <v>1214.1499999999999</v>
      </c>
      <c r="E82" s="38">
        <v>1198.0999999999997</v>
      </c>
      <c r="F82" s="38">
        <v>1186.9499999999998</v>
      </c>
      <c r="G82" s="38">
        <v>1170.8999999999996</v>
      </c>
      <c r="H82" s="38">
        <v>1225.2999999999997</v>
      </c>
      <c r="I82" s="38">
        <v>1241.3499999999999</v>
      </c>
      <c r="J82" s="38">
        <v>1252.4999999999998</v>
      </c>
      <c r="K82" s="31">
        <v>1230.2</v>
      </c>
      <c r="L82" s="31">
        <v>1203</v>
      </c>
      <c r="M82" s="31">
        <v>0.30242000000000002</v>
      </c>
      <c r="N82" s="1"/>
      <c r="O82" s="1"/>
    </row>
    <row r="83" spans="1:15" ht="12.75" customHeight="1">
      <c r="A83" s="33">
        <v>73</v>
      </c>
      <c r="B83" s="56" t="s">
        <v>88</v>
      </c>
      <c r="C83" s="31">
        <v>392.3</v>
      </c>
      <c r="D83" s="38">
        <v>388.7166666666667</v>
      </c>
      <c r="E83" s="38">
        <v>383.73333333333341</v>
      </c>
      <c r="F83" s="38">
        <v>375.16666666666669</v>
      </c>
      <c r="G83" s="38">
        <v>370.18333333333339</v>
      </c>
      <c r="H83" s="38">
        <v>397.28333333333342</v>
      </c>
      <c r="I83" s="38">
        <v>402.26666666666677</v>
      </c>
      <c r="J83" s="38">
        <v>410.83333333333343</v>
      </c>
      <c r="K83" s="31">
        <v>393.7</v>
      </c>
      <c r="L83" s="31">
        <v>380.15</v>
      </c>
      <c r="M83" s="31">
        <v>41.605510000000002</v>
      </c>
      <c r="N83" s="1"/>
      <c r="O83" s="1"/>
    </row>
    <row r="84" spans="1:15" ht="12.75" customHeight="1">
      <c r="A84" s="33">
        <v>74</v>
      </c>
      <c r="B84" s="56" t="s">
        <v>878</v>
      </c>
      <c r="C84" s="31">
        <v>219.05</v>
      </c>
      <c r="D84" s="38">
        <v>220.31666666666669</v>
      </c>
      <c r="E84" s="38">
        <v>216.03333333333339</v>
      </c>
      <c r="F84" s="38">
        <v>213.01666666666671</v>
      </c>
      <c r="G84" s="38">
        <v>208.73333333333341</v>
      </c>
      <c r="H84" s="38">
        <v>223.33333333333337</v>
      </c>
      <c r="I84" s="38">
        <v>227.61666666666667</v>
      </c>
      <c r="J84" s="38">
        <v>230.63333333333335</v>
      </c>
      <c r="K84" s="31">
        <v>224.6</v>
      </c>
      <c r="L84" s="31">
        <v>217.3</v>
      </c>
      <c r="M84" s="31">
        <v>20.972480000000001</v>
      </c>
      <c r="N84" s="1"/>
      <c r="O84" s="1"/>
    </row>
    <row r="85" spans="1:15" ht="12.75" customHeight="1">
      <c r="A85" s="33">
        <v>75</v>
      </c>
      <c r="B85" s="56" t="s">
        <v>341</v>
      </c>
      <c r="C85" s="31">
        <v>7340.25</v>
      </c>
      <c r="D85" s="38">
        <v>7345.083333333333</v>
      </c>
      <c r="E85" s="38">
        <v>7255.1666666666661</v>
      </c>
      <c r="F85" s="38">
        <v>7170.083333333333</v>
      </c>
      <c r="G85" s="38">
        <v>7080.1666666666661</v>
      </c>
      <c r="H85" s="38">
        <v>7430.1666666666661</v>
      </c>
      <c r="I85" s="38">
        <v>7520.0833333333321</v>
      </c>
      <c r="J85" s="38">
        <v>7605.1666666666661</v>
      </c>
      <c r="K85" s="31">
        <v>7435</v>
      </c>
      <c r="L85" s="31">
        <v>7260</v>
      </c>
      <c r="M85" s="31">
        <v>9.1859999999999997E-2</v>
      </c>
      <c r="N85" s="1"/>
      <c r="O85" s="1"/>
    </row>
    <row r="86" spans="1:15" ht="12.75" customHeight="1">
      <c r="A86" s="33">
        <v>76</v>
      </c>
      <c r="B86" s="56" t="s">
        <v>342</v>
      </c>
      <c r="C86" s="31">
        <v>789.55</v>
      </c>
      <c r="D86" s="38">
        <v>790.86666666666667</v>
      </c>
      <c r="E86" s="38">
        <v>782.73333333333335</v>
      </c>
      <c r="F86" s="38">
        <v>775.91666666666663</v>
      </c>
      <c r="G86" s="38">
        <v>767.7833333333333</v>
      </c>
      <c r="H86" s="38">
        <v>797.68333333333339</v>
      </c>
      <c r="I86" s="38">
        <v>805.81666666666683</v>
      </c>
      <c r="J86" s="38">
        <v>812.63333333333344</v>
      </c>
      <c r="K86" s="31">
        <v>799</v>
      </c>
      <c r="L86" s="31">
        <v>784.05</v>
      </c>
      <c r="M86" s="31">
        <v>0.44328000000000001</v>
      </c>
      <c r="N86" s="1"/>
      <c r="O86" s="1"/>
    </row>
    <row r="87" spans="1:15" ht="12.75" customHeight="1">
      <c r="A87" s="33">
        <v>77</v>
      </c>
      <c r="B87" s="56" t="s">
        <v>343</v>
      </c>
      <c r="C87" s="31">
        <v>1095.6500000000001</v>
      </c>
      <c r="D87" s="38">
        <v>1105.8666666666668</v>
      </c>
      <c r="E87" s="38">
        <v>1079.7833333333335</v>
      </c>
      <c r="F87" s="38">
        <v>1063.9166666666667</v>
      </c>
      <c r="G87" s="38">
        <v>1037.8333333333335</v>
      </c>
      <c r="H87" s="38">
        <v>1121.7333333333336</v>
      </c>
      <c r="I87" s="38">
        <v>1147.8166666666666</v>
      </c>
      <c r="J87" s="38">
        <v>1163.6833333333336</v>
      </c>
      <c r="K87" s="31">
        <v>1131.95</v>
      </c>
      <c r="L87" s="31">
        <v>1090</v>
      </c>
      <c r="M87" s="31">
        <v>0.54130999999999996</v>
      </c>
      <c r="N87" s="1"/>
      <c r="O87" s="1"/>
    </row>
    <row r="88" spans="1:15" ht="12.75" customHeight="1">
      <c r="A88" s="33">
        <v>78</v>
      </c>
      <c r="B88" s="56" t="s">
        <v>344</v>
      </c>
      <c r="C88" s="31">
        <v>476.35</v>
      </c>
      <c r="D88" s="38">
        <v>479.06666666666661</v>
      </c>
      <c r="E88" s="38">
        <v>472.18333333333322</v>
      </c>
      <c r="F88" s="38">
        <v>468.01666666666659</v>
      </c>
      <c r="G88" s="38">
        <v>461.13333333333321</v>
      </c>
      <c r="H88" s="38">
        <v>483.23333333333323</v>
      </c>
      <c r="I88" s="38">
        <v>490.11666666666667</v>
      </c>
      <c r="J88" s="38">
        <v>494.28333333333325</v>
      </c>
      <c r="K88" s="31">
        <v>485.95</v>
      </c>
      <c r="L88" s="31">
        <v>474.9</v>
      </c>
      <c r="M88" s="31">
        <v>1.58914</v>
      </c>
      <c r="N88" s="1"/>
      <c r="O88" s="1"/>
    </row>
    <row r="89" spans="1:15" ht="12.75" customHeight="1">
      <c r="A89" s="33">
        <v>79</v>
      </c>
      <c r="B89" s="56" t="s">
        <v>83</v>
      </c>
      <c r="C89" s="31">
        <v>19183.25</v>
      </c>
      <c r="D89" s="38">
        <v>19277.399999999998</v>
      </c>
      <c r="E89" s="38">
        <v>18904.799999999996</v>
      </c>
      <c r="F89" s="38">
        <v>18626.349999999999</v>
      </c>
      <c r="G89" s="38">
        <v>18253.749999999996</v>
      </c>
      <c r="H89" s="38">
        <v>19555.849999999995</v>
      </c>
      <c r="I89" s="38">
        <v>19928.449999999993</v>
      </c>
      <c r="J89" s="38">
        <v>20206.899999999994</v>
      </c>
      <c r="K89" s="31">
        <v>19650</v>
      </c>
      <c r="L89" s="31">
        <v>18998.95</v>
      </c>
      <c r="M89" s="31">
        <v>0.63807999999999998</v>
      </c>
      <c r="N89" s="1"/>
      <c r="O89" s="1"/>
    </row>
    <row r="90" spans="1:15" ht="12.75" customHeight="1">
      <c r="A90" s="33">
        <v>80</v>
      </c>
      <c r="B90" s="56" t="s">
        <v>345</v>
      </c>
      <c r="C90" s="31">
        <v>588.45000000000005</v>
      </c>
      <c r="D90" s="38">
        <v>587.55000000000007</v>
      </c>
      <c r="E90" s="38">
        <v>581.00000000000011</v>
      </c>
      <c r="F90" s="38">
        <v>573.55000000000007</v>
      </c>
      <c r="G90" s="38">
        <v>567.00000000000011</v>
      </c>
      <c r="H90" s="38">
        <v>595.00000000000011</v>
      </c>
      <c r="I90" s="38">
        <v>601.55000000000007</v>
      </c>
      <c r="J90" s="38">
        <v>609.00000000000011</v>
      </c>
      <c r="K90" s="31">
        <v>594.1</v>
      </c>
      <c r="L90" s="31">
        <v>580.1</v>
      </c>
      <c r="M90" s="31">
        <v>1.1993</v>
      </c>
      <c r="N90" s="1"/>
      <c r="O90" s="1"/>
    </row>
    <row r="91" spans="1:15" ht="12.75" customHeight="1">
      <c r="A91" s="33">
        <v>81</v>
      </c>
      <c r="B91" s="56" t="s">
        <v>346</v>
      </c>
      <c r="C91" s="31">
        <v>27.05</v>
      </c>
      <c r="D91" s="38">
        <v>27.5</v>
      </c>
      <c r="E91" s="38">
        <v>26.1</v>
      </c>
      <c r="F91" s="38">
        <v>25.150000000000002</v>
      </c>
      <c r="G91" s="38">
        <v>23.750000000000004</v>
      </c>
      <c r="H91" s="38">
        <v>28.45</v>
      </c>
      <c r="I91" s="38">
        <v>29.849999999999998</v>
      </c>
      <c r="J91" s="38">
        <v>30.799999999999997</v>
      </c>
      <c r="K91" s="31">
        <v>28.9</v>
      </c>
      <c r="L91" s="31">
        <v>26.55</v>
      </c>
      <c r="M91" s="31">
        <v>587.38491999999997</v>
      </c>
      <c r="N91" s="1"/>
      <c r="O91" s="1"/>
    </row>
    <row r="92" spans="1:15" ht="12.75" customHeight="1">
      <c r="A92" s="33">
        <v>82</v>
      </c>
      <c r="B92" s="56" t="s">
        <v>86</v>
      </c>
      <c r="C92" s="31">
        <v>5064.1499999999996</v>
      </c>
      <c r="D92" s="38">
        <v>5092.2333333333336</v>
      </c>
      <c r="E92" s="38">
        <v>5023.916666666667</v>
      </c>
      <c r="F92" s="38">
        <v>4983.6833333333334</v>
      </c>
      <c r="G92" s="38">
        <v>4915.3666666666668</v>
      </c>
      <c r="H92" s="38">
        <v>5132.4666666666672</v>
      </c>
      <c r="I92" s="38">
        <v>5200.7833333333328</v>
      </c>
      <c r="J92" s="38">
        <v>5241.0166666666673</v>
      </c>
      <c r="K92" s="31">
        <v>5160.55</v>
      </c>
      <c r="L92" s="31">
        <v>5052</v>
      </c>
      <c r="M92" s="31">
        <v>1.89358</v>
      </c>
      <c r="N92" s="1"/>
      <c r="O92" s="1"/>
    </row>
    <row r="93" spans="1:15" ht="12.75" customHeight="1">
      <c r="A93" s="33">
        <v>83</v>
      </c>
      <c r="B93" s="56" t="s">
        <v>335</v>
      </c>
      <c r="C93" s="31">
        <v>737.2</v>
      </c>
      <c r="D93" s="38">
        <v>742.63333333333333</v>
      </c>
      <c r="E93" s="38">
        <v>727.56666666666661</v>
      </c>
      <c r="F93" s="38">
        <v>717.93333333333328</v>
      </c>
      <c r="G93" s="38">
        <v>702.86666666666656</v>
      </c>
      <c r="H93" s="38">
        <v>752.26666666666665</v>
      </c>
      <c r="I93" s="38">
        <v>767.33333333333348</v>
      </c>
      <c r="J93" s="38">
        <v>776.9666666666667</v>
      </c>
      <c r="K93" s="31">
        <v>757.7</v>
      </c>
      <c r="L93" s="31">
        <v>733</v>
      </c>
      <c r="M93" s="31">
        <v>8.8757599999999996</v>
      </c>
      <c r="N93" s="1"/>
      <c r="O93" s="1"/>
    </row>
    <row r="94" spans="1:15" ht="12.75" customHeight="1">
      <c r="A94" s="33">
        <v>84</v>
      </c>
      <c r="B94" s="56" t="s">
        <v>347</v>
      </c>
      <c r="C94" s="31">
        <v>1438.5</v>
      </c>
      <c r="D94" s="38">
        <v>1449.3666666666668</v>
      </c>
      <c r="E94" s="38">
        <v>1414.3333333333335</v>
      </c>
      <c r="F94" s="38">
        <v>1390.1666666666667</v>
      </c>
      <c r="G94" s="38">
        <v>1355.1333333333334</v>
      </c>
      <c r="H94" s="38">
        <v>1473.5333333333335</v>
      </c>
      <c r="I94" s="38">
        <v>1508.5666666666668</v>
      </c>
      <c r="J94" s="38">
        <v>1532.7333333333336</v>
      </c>
      <c r="K94" s="31">
        <v>1484.4</v>
      </c>
      <c r="L94" s="31">
        <v>1425.2</v>
      </c>
      <c r="M94" s="31">
        <v>2.58467</v>
      </c>
      <c r="N94" s="1"/>
      <c r="O94" s="1"/>
    </row>
    <row r="95" spans="1:15" ht="12.75" customHeight="1">
      <c r="A95" s="33">
        <v>85</v>
      </c>
      <c r="B95" s="56" t="s">
        <v>353</v>
      </c>
      <c r="C95" s="31">
        <v>316</v>
      </c>
      <c r="D95" s="38">
        <v>317.2</v>
      </c>
      <c r="E95" s="38">
        <v>314.09999999999997</v>
      </c>
      <c r="F95" s="38">
        <v>312.2</v>
      </c>
      <c r="G95" s="38">
        <v>309.09999999999997</v>
      </c>
      <c r="H95" s="38">
        <v>319.09999999999997</v>
      </c>
      <c r="I95" s="38">
        <v>322.2</v>
      </c>
      <c r="J95" s="38">
        <v>324.09999999999997</v>
      </c>
      <c r="K95" s="31">
        <v>320.3</v>
      </c>
      <c r="L95" s="31">
        <v>315.3</v>
      </c>
      <c r="M95" s="31">
        <v>3.4243299999999999</v>
      </c>
      <c r="N95" s="1"/>
      <c r="O95" s="1"/>
    </row>
    <row r="96" spans="1:15" ht="12.75" customHeight="1">
      <c r="A96" s="33">
        <v>86</v>
      </c>
      <c r="B96" s="56" t="s">
        <v>90</v>
      </c>
      <c r="C96" s="31">
        <v>797.65</v>
      </c>
      <c r="D96" s="38">
        <v>801.05000000000007</v>
      </c>
      <c r="E96" s="38">
        <v>788.00000000000011</v>
      </c>
      <c r="F96" s="38">
        <v>778.35</v>
      </c>
      <c r="G96" s="38">
        <v>765.30000000000007</v>
      </c>
      <c r="H96" s="38">
        <v>810.70000000000016</v>
      </c>
      <c r="I96" s="38">
        <v>823.75000000000011</v>
      </c>
      <c r="J96" s="38">
        <v>833.4000000000002</v>
      </c>
      <c r="K96" s="31">
        <v>814.1</v>
      </c>
      <c r="L96" s="31">
        <v>791.4</v>
      </c>
      <c r="M96" s="31">
        <v>2.7864300000000002</v>
      </c>
      <c r="N96" s="1"/>
      <c r="O96" s="1"/>
    </row>
    <row r="97" spans="1:15" ht="12.75" customHeight="1">
      <c r="A97" s="33">
        <v>87</v>
      </c>
      <c r="B97" s="56" t="s">
        <v>89</v>
      </c>
      <c r="C97" s="31">
        <v>328.45</v>
      </c>
      <c r="D97" s="38">
        <v>330.3</v>
      </c>
      <c r="E97" s="38">
        <v>324.90000000000003</v>
      </c>
      <c r="F97" s="38">
        <v>321.35000000000002</v>
      </c>
      <c r="G97" s="38">
        <v>315.95000000000005</v>
      </c>
      <c r="H97" s="38">
        <v>333.85</v>
      </c>
      <c r="I97" s="38">
        <v>339.25</v>
      </c>
      <c r="J97" s="38">
        <v>342.8</v>
      </c>
      <c r="K97" s="31">
        <v>335.7</v>
      </c>
      <c r="L97" s="31">
        <v>326.75</v>
      </c>
      <c r="M97" s="31">
        <v>72.259399999999999</v>
      </c>
      <c r="N97" s="1"/>
      <c r="O97" s="1"/>
    </row>
    <row r="98" spans="1:15" ht="12.75" customHeight="1">
      <c r="A98" s="33">
        <v>88</v>
      </c>
      <c r="B98" s="56" t="s">
        <v>354</v>
      </c>
      <c r="C98" s="31">
        <v>795.5</v>
      </c>
      <c r="D98" s="38">
        <v>804.86666666666667</v>
      </c>
      <c r="E98" s="38">
        <v>776.63333333333333</v>
      </c>
      <c r="F98" s="38">
        <v>757.76666666666665</v>
      </c>
      <c r="G98" s="38">
        <v>729.5333333333333</v>
      </c>
      <c r="H98" s="38">
        <v>823.73333333333335</v>
      </c>
      <c r="I98" s="38">
        <v>851.9666666666667</v>
      </c>
      <c r="J98" s="38">
        <v>870.83333333333337</v>
      </c>
      <c r="K98" s="31">
        <v>833.1</v>
      </c>
      <c r="L98" s="31">
        <v>786</v>
      </c>
      <c r="M98" s="31">
        <v>1.75291</v>
      </c>
      <c r="N98" s="1"/>
      <c r="O98" s="1"/>
    </row>
    <row r="99" spans="1:15" ht="12.75" customHeight="1">
      <c r="A99" s="33">
        <v>89</v>
      </c>
      <c r="B99" s="56" t="s">
        <v>355</v>
      </c>
      <c r="C99" s="31">
        <v>1184.8</v>
      </c>
      <c r="D99" s="38">
        <v>1188.7166666666665</v>
      </c>
      <c r="E99" s="38">
        <v>1172.383333333333</v>
      </c>
      <c r="F99" s="38">
        <v>1159.9666666666665</v>
      </c>
      <c r="G99" s="38">
        <v>1143.633333333333</v>
      </c>
      <c r="H99" s="38">
        <v>1201.133333333333</v>
      </c>
      <c r="I99" s="38">
        <v>1217.4666666666665</v>
      </c>
      <c r="J99" s="38">
        <v>1229.883333333333</v>
      </c>
      <c r="K99" s="31">
        <v>1205.05</v>
      </c>
      <c r="L99" s="31">
        <v>1176.3</v>
      </c>
      <c r="M99" s="31">
        <v>1.0024200000000001</v>
      </c>
      <c r="N99" s="1"/>
      <c r="O99" s="1"/>
    </row>
    <row r="100" spans="1:15" ht="12.75" customHeight="1">
      <c r="A100" s="33">
        <v>90</v>
      </c>
      <c r="B100" s="56" t="s">
        <v>356</v>
      </c>
      <c r="C100" s="31">
        <v>129.9</v>
      </c>
      <c r="D100" s="38">
        <v>130.30000000000001</v>
      </c>
      <c r="E100" s="38">
        <v>128.55000000000001</v>
      </c>
      <c r="F100" s="38">
        <v>127.19999999999999</v>
      </c>
      <c r="G100" s="38">
        <v>125.44999999999999</v>
      </c>
      <c r="H100" s="38">
        <v>131.65000000000003</v>
      </c>
      <c r="I100" s="38">
        <v>133.40000000000003</v>
      </c>
      <c r="J100" s="38">
        <v>134.75000000000006</v>
      </c>
      <c r="K100" s="31">
        <v>132.05000000000001</v>
      </c>
      <c r="L100" s="31">
        <v>128.94999999999999</v>
      </c>
      <c r="M100" s="31">
        <v>8.5739400000000003</v>
      </c>
      <c r="N100" s="1"/>
      <c r="O100" s="1"/>
    </row>
    <row r="101" spans="1:15" ht="12.75" customHeight="1">
      <c r="A101" s="33">
        <v>91</v>
      </c>
      <c r="B101" s="56" t="s">
        <v>348</v>
      </c>
      <c r="C101" s="31">
        <v>620.54999999999995</v>
      </c>
      <c r="D101" s="38">
        <v>640.5</v>
      </c>
      <c r="E101" s="38">
        <v>596.54999999999995</v>
      </c>
      <c r="F101" s="38">
        <v>572.54999999999995</v>
      </c>
      <c r="G101" s="38">
        <v>528.59999999999991</v>
      </c>
      <c r="H101" s="38">
        <v>664.5</v>
      </c>
      <c r="I101" s="38">
        <v>708.45</v>
      </c>
      <c r="J101" s="38">
        <v>732.45</v>
      </c>
      <c r="K101" s="31">
        <v>684.45</v>
      </c>
      <c r="L101" s="31">
        <v>616.5</v>
      </c>
      <c r="M101" s="31">
        <v>11.770960000000001</v>
      </c>
      <c r="N101" s="1"/>
      <c r="O101" s="1"/>
    </row>
    <row r="102" spans="1:15" ht="12.75" customHeight="1">
      <c r="A102" s="33">
        <v>92</v>
      </c>
      <c r="B102" s="56" t="s">
        <v>357</v>
      </c>
      <c r="C102" s="31">
        <v>2407.1999999999998</v>
      </c>
      <c r="D102" s="38">
        <v>2429.4666666666667</v>
      </c>
      <c r="E102" s="38">
        <v>2369.2333333333336</v>
      </c>
      <c r="F102" s="38">
        <v>2331.2666666666669</v>
      </c>
      <c r="G102" s="38">
        <v>2271.0333333333338</v>
      </c>
      <c r="H102" s="38">
        <v>2467.4333333333334</v>
      </c>
      <c r="I102" s="38">
        <v>2527.6666666666661</v>
      </c>
      <c r="J102" s="38">
        <v>2565.6333333333332</v>
      </c>
      <c r="K102" s="31">
        <v>2489.6999999999998</v>
      </c>
      <c r="L102" s="31">
        <v>2391.5</v>
      </c>
      <c r="M102" s="31">
        <v>2.3845700000000001</v>
      </c>
      <c r="N102" s="1"/>
      <c r="O102" s="1"/>
    </row>
    <row r="103" spans="1:15" ht="12.75" customHeight="1">
      <c r="A103" s="33">
        <v>93</v>
      </c>
      <c r="B103" s="56" t="s">
        <v>358</v>
      </c>
      <c r="C103" s="31">
        <v>31</v>
      </c>
      <c r="D103" s="38">
        <v>31.266666666666666</v>
      </c>
      <c r="E103" s="38">
        <v>30.533333333333331</v>
      </c>
      <c r="F103" s="38">
        <v>30.066666666666666</v>
      </c>
      <c r="G103" s="38">
        <v>29.333333333333332</v>
      </c>
      <c r="H103" s="38">
        <v>31.733333333333331</v>
      </c>
      <c r="I103" s="38">
        <v>32.466666666666669</v>
      </c>
      <c r="J103" s="38">
        <v>32.93333333333333</v>
      </c>
      <c r="K103" s="31">
        <v>32</v>
      </c>
      <c r="L103" s="31">
        <v>30.8</v>
      </c>
      <c r="M103" s="31">
        <v>162.45311000000001</v>
      </c>
      <c r="N103" s="1"/>
      <c r="O103" s="1"/>
    </row>
    <row r="104" spans="1:15" ht="12.75" customHeight="1">
      <c r="A104" s="33">
        <v>94</v>
      </c>
      <c r="B104" s="56" t="s">
        <v>359</v>
      </c>
      <c r="C104" s="31">
        <v>1205.1500000000001</v>
      </c>
      <c r="D104" s="38">
        <v>1215.2833333333335</v>
      </c>
      <c r="E104" s="38">
        <v>1190.866666666667</v>
      </c>
      <c r="F104" s="38">
        <v>1176.5833333333335</v>
      </c>
      <c r="G104" s="38">
        <v>1152.166666666667</v>
      </c>
      <c r="H104" s="38">
        <v>1229.5666666666671</v>
      </c>
      <c r="I104" s="38">
        <v>1253.9833333333336</v>
      </c>
      <c r="J104" s="38">
        <v>1268.2666666666671</v>
      </c>
      <c r="K104" s="31">
        <v>1239.7</v>
      </c>
      <c r="L104" s="31">
        <v>1201</v>
      </c>
      <c r="M104" s="31">
        <v>4.5547300000000002</v>
      </c>
      <c r="N104" s="1"/>
      <c r="O104" s="1"/>
    </row>
    <row r="105" spans="1:15" ht="12.75" customHeight="1">
      <c r="A105" s="33">
        <v>95</v>
      </c>
      <c r="B105" s="56" t="s">
        <v>360</v>
      </c>
      <c r="C105" s="31">
        <v>667.05</v>
      </c>
      <c r="D105" s="38">
        <v>673</v>
      </c>
      <c r="E105" s="38">
        <v>657.4</v>
      </c>
      <c r="F105" s="38">
        <v>647.75</v>
      </c>
      <c r="G105" s="38">
        <v>632.15</v>
      </c>
      <c r="H105" s="38">
        <v>682.65</v>
      </c>
      <c r="I105" s="38">
        <v>698.24999999999989</v>
      </c>
      <c r="J105" s="38">
        <v>707.9</v>
      </c>
      <c r="K105" s="31">
        <v>688.6</v>
      </c>
      <c r="L105" s="31">
        <v>663.35</v>
      </c>
      <c r="M105" s="31">
        <v>0.53851000000000004</v>
      </c>
      <c r="N105" s="1"/>
      <c r="O105" s="1"/>
    </row>
    <row r="106" spans="1:15" ht="12.75" customHeight="1">
      <c r="A106" s="33">
        <v>96</v>
      </c>
      <c r="B106" s="56" t="s">
        <v>361</v>
      </c>
      <c r="C106" s="31">
        <v>931.1</v>
      </c>
      <c r="D106" s="38">
        <v>936.76666666666677</v>
      </c>
      <c r="E106" s="38">
        <v>910.53333333333353</v>
      </c>
      <c r="F106" s="38">
        <v>889.96666666666681</v>
      </c>
      <c r="G106" s="38">
        <v>863.73333333333358</v>
      </c>
      <c r="H106" s="38">
        <v>957.33333333333348</v>
      </c>
      <c r="I106" s="38">
        <v>983.56666666666683</v>
      </c>
      <c r="J106" s="38">
        <v>1004.1333333333334</v>
      </c>
      <c r="K106" s="31">
        <v>963</v>
      </c>
      <c r="L106" s="31">
        <v>916.2</v>
      </c>
      <c r="M106" s="31">
        <v>3.7591000000000001</v>
      </c>
      <c r="N106" s="1"/>
      <c r="O106" s="1"/>
    </row>
    <row r="107" spans="1:15" ht="12.75" customHeight="1">
      <c r="A107" s="33">
        <v>97</v>
      </c>
      <c r="B107" s="56" t="s">
        <v>362</v>
      </c>
      <c r="C107" s="31">
        <v>7396.9</v>
      </c>
      <c r="D107" s="38">
        <v>7336.166666666667</v>
      </c>
      <c r="E107" s="38">
        <v>7228.3333333333339</v>
      </c>
      <c r="F107" s="38">
        <v>7059.7666666666673</v>
      </c>
      <c r="G107" s="38">
        <v>6951.9333333333343</v>
      </c>
      <c r="H107" s="38">
        <v>7504.7333333333336</v>
      </c>
      <c r="I107" s="38">
        <v>7612.5666666666675</v>
      </c>
      <c r="J107" s="38">
        <v>7781.1333333333332</v>
      </c>
      <c r="K107" s="31">
        <v>7444</v>
      </c>
      <c r="L107" s="31">
        <v>7167.6</v>
      </c>
      <c r="M107" s="31">
        <v>0.25385999999999997</v>
      </c>
      <c r="N107" s="1"/>
      <c r="O107" s="1"/>
    </row>
    <row r="108" spans="1:15" ht="12.75" customHeight="1">
      <c r="A108" s="33">
        <v>98</v>
      </c>
      <c r="B108" s="56" t="s">
        <v>349</v>
      </c>
      <c r="C108" s="31">
        <v>74.95</v>
      </c>
      <c r="D108" s="38">
        <v>75.333333333333329</v>
      </c>
      <c r="E108" s="38">
        <v>74.416666666666657</v>
      </c>
      <c r="F108" s="38">
        <v>73.883333333333326</v>
      </c>
      <c r="G108" s="38">
        <v>72.966666666666654</v>
      </c>
      <c r="H108" s="38">
        <v>75.86666666666666</v>
      </c>
      <c r="I108" s="38">
        <v>76.783333333333317</v>
      </c>
      <c r="J108" s="38">
        <v>77.316666666666663</v>
      </c>
      <c r="K108" s="31">
        <v>76.25</v>
      </c>
      <c r="L108" s="31">
        <v>74.8</v>
      </c>
      <c r="M108" s="31">
        <v>13.27631</v>
      </c>
      <c r="N108" s="1"/>
      <c r="O108" s="1"/>
    </row>
    <row r="109" spans="1:15" ht="12.75" customHeight="1">
      <c r="A109" s="33">
        <v>99</v>
      </c>
      <c r="B109" s="56" t="s">
        <v>350</v>
      </c>
      <c r="C109" s="31">
        <v>422.7</v>
      </c>
      <c r="D109" s="38">
        <v>417.25</v>
      </c>
      <c r="E109" s="38">
        <v>410.5</v>
      </c>
      <c r="F109" s="38">
        <v>398.3</v>
      </c>
      <c r="G109" s="38">
        <v>391.55</v>
      </c>
      <c r="H109" s="38">
        <v>429.45</v>
      </c>
      <c r="I109" s="38">
        <v>436.2</v>
      </c>
      <c r="J109" s="38">
        <v>448.4</v>
      </c>
      <c r="K109" s="31">
        <v>424</v>
      </c>
      <c r="L109" s="31">
        <v>405.05</v>
      </c>
      <c r="M109" s="31">
        <v>23.78567</v>
      </c>
      <c r="N109" s="1"/>
      <c r="O109" s="1"/>
    </row>
    <row r="110" spans="1:15" ht="12.75" customHeight="1">
      <c r="A110" s="33">
        <v>100</v>
      </c>
      <c r="B110" s="56" t="s">
        <v>363</v>
      </c>
      <c r="C110" s="31">
        <v>466.7</v>
      </c>
      <c r="D110" s="38">
        <v>463.2166666666667</v>
      </c>
      <c r="E110" s="38">
        <v>457.48333333333341</v>
      </c>
      <c r="F110" s="38">
        <v>448.26666666666671</v>
      </c>
      <c r="G110" s="38">
        <v>442.53333333333342</v>
      </c>
      <c r="H110" s="38">
        <v>472.43333333333339</v>
      </c>
      <c r="I110" s="38">
        <v>478.16666666666674</v>
      </c>
      <c r="J110" s="38">
        <v>487.38333333333338</v>
      </c>
      <c r="K110" s="31">
        <v>468.95</v>
      </c>
      <c r="L110" s="31">
        <v>454</v>
      </c>
      <c r="M110" s="31">
        <v>4.0053299999999998</v>
      </c>
      <c r="N110" s="1"/>
      <c r="O110" s="1"/>
    </row>
    <row r="111" spans="1:15" ht="12.75" customHeight="1">
      <c r="A111" s="33">
        <v>101</v>
      </c>
      <c r="B111" s="56" t="s">
        <v>91</v>
      </c>
      <c r="C111" s="31">
        <v>265.3</v>
      </c>
      <c r="D111" s="38">
        <v>266.76666666666671</v>
      </c>
      <c r="E111" s="38">
        <v>263.13333333333344</v>
      </c>
      <c r="F111" s="38">
        <v>260.96666666666675</v>
      </c>
      <c r="G111" s="38">
        <v>257.33333333333348</v>
      </c>
      <c r="H111" s="38">
        <v>268.93333333333339</v>
      </c>
      <c r="I111" s="38">
        <v>272.56666666666672</v>
      </c>
      <c r="J111" s="38">
        <v>274.73333333333335</v>
      </c>
      <c r="K111" s="31">
        <v>270.39999999999998</v>
      </c>
      <c r="L111" s="31">
        <v>264.60000000000002</v>
      </c>
      <c r="M111" s="31">
        <v>11.456</v>
      </c>
      <c r="N111" s="1"/>
      <c r="O111" s="1"/>
    </row>
    <row r="112" spans="1:15" ht="12.75" customHeight="1">
      <c r="A112" s="33">
        <v>102</v>
      </c>
      <c r="B112" s="56" t="s">
        <v>364</v>
      </c>
      <c r="C112" s="31">
        <v>436.5</v>
      </c>
      <c r="D112" s="38">
        <v>438.76666666666665</v>
      </c>
      <c r="E112" s="38">
        <v>432.73333333333329</v>
      </c>
      <c r="F112" s="38">
        <v>428.96666666666664</v>
      </c>
      <c r="G112" s="38">
        <v>422.93333333333328</v>
      </c>
      <c r="H112" s="38">
        <v>442.5333333333333</v>
      </c>
      <c r="I112" s="38">
        <v>448.56666666666661</v>
      </c>
      <c r="J112" s="38">
        <v>452.33333333333331</v>
      </c>
      <c r="K112" s="31">
        <v>444.8</v>
      </c>
      <c r="L112" s="31">
        <v>435</v>
      </c>
      <c r="M112" s="31">
        <v>0.77239000000000002</v>
      </c>
      <c r="N112" s="1"/>
      <c r="O112" s="1"/>
    </row>
    <row r="113" spans="1:15" ht="12.75" customHeight="1">
      <c r="A113" s="33">
        <v>103</v>
      </c>
      <c r="B113" s="56" t="s">
        <v>365</v>
      </c>
      <c r="C113" s="31">
        <v>917.1</v>
      </c>
      <c r="D113" s="38">
        <v>925.76666666666677</v>
      </c>
      <c r="E113" s="38">
        <v>906.53333333333353</v>
      </c>
      <c r="F113" s="38">
        <v>895.96666666666681</v>
      </c>
      <c r="G113" s="38">
        <v>876.73333333333358</v>
      </c>
      <c r="H113" s="38">
        <v>936.33333333333348</v>
      </c>
      <c r="I113" s="38">
        <v>955.56666666666683</v>
      </c>
      <c r="J113" s="38">
        <v>966.13333333333344</v>
      </c>
      <c r="K113" s="31">
        <v>945</v>
      </c>
      <c r="L113" s="31">
        <v>915.2</v>
      </c>
      <c r="M113" s="31">
        <v>0.89441999999999999</v>
      </c>
      <c r="N113" s="1"/>
      <c r="O113" s="1"/>
    </row>
    <row r="114" spans="1:15" ht="12.75" customHeight="1">
      <c r="A114" s="33">
        <v>104</v>
      </c>
      <c r="B114" s="56" t="s">
        <v>92</v>
      </c>
      <c r="C114" s="31">
        <v>1145.95</v>
      </c>
      <c r="D114" s="38">
        <v>1149.4166666666667</v>
      </c>
      <c r="E114" s="38">
        <v>1130.8833333333334</v>
      </c>
      <c r="F114" s="38">
        <v>1115.8166666666666</v>
      </c>
      <c r="G114" s="38">
        <v>1097.2833333333333</v>
      </c>
      <c r="H114" s="38">
        <v>1164.4833333333336</v>
      </c>
      <c r="I114" s="38">
        <v>1183.0166666666669</v>
      </c>
      <c r="J114" s="38">
        <v>1198.0833333333337</v>
      </c>
      <c r="K114" s="31">
        <v>1167.95</v>
      </c>
      <c r="L114" s="31">
        <v>1134.3499999999999</v>
      </c>
      <c r="M114" s="31">
        <v>16.485530000000001</v>
      </c>
      <c r="N114" s="1"/>
      <c r="O114" s="1"/>
    </row>
    <row r="115" spans="1:15" ht="12.75" customHeight="1">
      <c r="A115" s="33">
        <v>105</v>
      </c>
      <c r="B115" s="56" t="s">
        <v>873</v>
      </c>
      <c r="C115" s="31">
        <v>530.35</v>
      </c>
      <c r="D115" s="38">
        <v>532.9666666666667</v>
      </c>
      <c r="E115" s="38">
        <v>519.53333333333342</v>
      </c>
      <c r="F115" s="38">
        <v>508.7166666666667</v>
      </c>
      <c r="G115" s="38">
        <v>495.28333333333342</v>
      </c>
      <c r="H115" s="38">
        <v>543.78333333333342</v>
      </c>
      <c r="I115" s="38">
        <v>557.21666666666681</v>
      </c>
      <c r="J115" s="38">
        <v>568.03333333333342</v>
      </c>
      <c r="K115" s="31">
        <v>546.4</v>
      </c>
      <c r="L115" s="31">
        <v>522.15</v>
      </c>
      <c r="M115" s="31">
        <v>4.3879999999999999</v>
      </c>
      <c r="N115" s="1"/>
      <c r="O115" s="1"/>
    </row>
    <row r="116" spans="1:15" ht="12.75" customHeight="1">
      <c r="A116" s="33">
        <v>106</v>
      </c>
      <c r="B116" s="56" t="s">
        <v>93</v>
      </c>
      <c r="C116" s="31">
        <v>1030.8</v>
      </c>
      <c r="D116" s="38">
        <v>1028.5</v>
      </c>
      <c r="E116" s="38">
        <v>1021.8</v>
      </c>
      <c r="F116" s="38">
        <v>1012.8</v>
      </c>
      <c r="G116" s="38">
        <v>1006.0999999999999</v>
      </c>
      <c r="H116" s="38">
        <v>1037.5</v>
      </c>
      <c r="I116" s="38">
        <v>1044.1999999999998</v>
      </c>
      <c r="J116" s="38">
        <v>1053.2</v>
      </c>
      <c r="K116" s="31">
        <v>1035.2</v>
      </c>
      <c r="L116" s="31">
        <v>1019.5</v>
      </c>
      <c r="M116" s="31">
        <v>7.8040200000000004</v>
      </c>
      <c r="N116" s="1"/>
      <c r="O116" s="1"/>
    </row>
    <row r="117" spans="1:15" ht="12.75" customHeight="1">
      <c r="A117" s="33">
        <v>107</v>
      </c>
      <c r="B117" s="56" t="s">
        <v>100</v>
      </c>
      <c r="C117" s="31">
        <v>129.94999999999999</v>
      </c>
      <c r="D117" s="38">
        <v>130.38333333333333</v>
      </c>
      <c r="E117" s="38">
        <v>128.76666666666665</v>
      </c>
      <c r="F117" s="38">
        <v>127.58333333333331</v>
      </c>
      <c r="G117" s="38">
        <v>125.96666666666664</v>
      </c>
      <c r="H117" s="38">
        <v>131.56666666666666</v>
      </c>
      <c r="I117" s="38">
        <v>133.18333333333334</v>
      </c>
      <c r="J117" s="38">
        <v>134.36666666666667</v>
      </c>
      <c r="K117" s="31">
        <v>132</v>
      </c>
      <c r="L117" s="31">
        <v>129.19999999999999</v>
      </c>
      <c r="M117" s="31">
        <v>25.988409999999998</v>
      </c>
      <c r="N117" s="1"/>
      <c r="O117" s="1"/>
    </row>
    <row r="118" spans="1:15" ht="12.75" customHeight="1">
      <c r="A118" s="33">
        <v>108</v>
      </c>
      <c r="B118" s="56" t="s">
        <v>273</v>
      </c>
      <c r="C118" s="31">
        <v>1316.4</v>
      </c>
      <c r="D118" s="38">
        <v>1318.8166666666666</v>
      </c>
      <c r="E118" s="38">
        <v>1302.6333333333332</v>
      </c>
      <c r="F118" s="38">
        <v>1288.8666666666666</v>
      </c>
      <c r="G118" s="38">
        <v>1272.6833333333332</v>
      </c>
      <c r="H118" s="38">
        <v>1332.5833333333333</v>
      </c>
      <c r="I118" s="38">
        <v>1348.7666666666667</v>
      </c>
      <c r="J118" s="38">
        <v>1362.5333333333333</v>
      </c>
      <c r="K118" s="31">
        <v>1335</v>
      </c>
      <c r="L118" s="31">
        <v>1305.05</v>
      </c>
      <c r="M118" s="31">
        <v>0.69649000000000005</v>
      </c>
      <c r="N118" s="1"/>
      <c r="O118" s="1"/>
    </row>
    <row r="119" spans="1:15" ht="12.75" customHeight="1">
      <c r="A119" s="33">
        <v>109</v>
      </c>
      <c r="B119" s="56" t="s">
        <v>94</v>
      </c>
      <c r="C119" s="31">
        <v>228.25</v>
      </c>
      <c r="D119" s="38">
        <v>229.41666666666666</v>
      </c>
      <c r="E119" s="38">
        <v>226.38333333333333</v>
      </c>
      <c r="F119" s="38">
        <v>224.51666666666668</v>
      </c>
      <c r="G119" s="38">
        <v>221.48333333333335</v>
      </c>
      <c r="H119" s="38">
        <v>231.2833333333333</v>
      </c>
      <c r="I119" s="38">
        <v>234.31666666666666</v>
      </c>
      <c r="J119" s="38">
        <v>236.18333333333328</v>
      </c>
      <c r="K119" s="31">
        <v>232.45</v>
      </c>
      <c r="L119" s="31">
        <v>227.55</v>
      </c>
      <c r="M119" s="31">
        <v>61.689419999999998</v>
      </c>
      <c r="N119" s="1"/>
      <c r="O119" s="1"/>
    </row>
    <row r="120" spans="1:15" ht="12.75" customHeight="1">
      <c r="A120" s="33">
        <v>110</v>
      </c>
      <c r="B120" s="56" t="s">
        <v>366</v>
      </c>
      <c r="C120" s="31">
        <v>660.5</v>
      </c>
      <c r="D120" s="38">
        <v>663.01666666666677</v>
      </c>
      <c r="E120" s="38">
        <v>646.13333333333355</v>
      </c>
      <c r="F120" s="38">
        <v>631.76666666666677</v>
      </c>
      <c r="G120" s="38">
        <v>614.88333333333355</v>
      </c>
      <c r="H120" s="38">
        <v>677.38333333333355</v>
      </c>
      <c r="I120" s="38">
        <v>694.26666666666677</v>
      </c>
      <c r="J120" s="38">
        <v>708.63333333333355</v>
      </c>
      <c r="K120" s="31">
        <v>679.9</v>
      </c>
      <c r="L120" s="31">
        <v>648.65</v>
      </c>
      <c r="M120" s="31">
        <v>28.408829999999998</v>
      </c>
      <c r="N120" s="1"/>
      <c r="O120" s="1"/>
    </row>
    <row r="121" spans="1:15" ht="12.75" customHeight="1">
      <c r="A121" s="33">
        <v>111</v>
      </c>
      <c r="B121" s="56" t="s">
        <v>95</v>
      </c>
      <c r="C121" s="31">
        <v>4965.8500000000004</v>
      </c>
      <c r="D121" s="38">
        <v>4946.2666666666664</v>
      </c>
      <c r="E121" s="38">
        <v>4894.833333333333</v>
      </c>
      <c r="F121" s="38">
        <v>4823.8166666666666</v>
      </c>
      <c r="G121" s="38">
        <v>4772.3833333333332</v>
      </c>
      <c r="H121" s="38">
        <v>5017.2833333333328</v>
      </c>
      <c r="I121" s="38">
        <v>5068.7166666666672</v>
      </c>
      <c r="J121" s="38">
        <v>5139.7333333333327</v>
      </c>
      <c r="K121" s="31">
        <v>4997.7</v>
      </c>
      <c r="L121" s="31">
        <v>4875.25</v>
      </c>
      <c r="M121" s="31">
        <v>4.52555</v>
      </c>
      <c r="N121" s="1"/>
      <c r="O121" s="1"/>
    </row>
    <row r="122" spans="1:15" ht="12.75" customHeight="1">
      <c r="A122" s="33">
        <v>112</v>
      </c>
      <c r="B122" s="56" t="s">
        <v>96</v>
      </c>
      <c r="C122" s="31">
        <v>1839.85</v>
      </c>
      <c r="D122" s="38">
        <v>1843</v>
      </c>
      <c r="E122" s="38">
        <v>1829.1</v>
      </c>
      <c r="F122" s="38">
        <v>1818.35</v>
      </c>
      <c r="G122" s="38">
        <v>1804.4499999999998</v>
      </c>
      <c r="H122" s="38">
        <v>1853.75</v>
      </c>
      <c r="I122" s="38">
        <v>1867.65</v>
      </c>
      <c r="J122" s="38">
        <v>1878.4</v>
      </c>
      <c r="K122" s="31">
        <v>1856.9</v>
      </c>
      <c r="L122" s="31">
        <v>1832.25</v>
      </c>
      <c r="M122" s="31">
        <v>2.1033400000000002</v>
      </c>
      <c r="N122" s="1"/>
      <c r="O122" s="1"/>
    </row>
    <row r="123" spans="1:15" ht="12.75" customHeight="1">
      <c r="A123" s="33">
        <v>113</v>
      </c>
      <c r="B123" s="56" t="s">
        <v>367</v>
      </c>
      <c r="C123" s="31">
        <v>2274.3000000000002</v>
      </c>
      <c r="D123" s="38">
        <v>2271.6166666666668</v>
      </c>
      <c r="E123" s="38">
        <v>2254.2333333333336</v>
      </c>
      <c r="F123" s="38">
        <v>2234.166666666667</v>
      </c>
      <c r="G123" s="38">
        <v>2216.7833333333338</v>
      </c>
      <c r="H123" s="38">
        <v>2291.6833333333334</v>
      </c>
      <c r="I123" s="38">
        <v>2309.0666666666666</v>
      </c>
      <c r="J123" s="38">
        <v>2329.1333333333332</v>
      </c>
      <c r="K123" s="31">
        <v>2289</v>
      </c>
      <c r="L123" s="31">
        <v>2251.5500000000002</v>
      </c>
      <c r="M123" s="31">
        <v>0.6411</v>
      </c>
      <c r="N123" s="1"/>
      <c r="O123" s="1"/>
    </row>
    <row r="124" spans="1:15" ht="12.75" customHeight="1">
      <c r="A124" s="33">
        <v>114</v>
      </c>
      <c r="B124" s="56" t="s">
        <v>97</v>
      </c>
      <c r="C124" s="31">
        <v>681.05</v>
      </c>
      <c r="D124" s="38">
        <v>682.01666666666654</v>
      </c>
      <c r="E124" s="38">
        <v>672.3833333333331</v>
      </c>
      <c r="F124" s="38">
        <v>663.71666666666658</v>
      </c>
      <c r="G124" s="38">
        <v>654.08333333333314</v>
      </c>
      <c r="H124" s="38">
        <v>690.68333333333305</v>
      </c>
      <c r="I124" s="38">
        <v>700.31666666666649</v>
      </c>
      <c r="J124" s="38">
        <v>708.98333333333301</v>
      </c>
      <c r="K124" s="31">
        <v>691.65</v>
      </c>
      <c r="L124" s="31">
        <v>673.35</v>
      </c>
      <c r="M124" s="31">
        <v>6.65435</v>
      </c>
      <c r="N124" s="1"/>
      <c r="O124" s="1"/>
    </row>
    <row r="125" spans="1:15" ht="12.75" customHeight="1">
      <c r="A125" s="33">
        <v>115</v>
      </c>
      <c r="B125" s="56" t="s">
        <v>98</v>
      </c>
      <c r="C125" s="31">
        <v>958.3</v>
      </c>
      <c r="D125" s="38">
        <v>957.98333333333323</v>
      </c>
      <c r="E125" s="38">
        <v>942.31666666666649</v>
      </c>
      <c r="F125" s="38">
        <v>926.33333333333326</v>
      </c>
      <c r="G125" s="38">
        <v>910.66666666666652</v>
      </c>
      <c r="H125" s="38">
        <v>973.96666666666647</v>
      </c>
      <c r="I125" s="38">
        <v>989.63333333333321</v>
      </c>
      <c r="J125" s="38">
        <v>1005.6166666666664</v>
      </c>
      <c r="K125" s="31">
        <v>973.65</v>
      </c>
      <c r="L125" s="31">
        <v>942</v>
      </c>
      <c r="M125" s="31">
        <v>3.1968000000000001</v>
      </c>
      <c r="N125" s="1"/>
      <c r="O125" s="1"/>
    </row>
    <row r="126" spans="1:15" ht="12.75" customHeight="1">
      <c r="A126" s="33">
        <v>116</v>
      </c>
      <c r="B126" s="56" t="s">
        <v>879</v>
      </c>
      <c r="C126" s="31">
        <v>4439.3</v>
      </c>
      <c r="D126" s="38">
        <v>4391.6166666666659</v>
      </c>
      <c r="E126" s="38">
        <v>4303.2333333333318</v>
      </c>
      <c r="F126" s="38">
        <v>4167.1666666666661</v>
      </c>
      <c r="G126" s="38">
        <v>4078.7833333333319</v>
      </c>
      <c r="H126" s="38">
        <v>4527.6833333333316</v>
      </c>
      <c r="I126" s="38">
        <v>4616.0666666666648</v>
      </c>
      <c r="J126" s="38">
        <v>4752.1333333333314</v>
      </c>
      <c r="K126" s="31">
        <v>4480</v>
      </c>
      <c r="L126" s="31">
        <v>4255.55</v>
      </c>
      <c r="M126" s="31">
        <v>0.88802000000000003</v>
      </c>
      <c r="N126" s="1"/>
      <c r="O126" s="1"/>
    </row>
    <row r="127" spans="1:15" ht="12.75" customHeight="1">
      <c r="A127" s="33">
        <v>117</v>
      </c>
      <c r="B127" s="56" t="s">
        <v>368</v>
      </c>
      <c r="C127" s="31">
        <v>1307.05</v>
      </c>
      <c r="D127" s="38">
        <v>1309.1000000000001</v>
      </c>
      <c r="E127" s="38">
        <v>1278.6500000000003</v>
      </c>
      <c r="F127" s="38">
        <v>1250.2500000000002</v>
      </c>
      <c r="G127" s="38">
        <v>1219.8000000000004</v>
      </c>
      <c r="H127" s="38">
        <v>1337.5000000000002</v>
      </c>
      <c r="I127" s="38">
        <v>1367.95</v>
      </c>
      <c r="J127" s="38">
        <v>1396.3500000000001</v>
      </c>
      <c r="K127" s="31">
        <v>1339.55</v>
      </c>
      <c r="L127" s="31">
        <v>1280.7</v>
      </c>
      <c r="M127" s="31">
        <v>3.3469799999999998</v>
      </c>
      <c r="N127" s="1"/>
      <c r="O127" s="1"/>
    </row>
    <row r="128" spans="1:15" ht="12.75" customHeight="1">
      <c r="A128" s="33">
        <v>118</v>
      </c>
      <c r="B128" s="56" t="s">
        <v>351</v>
      </c>
      <c r="C128" s="31">
        <v>3912</v>
      </c>
      <c r="D128" s="38">
        <v>3904.9166666666665</v>
      </c>
      <c r="E128" s="38">
        <v>3873.833333333333</v>
      </c>
      <c r="F128" s="38">
        <v>3835.6666666666665</v>
      </c>
      <c r="G128" s="38">
        <v>3804.583333333333</v>
      </c>
      <c r="H128" s="38">
        <v>3943.083333333333</v>
      </c>
      <c r="I128" s="38">
        <v>3974.1666666666661</v>
      </c>
      <c r="J128" s="38">
        <v>4012.333333333333</v>
      </c>
      <c r="K128" s="31">
        <v>3936</v>
      </c>
      <c r="L128" s="31">
        <v>3866.75</v>
      </c>
      <c r="M128" s="31">
        <v>0.19599</v>
      </c>
      <c r="N128" s="1"/>
      <c r="O128" s="1"/>
    </row>
    <row r="129" spans="1:15" ht="12.75" customHeight="1">
      <c r="A129" s="33">
        <v>119</v>
      </c>
      <c r="B129" s="56" t="s">
        <v>99</v>
      </c>
      <c r="C129" s="31">
        <v>289.3</v>
      </c>
      <c r="D129" s="38">
        <v>291.2</v>
      </c>
      <c r="E129" s="38">
        <v>285.95</v>
      </c>
      <c r="F129" s="38">
        <v>282.60000000000002</v>
      </c>
      <c r="G129" s="38">
        <v>277.35000000000002</v>
      </c>
      <c r="H129" s="38">
        <v>294.54999999999995</v>
      </c>
      <c r="I129" s="38">
        <v>299.79999999999995</v>
      </c>
      <c r="J129" s="38">
        <v>303.14999999999992</v>
      </c>
      <c r="K129" s="31">
        <v>296.45</v>
      </c>
      <c r="L129" s="31">
        <v>287.85000000000002</v>
      </c>
      <c r="M129" s="31">
        <v>24.576519999999999</v>
      </c>
      <c r="N129" s="1"/>
      <c r="O129" s="1"/>
    </row>
    <row r="130" spans="1:15" ht="12.75" customHeight="1">
      <c r="A130" s="33">
        <v>120</v>
      </c>
      <c r="B130" s="56" t="s">
        <v>352</v>
      </c>
      <c r="C130" s="31">
        <v>291.45</v>
      </c>
      <c r="D130" s="38">
        <v>289.76666666666665</v>
      </c>
      <c r="E130" s="38">
        <v>286.68333333333328</v>
      </c>
      <c r="F130" s="38">
        <v>281.91666666666663</v>
      </c>
      <c r="G130" s="38">
        <v>278.83333333333326</v>
      </c>
      <c r="H130" s="38">
        <v>294.5333333333333</v>
      </c>
      <c r="I130" s="38">
        <v>297.61666666666667</v>
      </c>
      <c r="J130" s="38">
        <v>302.38333333333333</v>
      </c>
      <c r="K130" s="31">
        <v>292.85000000000002</v>
      </c>
      <c r="L130" s="31">
        <v>285</v>
      </c>
      <c r="M130" s="31">
        <v>3.0903100000000001</v>
      </c>
      <c r="N130" s="1"/>
      <c r="O130" s="1"/>
    </row>
    <row r="131" spans="1:15" ht="12.75" customHeight="1">
      <c r="A131" s="33">
        <v>121</v>
      </c>
      <c r="B131" s="56" t="s">
        <v>101</v>
      </c>
      <c r="C131" s="31">
        <v>1913.3</v>
      </c>
      <c r="D131" s="38">
        <v>1913.3666666666668</v>
      </c>
      <c r="E131" s="38">
        <v>1896.8333333333335</v>
      </c>
      <c r="F131" s="38">
        <v>1880.3666666666668</v>
      </c>
      <c r="G131" s="38">
        <v>1863.8333333333335</v>
      </c>
      <c r="H131" s="38">
        <v>1929.8333333333335</v>
      </c>
      <c r="I131" s="38">
        <v>1946.3666666666668</v>
      </c>
      <c r="J131" s="38">
        <v>1962.8333333333335</v>
      </c>
      <c r="K131" s="31">
        <v>1929.9</v>
      </c>
      <c r="L131" s="31">
        <v>1896.9</v>
      </c>
      <c r="M131" s="31">
        <v>5.9438899999999997</v>
      </c>
      <c r="N131" s="1"/>
      <c r="O131" s="1"/>
    </row>
    <row r="132" spans="1:15" ht="12.75" customHeight="1">
      <c r="A132" s="33">
        <v>122</v>
      </c>
      <c r="B132" s="56" t="s">
        <v>369</v>
      </c>
      <c r="C132" s="31">
        <v>1457.2</v>
      </c>
      <c r="D132" s="38">
        <v>1457.4666666666665</v>
      </c>
      <c r="E132" s="38">
        <v>1435.9333333333329</v>
      </c>
      <c r="F132" s="38">
        <v>1414.6666666666665</v>
      </c>
      <c r="G132" s="38">
        <v>1393.133333333333</v>
      </c>
      <c r="H132" s="38">
        <v>1478.7333333333329</v>
      </c>
      <c r="I132" s="38">
        <v>1500.2666666666662</v>
      </c>
      <c r="J132" s="38">
        <v>1521.5333333333328</v>
      </c>
      <c r="K132" s="31">
        <v>1479</v>
      </c>
      <c r="L132" s="31">
        <v>1436.2</v>
      </c>
      <c r="M132" s="31">
        <v>2.1709900000000002</v>
      </c>
      <c r="N132" s="1"/>
      <c r="O132" s="1"/>
    </row>
    <row r="133" spans="1:15" ht="12.75" customHeight="1">
      <c r="A133" s="33">
        <v>123</v>
      </c>
      <c r="B133" s="56" t="s">
        <v>102</v>
      </c>
      <c r="C133" s="31">
        <v>577</v>
      </c>
      <c r="D133" s="38">
        <v>577.41666666666663</v>
      </c>
      <c r="E133" s="38">
        <v>572.63333333333321</v>
      </c>
      <c r="F133" s="38">
        <v>568.26666666666654</v>
      </c>
      <c r="G133" s="38">
        <v>563.48333333333312</v>
      </c>
      <c r="H133" s="38">
        <v>581.7833333333333</v>
      </c>
      <c r="I133" s="38">
        <v>586.56666666666683</v>
      </c>
      <c r="J133" s="38">
        <v>590.93333333333339</v>
      </c>
      <c r="K133" s="31">
        <v>582.20000000000005</v>
      </c>
      <c r="L133" s="31">
        <v>573.04999999999995</v>
      </c>
      <c r="M133" s="31">
        <v>14.926600000000001</v>
      </c>
      <c r="N133" s="1"/>
      <c r="O133" s="1"/>
    </row>
    <row r="134" spans="1:15" ht="12.75" customHeight="1">
      <c r="A134" s="33">
        <v>124</v>
      </c>
      <c r="B134" s="56" t="s">
        <v>103</v>
      </c>
      <c r="C134" s="31">
        <v>2037.55</v>
      </c>
      <c r="D134" s="38">
        <v>2041.8166666666666</v>
      </c>
      <c r="E134" s="38">
        <v>2019.2833333333333</v>
      </c>
      <c r="F134" s="38">
        <v>2001.0166666666667</v>
      </c>
      <c r="G134" s="38">
        <v>1978.4833333333333</v>
      </c>
      <c r="H134" s="38">
        <v>2060.083333333333</v>
      </c>
      <c r="I134" s="38">
        <v>2082.6166666666659</v>
      </c>
      <c r="J134" s="38">
        <v>2100.8833333333332</v>
      </c>
      <c r="K134" s="31">
        <v>2064.35</v>
      </c>
      <c r="L134" s="31">
        <v>2023.55</v>
      </c>
      <c r="M134" s="31">
        <v>1.51922</v>
      </c>
      <c r="N134" s="1"/>
      <c r="O134" s="1"/>
    </row>
    <row r="135" spans="1:15" ht="12.75" customHeight="1">
      <c r="A135" s="33">
        <v>125</v>
      </c>
      <c r="B135" s="56" t="s">
        <v>880</v>
      </c>
      <c r="C135" s="31">
        <v>2071.35</v>
      </c>
      <c r="D135" s="38">
        <v>2064.0833333333335</v>
      </c>
      <c r="E135" s="38">
        <v>2023.166666666667</v>
      </c>
      <c r="F135" s="38">
        <v>1974.9833333333336</v>
      </c>
      <c r="G135" s="38">
        <v>1934.0666666666671</v>
      </c>
      <c r="H135" s="38">
        <v>2112.2666666666669</v>
      </c>
      <c r="I135" s="38">
        <v>2153.1833333333338</v>
      </c>
      <c r="J135" s="38">
        <v>2201.3666666666668</v>
      </c>
      <c r="K135" s="31">
        <v>2105</v>
      </c>
      <c r="L135" s="31">
        <v>2015.9</v>
      </c>
      <c r="M135" s="31">
        <v>1.63957</v>
      </c>
      <c r="N135" s="1"/>
      <c r="O135" s="1"/>
    </row>
    <row r="136" spans="1:15" ht="12.75" customHeight="1">
      <c r="A136" s="33">
        <v>126</v>
      </c>
      <c r="B136" s="56" t="s">
        <v>370</v>
      </c>
      <c r="C136" s="31">
        <v>908.55</v>
      </c>
      <c r="D136" s="38">
        <v>909.69999999999993</v>
      </c>
      <c r="E136" s="38">
        <v>899.49999999999989</v>
      </c>
      <c r="F136" s="38">
        <v>890.44999999999993</v>
      </c>
      <c r="G136" s="38">
        <v>880.24999999999989</v>
      </c>
      <c r="H136" s="38">
        <v>918.74999999999989</v>
      </c>
      <c r="I136" s="38">
        <v>928.94999999999993</v>
      </c>
      <c r="J136" s="38">
        <v>937.99999999999989</v>
      </c>
      <c r="K136" s="31">
        <v>919.9</v>
      </c>
      <c r="L136" s="31">
        <v>900.65</v>
      </c>
      <c r="M136" s="31">
        <v>0.64498999999999995</v>
      </c>
      <c r="N136" s="1"/>
      <c r="O136" s="1"/>
    </row>
    <row r="137" spans="1:15" ht="12.75" customHeight="1">
      <c r="A137" s="33">
        <v>127</v>
      </c>
      <c r="B137" s="56" t="s">
        <v>371</v>
      </c>
      <c r="C137" s="31">
        <v>603</v>
      </c>
      <c r="D137" s="38">
        <v>606.66666666666663</v>
      </c>
      <c r="E137" s="38">
        <v>597.33333333333326</v>
      </c>
      <c r="F137" s="38">
        <v>591.66666666666663</v>
      </c>
      <c r="G137" s="38">
        <v>582.33333333333326</v>
      </c>
      <c r="H137" s="38">
        <v>612.33333333333326</v>
      </c>
      <c r="I137" s="38">
        <v>621.66666666666652</v>
      </c>
      <c r="J137" s="38">
        <v>627.33333333333326</v>
      </c>
      <c r="K137" s="31">
        <v>616</v>
      </c>
      <c r="L137" s="31">
        <v>601</v>
      </c>
      <c r="M137" s="31">
        <v>4.6050599999999999</v>
      </c>
      <c r="N137" s="1"/>
      <c r="O137" s="1"/>
    </row>
    <row r="138" spans="1:15" ht="12.75" customHeight="1">
      <c r="A138" s="33">
        <v>128</v>
      </c>
      <c r="B138" s="56" t="s">
        <v>104</v>
      </c>
      <c r="C138" s="31">
        <v>1976.25</v>
      </c>
      <c r="D138" s="38">
        <v>1979.4666666666665</v>
      </c>
      <c r="E138" s="38">
        <v>1951.9333333333329</v>
      </c>
      <c r="F138" s="38">
        <v>1927.6166666666666</v>
      </c>
      <c r="G138" s="38">
        <v>1900.083333333333</v>
      </c>
      <c r="H138" s="38">
        <v>2003.7833333333328</v>
      </c>
      <c r="I138" s="38">
        <v>2031.3166666666662</v>
      </c>
      <c r="J138" s="38">
        <v>2055.6333333333328</v>
      </c>
      <c r="K138" s="31">
        <v>2007</v>
      </c>
      <c r="L138" s="31">
        <v>1955.15</v>
      </c>
      <c r="M138" s="31">
        <v>4.7268299999999996</v>
      </c>
      <c r="N138" s="1"/>
      <c r="O138" s="1"/>
    </row>
    <row r="139" spans="1:15" ht="12.75" customHeight="1">
      <c r="A139" s="33">
        <v>129</v>
      </c>
      <c r="B139" s="56" t="s">
        <v>274</v>
      </c>
      <c r="C139" s="31">
        <v>406.05</v>
      </c>
      <c r="D139" s="38">
        <v>408.55</v>
      </c>
      <c r="E139" s="38">
        <v>400.45000000000005</v>
      </c>
      <c r="F139" s="38">
        <v>394.85</v>
      </c>
      <c r="G139" s="38">
        <v>386.75000000000006</v>
      </c>
      <c r="H139" s="38">
        <v>414.15000000000003</v>
      </c>
      <c r="I139" s="38">
        <v>422.25000000000006</v>
      </c>
      <c r="J139" s="38">
        <v>427.85</v>
      </c>
      <c r="K139" s="31">
        <v>416.65</v>
      </c>
      <c r="L139" s="31">
        <v>402.95</v>
      </c>
      <c r="M139" s="31">
        <v>13.15836</v>
      </c>
      <c r="N139" s="1"/>
      <c r="O139" s="1"/>
    </row>
    <row r="140" spans="1:15" ht="12.75" customHeight="1">
      <c r="A140" s="33">
        <v>130</v>
      </c>
      <c r="B140" s="56" t="s">
        <v>105</v>
      </c>
      <c r="C140" s="31">
        <v>191.15</v>
      </c>
      <c r="D140" s="38">
        <v>189.9666666666667</v>
      </c>
      <c r="E140" s="38">
        <v>186.73333333333341</v>
      </c>
      <c r="F140" s="38">
        <v>182.31666666666672</v>
      </c>
      <c r="G140" s="38">
        <v>179.08333333333343</v>
      </c>
      <c r="H140" s="38">
        <v>194.38333333333338</v>
      </c>
      <c r="I140" s="38">
        <v>197.61666666666667</v>
      </c>
      <c r="J140" s="38">
        <v>202.03333333333336</v>
      </c>
      <c r="K140" s="31">
        <v>193.2</v>
      </c>
      <c r="L140" s="31">
        <v>185.55</v>
      </c>
      <c r="M140" s="31">
        <v>235.78862000000001</v>
      </c>
      <c r="N140" s="1"/>
      <c r="O140" s="1"/>
    </row>
    <row r="141" spans="1:15" ht="12.75" customHeight="1">
      <c r="A141" s="33">
        <v>131</v>
      </c>
      <c r="B141" s="56" t="s">
        <v>372</v>
      </c>
      <c r="C141" s="31">
        <v>196</v>
      </c>
      <c r="D141" s="38">
        <v>194.83333333333334</v>
      </c>
      <c r="E141" s="38">
        <v>192.36666666666667</v>
      </c>
      <c r="F141" s="38">
        <v>188.73333333333332</v>
      </c>
      <c r="G141" s="38">
        <v>186.26666666666665</v>
      </c>
      <c r="H141" s="38">
        <v>198.4666666666667</v>
      </c>
      <c r="I141" s="38">
        <v>200.93333333333334</v>
      </c>
      <c r="J141" s="38">
        <v>204.56666666666672</v>
      </c>
      <c r="K141" s="31">
        <v>197.3</v>
      </c>
      <c r="L141" s="31">
        <v>191.2</v>
      </c>
      <c r="M141" s="31">
        <v>18.190740000000002</v>
      </c>
      <c r="N141" s="1"/>
      <c r="O141" s="1"/>
    </row>
    <row r="142" spans="1:15" ht="12.75" customHeight="1">
      <c r="A142" s="33">
        <v>132</v>
      </c>
      <c r="B142" s="56" t="s">
        <v>106</v>
      </c>
      <c r="C142" s="31">
        <v>3626.65</v>
      </c>
      <c r="D142" s="38">
        <v>3625.5499999999997</v>
      </c>
      <c r="E142" s="38">
        <v>3568.0999999999995</v>
      </c>
      <c r="F142" s="38">
        <v>3509.5499999999997</v>
      </c>
      <c r="G142" s="38">
        <v>3452.0999999999995</v>
      </c>
      <c r="H142" s="38">
        <v>3684.0999999999995</v>
      </c>
      <c r="I142" s="38">
        <v>3741.5499999999993</v>
      </c>
      <c r="J142" s="38">
        <v>3800.0999999999995</v>
      </c>
      <c r="K142" s="31">
        <v>3683</v>
      </c>
      <c r="L142" s="31">
        <v>3567</v>
      </c>
      <c r="M142" s="31">
        <v>3.8578999999999999</v>
      </c>
      <c r="N142" s="1"/>
      <c r="O142" s="1"/>
    </row>
    <row r="143" spans="1:15" ht="12.75" customHeight="1">
      <c r="A143" s="33">
        <v>133</v>
      </c>
      <c r="B143" s="56" t="s">
        <v>107</v>
      </c>
      <c r="C143" s="31">
        <v>4325.2</v>
      </c>
      <c r="D143" s="38">
        <v>4324.8499999999995</v>
      </c>
      <c r="E143" s="38">
        <v>4270.3499999999985</v>
      </c>
      <c r="F143" s="38">
        <v>4215.4999999999991</v>
      </c>
      <c r="G143" s="38">
        <v>4160.9999999999982</v>
      </c>
      <c r="H143" s="38">
        <v>4379.6999999999989</v>
      </c>
      <c r="I143" s="38">
        <v>4434.2000000000007</v>
      </c>
      <c r="J143" s="38">
        <v>4489.0499999999993</v>
      </c>
      <c r="K143" s="31">
        <v>4379.3500000000004</v>
      </c>
      <c r="L143" s="31">
        <v>4270</v>
      </c>
      <c r="M143" s="31">
        <v>2.1412800000000001</v>
      </c>
      <c r="N143" s="1"/>
      <c r="O143" s="1"/>
    </row>
    <row r="144" spans="1:15" ht="12.75" customHeight="1">
      <c r="A144" s="33">
        <v>134</v>
      </c>
      <c r="B144" s="56" t="s">
        <v>109</v>
      </c>
      <c r="C144" s="31">
        <v>494.8</v>
      </c>
      <c r="D144" s="38">
        <v>496.51666666666665</v>
      </c>
      <c r="E144" s="38">
        <v>490.08333333333331</v>
      </c>
      <c r="F144" s="38">
        <v>485.36666666666667</v>
      </c>
      <c r="G144" s="38">
        <v>478.93333333333334</v>
      </c>
      <c r="H144" s="38">
        <v>501.23333333333329</v>
      </c>
      <c r="I144" s="38">
        <v>507.66666666666669</v>
      </c>
      <c r="J144" s="38">
        <v>512.38333333333321</v>
      </c>
      <c r="K144" s="31">
        <v>502.95</v>
      </c>
      <c r="L144" s="31">
        <v>491.8</v>
      </c>
      <c r="M144" s="31">
        <v>32.005090000000003</v>
      </c>
      <c r="N144" s="1"/>
      <c r="O144" s="1"/>
    </row>
    <row r="145" spans="1:15" ht="12.75" customHeight="1">
      <c r="A145" s="33">
        <v>135</v>
      </c>
      <c r="B145" s="56" t="s">
        <v>164</v>
      </c>
      <c r="C145" s="31">
        <v>2364.5</v>
      </c>
      <c r="D145" s="38">
        <v>2377.5166666666669</v>
      </c>
      <c r="E145" s="38">
        <v>2326.0333333333338</v>
      </c>
      <c r="F145" s="38">
        <v>2287.5666666666671</v>
      </c>
      <c r="G145" s="38">
        <v>2236.0833333333339</v>
      </c>
      <c r="H145" s="38">
        <v>2415.9833333333336</v>
      </c>
      <c r="I145" s="38">
        <v>2467.4666666666662</v>
      </c>
      <c r="J145" s="38">
        <v>2505.9333333333334</v>
      </c>
      <c r="K145" s="31">
        <v>2429</v>
      </c>
      <c r="L145" s="31">
        <v>2339.0500000000002</v>
      </c>
      <c r="M145" s="31">
        <v>5.6355300000000002</v>
      </c>
      <c r="N145" s="1"/>
      <c r="O145" s="1"/>
    </row>
    <row r="146" spans="1:15" ht="12.75" customHeight="1">
      <c r="A146" s="33">
        <v>136</v>
      </c>
      <c r="B146" s="56" t="s">
        <v>110</v>
      </c>
      <c r="C146" s="31">
        <v>5191</v>
      </c>
      <c r="D146" s="38">
        <v>5184.416666666667</v>
      </c>
      <c r="E146" s="38">
        <v>5153.1333333333341</v>
      </c>
      <c r="F146" s="38">
        <v>5115.2666666666673</v>
      </c>
      <c r="G146" s="38">
        <v>5083.9833333333345</v>
      </c>
      <c r="H146" s="38">
        <v>5222.2833333333338</v>
      </c>
      <c r="I146" s="38">
        <v>5253.5666666666666</v>
      </c>
      <c r="J146" s="38">
        <v>5291.4333333333334</v>
      </c>
      <c r="K146" s="31">
        <v>5215.7</v>
      </c>
      <c r="L146" s="31">
        <v>5146.55</v>
      </c>
      <c r="M146" s="31">
        <v>2.5739100000000001</v>
      </c>
      <c r="N146" s="1"/>
      <c r="O146" s="1"/>
    </row>
    <row r="147" spans="1:15" ht="12.75" customHeight="1">
      <c r="A147" s="33">
        <v>137</v>
      </c>
      <c r="B147" s="56" t="s">
        <v>373</v>
      </c>
      <c r="C147" s="31">
        <v>458</v>
      </c>
      <c r="D147" s="38">
        <v>461.48333333333335</v>
      </c>
      <c r="E147" s="38">
        <v>453.51666666666671</v>
      </c>
      <c r="F147" s="38">
        <v>449.03333333333336</v>
      </c>
      <c r="G147" s="38">
        <v>441.06666666666672</v>
      </c>
      <c r="H147" s="38">
        <v>465.9666666666667</v>
      </c>
      <c r="I147" s="38">
        <v>473.93333333333339</v>
      </c>
      <c r="J147" s="38">
        <v>478.41666666666669</v>
      </c>
      <c r="K147" s="31">
        <v>469.45</v>
      </c>
      <c r="L147" s="31">
        <v>457</v>
      </c>
      <c r="M147" s="31">
        <v>3.1289600000000002</v>
      </c>
      <c r="N147" s="1"/>
      <c r="O147" s="1"/>
    </row>
    <row r="148" spans="1:15" ht="12.75" customHeight="1">
      <c r="A148" s="33">
        <v>138</v>
      </c>
      <c r="B148" s="56" t="s">
        <v>376</v>
      </c>
      <c r="C148" s="31">
        <v>43.65</v>
      </c>
      <c r="D148" s="38">
        <v>43.583333333333336</v>
      </c>
      <c r="E148" s="38">
        <v>43.016666666666673</v>
      </c>
      <c r="F148" s="38">
        <v>42.38333333333334</v>
      </c>
      <c r="G148" s="38">
        <v>41.816666666666677</v>
      </c>
      <c r="H148" s="38">
        <v>44.216666666666669</v>
      </c>
      <c r="I148" s="38">
        <v>44.783333333333331</v>
      </c>
      <c r="J148" s="38">
        <v>45.416666666666664</v>
      </c>
      <c r="K148" s="31">
        <v>44.15</v>
      </c>
      <c r="L148" s="31">
        <v>42.95</v>
      </c>
      <c r="M148" s="31">
        <v>130.92108999999999</v>
      </c>
      <c r="N148" s="1"/>
      <c r="O148" s="1"/>
    </row>
    <row r="149" spans="1:15" ht="12.75" customHeight="1">
      <c r="A149" s="33">
        <v>139</v>
      </c>
      <c r="B149" s="56" t="s">
        <v>564</v>
      </c>
      <c r="C149" s="31">
        <v>1809.85</v>
      </c>
      <c r="D149" s="38">
        <v>1819.0833333333333</v>
      </c>
      <c r="E149" s="38">
        <v>1785.7666666666664</v>
      </c>
      <c r="F149" s="38">
        <v>1761.6833333333332</v>
      </c>
      <c r="G149" s="38">
        <v>1728.3666666666663</v>
      </c>
      <c r="H149" s="38">
        <v>1843.1666666666665</v>
      </c>
      <c r="I149" s="38">
        <v>1876.4833333333336</v>
      </c>
      <c r="J149" s="38">
        <v>1900.5666666666666</v>
      </c>
      <c r="K149" s="31">
        <v>1852.4</v>
      </c>
      <c r="L149" s="31">
        <v>1795</v>
      </c>
      <c r="M149" s="31">
        <v>1.04399</v>
      </c>
      <c r="N149" s="1"/>
      <c r="O149" s="1"/>
    </row>
    <row r="150" spans="1:15" ht="12.75" customHeight="1">
      <c r="A150" s="33">
        <v>140</v>
      </c>
      <c r="B150" s="56" t="s">
        <v>111</v>
      </c>
      <c r="C150" s="31">
        <v>3349.25</v>
      </c>
      <c r="D150" s="38">
        <v>3345.25</v>
      </c>
      <c r="E150" s="38">
        <v>3321.5</v>
      </c>
      <c r="F150" s="38">
        <v>3293.75</v>
      </c>
      <c r="G150" s="38">
        <v>3270</v>
      </c>
      <c r="H150" s="38">
        <v>3373</v>
      </c>
      <c r="I150" s="38">
        <v>3396.75</v>
      </c>
      <c r="J150" s="38">
        <v>3424.5</v>
      </c>
      <c r="K150" s="31">
        <v>3369</v>
      </c>
      <c r="L150" s="31">
        <v>3317.5</v>
      </c>
      <c r="M150" s="31">
        <v>7.4304800000000002</v>
      </c>
      <c r="N150" s="1"/>
      <c r="O150" s="1"/>
    </row>
    <row r="151" spans="1:15" ht="12.75" customHeight="1">
      <c r="A151" s="33">
        <v>141</v>
      </c>
      <c r="B151" s="56" t="s">
        <v>374</v>
      </c>
      <c r="C151" s="31">
        <v>214.05</v>
      </c>
      <c r="D151" s="38">
        <v>214.01666666666665</v>
      </c>
      <c r="E151" s="38">
        <v>210.0333333333333</v>
      </c>
      <c r="F151" s="38">
        <v>206.01666666666665</v>
      </c>
      <c r="G151" s="38">
        <v>202.0333333333333</v>
      </c>
      <c r="H151" s="38">
        <v>218.0333333333333</v>
      </c>
      <c r="I151" s="38">
        <v>222.01666666666665</v>
      </c>
      <c r="J151" s="38">
        <v>226.0333333333333</v>
      </c>
      <c r="K151" s="31">
        <v>218</v>
      </c>
      <c r="L151" s="31">
        <v>210</v>
      </c>
      <c r="M151" s="31">
        <v>6.4578300000000004</v>
      </c>
      <c r="N151" s="1"/>
      <c r="O151" s="1"/>
    </row>
    <row r="152" spans="1:15" ht="12.75" customHeight="1">
      <c r="A152" s="33">
        <v>142</v>
      </c>
      <c r="B152" s="56" t="s">
        <v>377</v>
      </c>
      <c r="C152" s="31">
        <v>562</v>
      </c>
      <c r="D152" s="38">
        <v>568.81666666666672</v>
      </c>
      <c r="E152" s="38">
        <v>551.68333333333339</v>
      </c>
      <c r="F152" s="38">
        <v>541.36666666666667</v>
      </c>
      <c r="G152" s="38">
        <v>524.23333333333335</v>
      </c>
      <c r="H152" s="38">
        <v>579.13333333333344</v>
      </c>
      <c r="I152" s="38">
        <v>596.26666666666688</v>
      </c>
      <c r="J152" s="38">
        <v>606.58333333333348</v>
      </c>
      <c r="K152" s="31">
        <v>585.95000000000005</v>
      </c>
      <c r="L152" s="31">
        <v>558.5</v>
      </c>
      <c r="M152" s="31">
        <v>3.5272299999999999</v>
      </c>
      <c r="N152" s="1"/>
      <c r="O152" s="1"/>
    </row>
    <row r="153" spans="1:15" ht="12.75" customHeight="1">
      <c r="A153" s="33">
        <v>143</v>
      </c>
      <c r="B153" s="56" t="s">
        <v>275</v>
      </c>
      <c r="C153" s="31">
        <v>412.85</v>
      </c>
      <c r="D153" s="38">
        <v>414.7833333333333</v>
      </c>
      <c r="E153" s="38">
        <v>408.06666666666661</v>
      </c>
      <c r="F153" s="38">
        <v>403.2833333333333</v>
      </c>
      <c r="G153" s="38">
        <v>396.56666666666661</v>
      </c>
      <c r="H153" s="38">
        <v>419.56666666666661</v>
      </c>
      <c r="I153" s="38">
        <v>426.2833333333333</v>
      </c>
      <c r="J153" s="38">
        <v>431.06666666666661</v>
      </c>
      <c r="K153" s="31">
        <v>421.5</v>
      </c>
      <c r="L153" s="31">
        <v>410</v>
      </c>
      <c r="M153" s="31">
        <v>4.90503</v>
      </c>
      <c r="N153" s="1"/>
      <c r="O153" s="1"/>
    </row>
    <row r="154" spans="1:15" ht="12.75" customHeight="1">
      <c r="A154" s="33">
        <v>144</v>
      </c>
      <c r="B154" s="56" t="s">
        <v>378</v>
      </c>
      <c r="C154" s="31">
        <v>1694.35</v>
      </c>
      <c r="D154" s="38">
        <v>1701.8</v>
      </c>
      <c r="E154" s="38">
        <v>1669.6</v>
      </c>
      <c r="F154" s="38">
        <v>1644.85</v>
      </c>
      <c r="G154" s="38">
        <v>1612.6499999999999</v>
      </c>
      <c r="H154" s="38">
        <v>1726.55</v>
      </c>
      <c r="I154" s="38">
        <v>1758.7500000000002</v>
      </c>
      <c r="J154" s="38">
        <v>1783.5</v>
      </c>
      <c r="K154" s="31">
        <v>1734</v>
      </c>
      <c r="L154" s="31">
        <v>1677.05</v>
      </c>
      <c r="M154" s="31">
        <v>0.53746000000000005</v>
      </c>
      <c r="N154" s="1"/>
      <c r="O154" s="1"/>
    </row>
    <row r="155" spans="1:15" ht="12.75" customHeight="1">
      <c r="A155" s="33">
        <v>145</v>
      </c>
      <c r="B155" s="56" t="s">
        <v>379</v>
      </c>
      <c r="C155" s="31">
        <v>131.35</v>
      </c>
      <c r="D155" s="38">
        <v>130.53333333333333</v>
      </c>
      <c r="E155" s="38">
        <v>128.31666666666666</v>
      </c>
      <c r="F155" s="38">
        <v>125.28333333333333</v>
      </c>
      <c r="G155" s="38">
        <v>123.06666666666666</v>
      </c>
      <c r="H155" s="38">
        <v>133.56666666666666</v>
      </c>
      <c r="I155" s="38">
        <v>135.7833333333333</v>
      </c>
      <c r="J155" s="38">
        <v>138.81666666666666</v>
      </c>
      <c r="K155" s="31">
        <v>132.75</v>
      </c>
      <c r="L155" s="31">
        <v>127.5</v>
      </c>
      <c r="M155" s="31">
        <v>90.757660000000001</v>
      </c>
      <c r="N155" s="1"/>
      <c r="O155" s="1"/>
    </row>
    <row r="156" spans="1:15" ht="12.75" customHeight="1">
      <c r="A156" s="33">
        <v>146</v>
      </c>
      <c r="B156" s="56" t="s">
        <v>375</v>
      </c>
      <c r="C156" s="31">
        <v>219.15</v>
      </c>
      <c r="D156" s="38">
        <v>219.73333333333335</v>
      </c>
      <c r="E156" s="38">
        <v>216.51666666666671</v>
      </c>
      <c r="F156" s="38">
        <v>213.88333333333335</v>
      </c>
      <c r="G156" s="38">
        <v>210.66666666666671</v>
      </c>
      <c r="H156" s="38">
        <v>222.3666666666667</v>
      </c>
      <c r="I156" s="38">
        <v>225.58333333333334</v>
      </c>
      <c r="J156" s="38">
        <v>228.2166666666667</v>
      </c>
      <c r="K156" s="31">
        <v>222.95</v>
      </c>
      <c r="L156" s="31">
        <v>217.1</v>
      </c>
      <c r="M156" s="31">
        <v>4.0491400000000004</v>
      </c>
      <c r="N156" s="1"/>
      <c r="O156" s="1"/>
    </row>
    <row r="157" spans="1:15" ht="12.75" customHeight="1">
      <c r="A157" s="33">
        <v>147</v>
      </c>
      <c r="B157" s="56" t="s">
        <v>380</v>
      </c>
      <c r="C157" s="31">
        <v>96.05</v>
      </c>
      <c r="D157" s="38">
        <v>96.149999999999991</v>
      </c>
      <c r="E157" s="38">
        <v>95.59999999999998</v>
      </c>
      <c r="F157" s="38">
        <v>95.149999999999991</v>
      </c>
      <c r="G157" s="38">
        <v>94.59999999999998</v>
      </c>
      <c r="H157" s="38">
        <v>96.59999999999998</v>
      </c>
      <c r="I157" s="38">
        <v>97.149999999999991</v>
      </c>
      <c r="J157" s="38">
        <v>97.59999999999998</v>
      </c>
      <c r="K157" s="31">
        <v>96.7</v>
      </c>
      <c r="L157" s="31">
        <v>95.7</v>
      </c>
      <c r="M157" s="31">
        <v>56.336480000000002</v>
      </c>
      <c r="N157" s="1"/>
      <c r="O157" s="1"/>
    </row>
    <row r="158" spans="1:15" ht="12.75" customHeight="1">
      <c r="A158" s="33">
        <v>148</v>
      </c>
      <c r="B158" s="56" t="s">
        <v>881</v>
      </c>
      <c r="C158" s="31">
        <v>728.55</v>
      </c>
      <c r="D158" s="38">
        <v>725.25</v>
      </c>
      <c r="E158" s="38">
        <v>717.3</v>
      </c>
      <c r="F158" s="38">
        <v>706.05</v>
      </c>
      <c r="G158" s="38">
        <v>698.09999999999991</v>
      </c>
      <c r="H158" s="38">
        <v>736.5</v>
      </c>
      <c r="I158" s="38">
        <v>744.45</v>
      </c>
      <c r="J158" s="38">
        <v>755.7</v>
      </c>
      <c r="K158" s="31">
        <v>733.2</v>
      </c>
      <c r="L158" s="31">
        <v>714</v>
      </c>
      <c r="M158" s="31">
        <v>10.65701</v>
      </c>
      <c r="N158" s="1"/>
      <c r="O158" s="1"/>
    </row>
    <row r="159" spans="1:15" ht="12.75" customHeight="1">
      <c r="A159" s="33">
        <v>149</v>
      </c>
      <c r="B159" s="56" t="s">
        <v>112</v>
      </c>
      <c r="C159" s="31">
        <v>2345.5</v>
      </c>
      <c r="D159" s="38">
        <v>2353.8666666666668</v>
      </c>
      <c r="E159" s="38">
        <v>2325.9333333333334</v>
      </c>
      <c r="F159" s="38">
        <v>2306.3666666666668</v>
      </c>
      <c r="G159" s="38">
        <v>2278.4333333333334</v>
      </c>
      <c r="H159" s="38">
        <v>2373.4333333333334</v>
      </c>
      <c r="I159" s="38">
        <v>2401.3666666666668</v>
      </c>
      <c r="J159" s="38">
        <v>2420.9333333333334</v>
      </c>
      <c r="K159" s="31">
        <v>2381.8000000000002</v>
      </c>
      <c r="L159" s="31">
        <v>2334.3000000000002</v>
      </c>
      <c r="M159" s="31">
        <v>1.39358</v>
      </c>
      <c r="N159" s="1"/>
      <c r="O159" s="1"/>
    </row>
    <row r="160" spans="1:15" ht="12.75" customHeight="1">
      <c r="A160" s="33">
        <v>150</v>
      </c>
      <c r="B160" s="56" t="s">
        <v>113</v>
      </c>
      <c r="C160" s="31">
        <v>247.65</v>
      </c>
      <c r="D160" s="38">
        <v>247.76666666666665</v>
      </c>
      <c r="E160" s="38">
        <v>244.1333333333333</v>
      </c>
      <c r="F160" s="38">
        <v>240.61666666666665</v>
      </c>
      <c r="G160" s="38">
        <v>236.98333333333329</v>
      </c>
      <c r="H160" s="38">
        <v>251.2833333333333</v>
      </c>
      <c r="I160" s="38">
        <v>254.91666666666663</v>
      </c>
      <c r="J160" s="38">
        <v>258.43333333333328</v>
      </c>
      <c r="K160" s="31">
        <v>251.4</v>
      </c>
      <c r="L160" s="31">
        <v>244.25</v>
      </c>
      <c r="M160" s="31">
        <v>35.84384</v>
      </c>
      <c r="N160" s="1"/>
      <c r="O160" s="1"/>
    </row>
    <row r="161" spans="1:15" ht="12.75" customHeight="1">
      <c r="A161" s="33">
        <v>151</v>
      </c>
      <c r="B161" s="56" t="s">
        <v>381</v>
      </c>
      <c r="C161" s="31">
        <v>329.35</v>
      </c>
      <c r="D161" s="38">
        <v>329.36666666666667</v>
      </c>
      <c r="E161" s="38">
        <v>324.98333333333335</v>
      </c>
      <c r="F161" s="38">
        <v>320.61666666666667</v>
      </c>
      <c r="G161" s="38">
        <v>316.23333333333335</v>
      </c>
      <c r="H161" s="38">
        <v>333.73333333333335</v>
      </c>
      <c r="I161" s="38">
        <v>338.11666666666667</v>
      </c>
      <c r="J161" s="38">
        <v>342.48333333333335</v>
      </c>
      <c r="K161" s="31">
        <v>333.75</v>
      </c>
      <c r="L161" s="31">
        <v>325</v>
      </c>
      <c r="M161" s="31">
        <v>1.32087</v>
      </c>
      <c r="N161" s="1"/>
      <c r="O161" s="1"/>
    </row>
    <row r="162" spans="1:15" ht="12.75" customHeight="1">
      <c r="A162" s="33">
        <v>152</v>
      </c>
      <c r="B162" s="56" t="s">
        <v>114</v>
      </c>
      <c r="C162" s="31">
        <v>134.9</v>
      </c>
      <c r="D162" s="38">
        <v>133.95000000000002</v>
      </c>
      <c r="E162" s="38">
        <v>132.50000000000003</v>
      </c>
      <c r="F162" s="38">
        <v>130.10000000000002</v>
      </c>
      <c r="G162" s="38">
        <v>128.65000000000003</v>
      </c>
      <c r="H162" s="38">
        <v>136.35000000000002</v>
      </c>
      <c r="I162" s="38">
        <v>137.80000000000001</v>
      </c>
      <c r="J162" s="38">
        <v>140.20000000000002</v>
      </c>
      <c r="K162" s="31">
        <v>135.4</v>
      </c>
      <c r="L162" s="31">
        <v>131.55000000000001</v>
      </c>
      <c r="M162" s="31">
        <v>300.95708000000002</v>
      </c>
      <c r="N162" s="1"/>
      <c r="O162" s="1"/>
    </row>
    <row r="163" spans="1:15" ht="12.75" customHeight="1">
      <c r="A163" s="33">
        <v>153</v>
      </c>
      <c r="B163" s="56" t="s">
        <v>382</v>
      </c>
      <c r="C163" s="31">
        <v>483.7</v>
      </c>
      <c r="D163" s="38">
        <v>486.88333333333327</v>
      </c>
      <c r="E163" s="38">
        <v>472.11666666666656</v>
      </c>
      <c r="F163" s="38">
        <v>460.5333333333333</v>
      </c>
      <c r="G163" s="38">
        <v>445.76666666666659</v>
      </c>
      <c r="H163" s="38">
        <v>498.46666666666653</v>
      </c>
      <c r="I163" s="38">
        <v>513.23333333333335</v>
      </c>
      <c r="J163" s="38">
        <v>524.81666666666649</v>
      </c>
      <c r="K163" s="31">
        <v>501.65</v>
      </c>
      <c r="L163" s="31">
        <v>475.3</v>
      </c>
      <c r="M163" s="31">
        <v>11.145770000000001</v>
      </c>
      <c r="N163" s="1"/>
      <c r="O163" s="1"/>
    </row>
    <row r="164" spans="1:15" ht="12.75" customHeight="1">
      <c r="A164" s="33">
        <v>154</v>
      </c>
      <c r="B164" s="56" t="s">
        <v>383</v>
      </c>
      <c r="C164" s="31">
        <v>4782.7</v>
      </c>
      <c r="D164" s="38">
        <v>4785.916666666667</v>
      </c>
      <c r="E164" s="38">
        <v>4731.8333333333339</v>
      </c>
      <c r="F164" s="38">
        <v>4680.9666666666672</v>
      </c>
      <c r="G164" s="38">
        <v>4626.8833333333341</v>
      </c>
      <c r="H164" s="38">
        <v>4836.7833333333338</v>
      </c>
      <c r="I164" s="38">
        <v>4890.8666666666677</v>
      </c>
      <c r="J164" s="38">
        <v>4941.7333333333336</v>
      </c>
      <c r="K164" s="31">
        <v>4840</v>
      </c>
      <c r="L164" s="31">
        <v>4735.05</v>
      </c>
      <c r="M164" s="31">
        <v>0.24204999999999999</v>
      </c>
      <c r="N164" s="1"/>
      <c r="O164" s="1"/>
    </row>
    <row r="165" spans="1:15" ht="12.75" customHeight="1">
      <c r="A165" s="33">
        <v>155</v>
      </c>
      <c r="B165" s="56" t="s">
        <v>384</v>
      </c>
      <c r="C165" s="31">
        <v>896.7</v>
      </c>
      <c r="D165" s="38">
        <v>888.7166666666667</v>
      </c>
      <c r="E165" s="38">
        <v>875.43333333333339</v>
      </c>
      <c r="F165" s="38">
        <v>854.16666666666674</v>
      </c>
      <c r="G165" s="38">
        <v>840.88333333333344</v>
      </c>
      <c r="H165" s="38">
        <v>909.98333333333335</v>
      </c>
      <c r="I165" s="38">
        <v>923.26666666666665</v>
      </c>
      <c r="J165" s="38">
        <v>944.5333333333333</v>
      </c>
      <c r="K165" s="31">
        <v>902</v>
      </c>
      <c r="L165" s="31">
        <v>867.45</v>
      </c>
      <c r="M165" s="31">
        <v>8.2174399999999999</v>
      </c>
      <c r="N165" s="1"/>
      <c r="O165" s="1"/>
    </row>
    <row r="166" spans="1:15" ht="12.75" customHeight="1">
      <c r="A166" s="33">
        <v>156</v>
      </c>
      <c r="B166" s="56" t="s">
        <v>385</v>
      </c>
      <c r="C166" s="31">
        <v>178.9</v>
      </c>
      <c r="D166" s="38">
        <v>179.15</v>
      </c>
      <c r="E166" s="38">
        <v>176.4</v>
      </c>
      <c r="F166" s="38">
        <v>173.9</v>
      </c>
      <c r="G166" s="38">
        <v>171.15</v>
      </c>
      <c r="H166" s="38">
        <v>181.65</v>
      </c>
      <c r="I166" s="38">
        <v>184.4</v>
      </c>
      <c r="J166" s="38">
        <v>186.9</v>
      </c>
      <c r="K166" s="31">
        <v>181.9</v>
      </c>
      <c r="L166" s="31">
        <v>176.65</v>
      </c>
      <c r="M166" s="31">
        <v>4.5551300000000001</v>
      </c>
      <c r="N166" s="1"/>
      <c r="O166" s="1"/>
    </row>
    <row r="167" spans="1:15" ht="12.75" customHeight="1">
      <c r="A167" s="33">
        <v>157</v>
      </c>
      <c r="B167" s="56" t="s">
        <v>386</v>
      </c>
      <c r="C167" s="31">
        <v>138.05000000000001</v>
      </c>
      <c r="D167" s="38">
        <v>139.30000000000001</v>
      </c>
      <c r="E167" s="38">
        <v>136.05000000000001</v>
      </c>
      <c r="F167" s="38">
        <v>134.05000000000001</v>
      </c>
      <c r="G167" s="38">
        <v>130.80000000000001</v>
      </c>
      <c r="H167" s="38">
        <v>141.30000000000001</v>
      </c>
      <c r="I167" s="38">
        <v>144.55000000000001</v>
      </c>
      <c r="J167" s="38">
        <v>146.55000000000001</v>
      </c>
      <c r="K167" s="31">
        <v>142.55000000000001</v>
      </c>
      <c r="L167" s="31">
        <v>137.30000000000001</v>
      </c>
      <c r="M167" s="31">
        <v>47.872050000000002</v>
      </c>
      <c r="N167" s="1"/>
      <c r="O167" s="1"/>
    </row>
    <row r="168" spans="1:15" ht="12.75" customHeight="1">
      <c r="A168" s="33">
        <v>158</v>
      </c>
      <c r="B168" s="56" t="s">
        <v>882</v>
      </c>
      <c r="C168" s="31">
        <v>657.75</v>
      </c>
      <c r="D168" s="38">
        <v>650.91666666666663</v>
      </c>
      <c r="E168" s="38">
        <v>637.83333333333326</v>
      </c>
      <c r="F168" s="38">
        <v>617.91666666666663</v>
      </c>
      <c r="G168" s="38">
        <v>604.83333333333326</v>
      </c>
      <c r="H168" s="38">
        <v>670.83333333333326</v>
      </c>
      <c r="I168" s="38">
        <v>683.91666666666652</v>
      </c>
      <c r="J168" s="38">
        <v>703.83333333333326</v>
      </c>
      <c r="K168" s="31">
        <v>664</v>
      </c>
      <c r="L168" s="31">
        <v>631</v>
      </c>
      <c r="M168" s="31">
        <v>3.7248399999999999</v>
      </c>
      <c r="N168" s="1"/>
      <c r="O168" s="1"/>
    </row>
    <row r="169" spans="1:15" ht="12.75" customHeight="1">
      <c r="A169" s="33">
        <v>159</v>
      </c>
      <c r="B169" s="56" t="s">
        <v>277</v>
      </c>
      <c r="C169" s="31">
        <v>326.55</v>
      </c>
      <c r="D169" s="38">
        <v>326.84999999999997</v>
      </c>
      <c r="E169" s="38">
        <v>322.69999999999993</v>
      </c>
      <c r="F169" s="38">
        <v>318.84999999999997</v>
      </c>
      <c r="G169" s="38">
        <v>314.69999999999993</v>
      </c>
      <c r="H169" s="38">
        <v>330.69999999999993</v>
      </c>
      <c r="I169" s="38">
        <v>334.84999999999991</v>
      </c>
      <c r="J169" s="38">
        <v>338.69999999999993</v>
      </c>
      <c r="K169" s="31">
        <v>331</v>
      </c>
      <c r="L169" s="31">
        <v>323</v>
      </c>
      <c r="M169" s="31">
        <v>9.6707400000000003</v>
      </c>
      <c r="N169" s="1"/>
      <c r="O169" s="1"/>
    </row>
    <row r="170" spans="1:15" ht="12.75" customHeight="1">
      <c r="A170" s="33">
        <v>160</v>
      </c>
      <c r="B170" s="56" t="s">
        <v>276</v>
      </c>
      <c r="C170" s="31">
        <v>144.5</v>
      </c>
      <c r="D170" s="38">
        <v>144.68333333333334</v>
      </c>
      <c r="E170" s="38">
        <v>143.36666666666667</v>
      </c>
      <c r="F170" s="38">
        <v>142.23333333333335</v>
      </c>
      <c r="G170" s="38">
        <v>140.91666666666669</v>
      </c>
      <c r="H170" s="38">
        <v>145.81666666666666</v>
      </c>
      <c r="I170" s="38">
        <v>147.13333333333333</v>
      </c>
      <c r="J170" s="38">
        <v>148.26666666666665</v>
      </c>
      <c r="K170" s="31">
        <v>146</v>
      </c>
      <c r="L170" s="31">
        <v>143.55000000000001</v>
      </c>
      <c r="M170" s="31">
        <v>48.612070000000003</v>
      </c>
      <c r="N170" s="1"/>
      <c r="O170" s="1"/>
    </row>
    <row r="171" spans="1:15" ht="12.75" customHeight="1">
      <c r="A171" s="33">
        <v>161</v>
      </c>
      <c r="B171" s="56" t="s">
        <v>387</v>
      </c>
      <c r="C171" s="31">
        <v>1311.45</v>
      </c>
      <c r="D171" s="38">
        <v>1315.6499999999999</v>
      </c>
      <c r="E171" s="38">
        <v>1300.7999999999997</v>
      </c>
      <c r="F171" s="38">
        <v>1290.1499999999999</v>
      </c>
      <c r="G171" s="38">
        <v>1275.2999999999997</v>
      </c>
      <c r="H171" s="38">
        <v>1326.2999999999997</v>
      </c>
      <c r="I171" s="38">
        <v>1341.1499999999996</v>
      </c>
      <c r="J171" s="38">
        <v>1351.7999999999997</v>
      </c>
      <c r="K171" s="31">
        <v>1330.5</v>
      </c>
      <c r="L171" s="31">
        <v>1305</v>
      </c>
      <c r="M171" s="31">
        <v>0.12848999999999999</v>
      </c>
      <c r="N171" s="1"/>
      <c r="O171" s="1"/>
    </row>
    <row r="172" spans="1:15" ht="12.75" customHeight="1">
      <c r="A172" s="33">
        <v>162</v>
      </c>
      <c r="B172" s="56" t="s">
        <v>115</v>
      </c>
      <c r="C172" s="31">
        <v>108.9</v>
      </c>
      <c r="D172" s="38">
        <v>108.8</v>
      </c>
      <c r="E172" s="38">
        <v>108.44999999999999</v>
      </c>
      <c r="F172" s="38">
        <v>107.99999999999999</v>
      </c>
      <c r="G172" s="38">
        <v>107.64999999999998</v>
      </c>
      <c r="H172" s="38">
        <v>109.25</v>
      </c>
      <c r="I172" s="38">
        <v>109.6</v>
      </c>
      <c r="J172" s="38">
        <v>110.05000000000001</v>
      </c>
      <c r="K172" s="31">
        <v>109.15</v>
      </c>
      <c r="L172" s="31">
        <v>108.35</v>
      </c>
      <c r="M172" s="31">
        <v>60.132429999999999</v>
      </c>
      <c r="N172" s="1"/>
      <c r="O172" s="1"/>
    </row>
    <row r="173" spans="1:15" ht="12.75" customHeight="1">
      <c r="A173" s="33">
        <v>163</v>
      </c>
      <c r="B173" s="56" t="s">
        <v>389</v>
      </c>
      <c r="C173" s="31">
        <v>2605.9</v>
      </c>
      <c r="D173" s="38">
        <v>2612.7166666666667</v>
      </c>
      <c r="E173" s="38">
        <v>2587.4333333333334</v>
      </c>
      <c r="F173" s="38">
        <v>2568.9666666666667</v>
      </c>
      <c r="G173" s="38">
        <v>2543.6833333333334</v>
      </c>
      <c r="H173" s="38">
        <v>2631.1833333333334</v>
      </c>
      <c r="I173" s="38">
        <v>2656.4666666666672</v>
      </c>
      <c r="J173" s="38">
        <v>2674.9333333333334</v>
      </c>
      <c r="K173" s="31">
        <v>2638</v>
      </c>
      <c r="L173" s="31">
        <v>2594.25</v>
      </c>
      <c r="M173" s="31">
        <v>8.9649999999999994E-2</v>
      </c>
      <c r="N173" s="1"/>
      <c r="O173" s="1"/>
    </row>
    <row r="174" spans="1:15" ht="12.75" customHeight="1">
      <c r="A174" s="33">
        <v>164</v>
      </c>
      <c r="B174" s="56" t="s">
        <v>390</v>
      </c>
      <c r="C174" s="31">
        <v>3128.7</v>
      </c>
      <c r="D174" s="38">
        <v>3116.4166666666665</v>
      </c>
      <c r="E174" s="38">
        <v>3092.833333333333</v>
      </c>
      <c r="F174" s="38">
        <v>3056.9666666666667</v>
      </c>
      <c r="G174" s="38">
        <v>3033.3833333333332</v>
      </c>
      <c r="H174" s="38">
        <v>3152.2833333333328</v>
      </c>
      <c r="I174" s="38">
        <v>3175.8666666666659</v>
      </c>
      <c r="J174" s="38">
        <v>3211.7333333333327</v>
      </c>
      <c r="K174" s="31">
        <v>3140</v>
      </c>
      <c r="L174" s="31">
        <v>3080.55</v>
      </c>
      <c r="M174" s="31">
        <v>0.10038</v>
      </c>
      <c r="N174" s="1"/>
      <c r="O174" s="1"/>
    </row>
    <row r="175" spans="1:15" ht="12.75" customHeight="1">
      <c r="A175" s="33">
        <v>165</v>
      </c>
      <c r="B175" s="56" t="s">
        <v>391</v>
      </c>
      <c r="C175" s="31">
        <v>187.25</v>
      </c>
      <c r="D175" s="38">
        <v>187.1</v>
      </c>
      <c r="E175" s="38">
        <v>185.5</v>
      </c>
      <c r="F175" s="38">
        <v>183.75</v>
      </c>
      <c r="G175" s="38">
        <v>182.15</v>
      </c>
      <c r="H175" s="38">
        <v>188.85</v>
      </c>
      <c r="I175" s="38">
        <v>190.44999999999996</v>
      </c>
      <c r="J175" s="38">
        <v>192.2</v>
      </c>
      <c r="K175" s="31">
        <v>188.7</v>
      </c>
      <c r="L175" s="31">
        <v>185.35</v>
      </c>
      <c r="M175" s="31">
        <v>5.3586999999999998</v>
      </c>
      <c r="N175" s="1"/>
      <c r="O175" s="1"/>
    </row>
    <row r="176" spans="1:15" ht="12.75" customHeight="1">
      <c r="A176" s="33">
        <v>166</v>
      </c>
      <c r="B176" s="56" t="s">
        <v>278</v>
      </c>
      <c r="C176" s="31">
        <v>1161.2</v>
      </c>
      <c r="D176" s="38">
        <v>1164.1000000000001</v>
      </c>
      <c r="E176" s="38">
        <v>1145.4000000000003</v>
      </c>
      <c r="F176" s="38">
        <v>1129.6000000000001</v>
      </c>
      <c r="G176" s="38">
        <v>1110.9000000000003</v>
      </c>
      <c r="H176" s="38">
        <v>1179.9000000000003</v>
      </c>
      <c r="I176" s="38">
        <v>1198.6000000000001</v>
      </c>
      <c r="J176" s="38">
        <v>1214.4000000000003</v>
      </c>
      <c r="K176" s="31">
        <v>1182.8</v>
      </c>
      <c r="L176" s="31">
        <v>1148.3</v>
      </c>
      <c r="M176" s="31">
        <v>3.1528999999999998</v>
      </c>
      <c r="N176" s="1"/>
      <c r="O176" s="1"/>
    </row>
    <row r="177" spans="1:15" ht="12.75" customHeight="1">
      <c r="A177" s="33">
        <v>167</v>
      </c>
      <c r="B177" s="56" t="s">
        <v>392</v>
      </c>
      <c r="C177" s="31">
        <v>1413.45</v>
      </c>
      <c r="D177" s="38">
        <v>1413.1666666666667</v>
      </c>
      <c r="E177" s="38">
        <v>1398.3333333333335</v>
      </c>
      <c r="F177" s="38">
        <v>1383.2166666666667</v>
      </c>
      <c r="G177" s="38">
        <v>1368.3833333333334</v>
      </c>
      <c r="H177" s="38">
        <v>1428.2833333333335</v>
      </c>
      <c r="I177" s="38">
        <v>1443.116666666667</v>
      </c>
      <c r="J177" s="38">
        <v>1458.2333333333336</v>
      </c>
      <c r="K177" s="31">
        <v>1428</v>
      </c>
      <c r="L177" s="31">
        <v>1398.05</v>
      </c>
      <c r="M177" s="31">
        <v>1.1842299999999999</v>
      </c>
      <c r="N177" s="1"/>
      <c r="O177" s="1"/>
    </row>
    <row r="178" spans="1:15" ht="12.75" customHeight="1">
      <c r="A178" s="33">
        <v>168</v>
      </c>
      <c r="B178" s="56" t="s">
        <v>116</v>
      </c>
      <c r="C178" s="31">
        <v>721.15</v>
      </c>
      <c r="D178" s="38">
        <v>716.98333333333323</v>
      </c>
      <c r="E178" s="38">
        <v>706.16666666666652</v>
      </c>
      <c r="F178" s="38">
        <v>691.18333333333328</v>
      </c>
      <c r="G178" s="38">
        <v>680.36666666666656</v>
      </c>
      <c r="H178" s="38">
        <v>731.96666666666647</v>
      </c>
      <c r="I178" s="38">
        <v>742.7833333333333</v>
      </c>
      <c r="J178" s="38">
        <v>757.76666666666642</v>
      </c>
      <c r="K178" s="31">
        <v>727.8</v>
      </c>
      <c r="L178" s="31">
        <v>702</v>
      </c>
      <c r="M178" s="31">
        <v>13.20815</v>
      </c>
      <c r="N178" s="1"/>
      <c r="O178" s="1"/>
    </row>
    <row r="179" spans="1:15" ht="12.75" customHeight="1">
      <c r="A179" s="33">
        <v>169</v>
      </c>
      <c r="B179" s="56" t="s">
        <v>888</v>
      </c>
      <c r="C179" s="31">
        <v>700.05</v>
      </c>
      <c r="D179" s="38">
        <v>700.41666666666663</v>
      </c>
      <c r="E179" s="38">
        <v>692.63333333333321</v>
      </c>
      <c r="F179" s="38">
        <v>685.21666666666658</v>
      </c>
      <c r="G179" s="38">
        <v>677.43333333333317</v>
      </c>
      <c r="H179" s="38">
        <v>707.83333333333326</v>
      </c>
      <c r="I179" s="38">
        <v>715.61666666666679</v>
      </c>
      <c r="J179" s="38">
        <v>723.0333333333333</v>
      </c>
      <c r="K179" s="31">
        <v>708.2</v>
      </c>
      <c r="L179" s="31">
        <v>693</v>
      </c>
      <c r="M179" s="31">
        <v>2.7564799999999998</v>
      </c>
      <c r="N179" s="1"/>
      <c r="O179" s="1"/>
    </row>
    <row r="180" spans="1:15" ht="12.75" customHeight="1">
      <c r="A180" s="33">
        <v>170</v>
      </c>
      <c r="B180" s="56" t="s">
        <v>388</v>
      </c>
      <c r="C180" s="31">
        <v>1474.9</v>
      </c>
      <c r="D180" s="38">
        <v>1479.2</v>
      </c>
      <c r="E180" s="38">
        <v>1466.75</v>
      </c>
      <c r="F180" s="38">
        <v>1458.6</v>
      </c>
      <c r="G180" s="38">
        <v>1446.1499999999999</v>
      </c>
      <c r="H180" s="38">
        <v>1487.3500000000001</v>
      </c>
      <c r="I180" s="38">
        <v>1499.8000000000004</v>
      </c>
      <c r="J180" s="38">
        <v>1507.9500000000003</v>
      </c>
      <c r="K180" s="31">
        <v>1491.65</v>
      </c>
      <c r="L180" s="31">
        <v>1471.05</v>
      </c>
      <c r="M180" s="31">
        <v>0.61192000000000002</v>
      </c>
      <c r="N180" s="1"/>
      <c r="O180" s="1"/>
    </row>
    <row r="181" spans="1:15" ht="12.75" customHeight="1">
      <c r="A181" s="33">
        <v>171</v>
      </c>
      <c r="B181" s="56" t="s">
        <v>118</v>
      </c>
      <c r="C181" s="31">
        <v>44.55</v>
      </c>
      <c r="D181" s="38">
        <v>44.75</v>
      </c>
      <c r="E181" s="38">
        <v>44.2</v>
      </c>
      <c r="F181" s="38">
        <v>43.85</v>
      </c>
      <c r="G181" s="38">
        <v>43.300000000000004</v>
      </c>
      <c r="H181" s="38">
        <v>45.1</v>
      </c>
      <c r="I181" s="38">
        <v>45.65</v>
      </c>
      <c r="J181" s="38">
        <v>46</v>
      </c>
      <c r="K181" s="31">
        <v>45.3</v>
      </c>
      <c r="L181" s="31">
        <v>44.4</v>
      </c>
      <c r="M181" s="31">
        <v>32.502499999999998</v>
      </c>
      <c r="N181" s="1"/>
      <c r="O181" s="1"/>
    </row>
    <row r="182" spans="1:15" ht="12.75" customHeight="1">
      <c r="A182" s="33">
        <v>172</v>
      </c>
      <c r="B182" s="56" t="s">
        <v>393</v>
      </c>
      <c r="C182" s="31">
        <v>1131.6500000000001</v>
      </c>
      <c r="D182" s="38">
        <v>1134.0833333333333</v>
      </c>
      <c r="E182" s="38">
        <v>1124.1666666666665</v>
      </c>
      <c r="F182" s="38">
        <v>1116.6833333333332</v>
      </c>
      <c r="G182" s="38">
        <v>1106.7666666666664</v>
      </c>
      <c r="H182" s="38">
        <v>1141.5666666666666</v>
      </c>
      <c r="I182" s="38">
        <v>1151.4833333333331</v>
      </c>
      <c r="J182" s="38">
        <v>1158.9666666666667</v>
      </c>
      <c r="K182" s="31">
        <v>1144</v>
      </c>
      <c r="L182" s="31">
        <v>1126.5999999999999</v>
      </c>
      <c r="M182" s="31">
        <v>0.49464999999999998</v>
      </c>
      <c r="N182" s="1"/>
      <c r="O182" s="1"/>
    </row>
    <row r="183" spans="1:15" ht="12.75" customHeight="1">
      <c r="A183" s="33">
        <v>173</v>
      </c>
      <c r="B183" s="56" t="s">
        <v>394</v>
      </c>
      <c r="C183" s="31">
        <v>1641.95</v>
      </c>
      <c r="D183" s="38">
        <v>1638.3</v>
      </c>
      <c r="E183" s="38">
        <v>1628.6499999999999</v>
      </c>
      <c r="F183" s="38">
        <v>1615.35</v>
      </c>
      <c r="G183" s="38">
        <v>1605.6999999999998</v>
      </c>
      <c r="H183" s="38">
        <v>1651.6</v>
      </c>
      <c r="I183" s="38">
        <v>1661.25</v>
      </c>
      <c r="J183" s="38">
        <v>1674.55</v>
      </c>
      <c r="K183" s="31">
        <v>1647.95</v>
      </c>
      <c r="L183" s="31">
        <v>1625</v>
      </c>
      <c r="M183" s="31">
        <v>0.48862</v>
      </c>
      <c r="N183" s="1"/>
      <c r="O183" s="1"/>
    </row>
    <row r="184" spans="1:15" ht="12.75" customHeight="1">
      <c r="A184" s="33">
        <v>174</v>
      </c>
      <c r="B184" s="56" t="s">
        <v>395</v>
      </c>
      <c r="C184" s="31">
        <v>499.15</v>
      </c>
      <c r="D184" s="38">
        <v>499</v>
      </c>
      <c r="E184" s="38">
        <v>468</v>
      </c>
      <c r="F184" s="38">
        <v>436.85</v>
      </c>
      <c r="G184" s="38">
        <v>405.85</v>
      </c>
      <c r="H184" s="38">
        <v>530.15</v>
      </c>
      <c r="I184" s="38">
        <v>561.15</v>
      </c>
      <c r="J184" s="38">
        <v>592.29999999999995</v>
      </c>
      <c r="K184" s="31">
        <v>530</v>
      </c>
      <c r="L184" s="31">
        <v>467.85</v>
      </c>
      <c r="M184" s="31">
        <v>23.715489999999999</v>
      </c>
      <c r="N184" s="1"/>
      <c r="O184" s="1"/>
    </row>
    <row r="185" spans="1:15" ht="12.75" customHeight="1">
      <c r="A185" s="33">
        <v>175</v>
      </c>
      <c r="B185" s="56" t="s">
        <v>120</v>
      </c>
      <c r="C185" s="31">
        <v>1041.95</v>
      </c>
      <c r="D185" s="38">
        <v>1048.1000000000001</v>
      </c>
      <c r="E185" s="38">
        <v>1031.3500000000004</v>
      </c>
      <c r="F185" s="38">
        <v>1020.7500000000002</v>
      </c>
      <c r="G185" s="38">
        <v>1004.0000000000005</v>
      </c>
      <c r="H185" s="38">
        <v>1058.7000000000003</v>
      </c>
      <c r="I185" s="38">
        <v>1075.4499999999998</v>
      </c>
      <c r="J185" s="38">
        <v>1086.0500000000002</v>
      </c>
      <c r="K185" s="31">
        <v>1064.8499999999999</v>
      </c>
      <c r="L185" s="31">
        <v>1037.5</v>
      </c>
      <c r="M185" s="31">
        <v>5.6917900000000001</v>
      </c>
      <c r="N185" s="1"/>
      <c r="O185" s="1"/>
    </row>
    <row r="186" spans="1:15" ht="12.75" customHeight="1">
      <c r="A186" s="33">
        <v>176</v>
      </c>
      <c r="B186" s="56" t="s">
        <v>396</v>
      </c>
      <c r="C186" s="31">
        <v>485.65</v>
      </c>
      <c r="D186" s="38">
        <v>487.08333333333331</v>
      </c>
      <c r="E186" s="38">
        <v>481.56666666666661</v>
      </c>
      <c r="F186" s="38">
        <v>477.48333333333329</v>
      </c>
      <c r="G186" s="38">
        <v>471.96666666666658</v>
      </c>
      <c r="H186" s="38">
        <v>491.16666666666663</v>
      </c>
      <c r="I186" s="38">
        <v>496.68333333333339</v>
      </c>
      <c r="J186" s="38">
        <v>500.76666666666665</v>
      </c>
      <c r="K186" s="31">
        <v>492.6</v>
      </c>
      <c r="L186" s="31">
        <v>483</v>
      </c>
      <c r="M186" s="31">
        <v>1.1796</v>
      </c>
      <c r="N186" s="1"/>
      <c r="O186" s="1"/>
    </row>
    <row r="187" spans="1:15" ht="12.75" customHeight="1">
      <c r="A187" s="33">
        <v>177</v>
      </c>
      <c r="B187" s="56" t="s">
        <v>121</v>
      </c>
      <c r="C187" s="31">
        <v>1607.65</v>
      </c>
      <c r="D187" s="38">
        <v>1614.5666666666666</v>
      </c>
      <c r="E187" s="38">
        <v>1593.0833333333333</v>
      </c>
      <c r="F187" s="38">
        <v>1578.5166666666667</v>
      </c>
      <c r="G187" s="38">
        <v>1557.0333333333333</v>
      </c>
      <c r="H187" s="38">
        <v>1629.1333333333332</v>
      </c>
      <c r="I187" s="38">
        <v>1650.6166666666668</v>
      </c>
      <c r="J187" s="38">
        <v>1665.1833333333332</v>
      </c>
      <c r="K187" s="31">
        <v>1636.05</v>
      </c>
      <c r="L187" s="31">
        <v>1600</v>
      </c>
      <c r="M187" s="31">
        <v>3.6025100000000001</v>
      </c>
      <c r="N187" s="1"/>
      <c r="O187" s="1"/>
    </row>
    <row r="188" spans="1:15" ht="12.75" customHeight="1">
      <c r="A188" s="33">
        <v>178</v>
      </c>
      <c r="B188" s="56" t="s">
        <v>122</v>
      </c>
      <c r="C188" s="31">
        <v>310</v>
      </c>
      <c r="D188" s="38">
        <v>309.58333333333331</v>
      </c>
      <c r="E188" s="38">
        <v>306.41666666666663</v>
      </c>
      <c r="F188" s="38">
        <v>302.83333333333331</v>
      </c>
      <c r="G188" s="38">
        <v>299.66666666666663</v>
      </c>
      <c r="H188" s="38">
        <v>313.16666666666663</v>
      </c>
      <c r="I188" s="38">
        <v>316.33333333333326</v>
      </c>
      <c r="J188" s="38">
        <v>319.91666666666663</v>
      </c>
      <c r="K188" s="31">
        <v>312.75</v>
      </c>
      <c r="L188" s="31">
        <v>306</v>
      </c>
      <c r="M188" s="31">
        <v>9.7496799999999997</v>
      </c>
      <c r="N188" s="1"/>
      <c r="O188" s="1"/>
    </row>
    <row r="189" spans="1:15" ht="12.75" customHeight="1">
      <c r="A189" s="33">
        <v>179</v>
      </c>
      <c r="B189" s="56" t="s">
        <v>397</v>
      </c>
      <c r="C189" s="31">
        <v>411.4</v>
      </c>
      <c r="D189" s="38">
        <v>411.5</v>
      </c>
      <c r="E189" s="38">
        <v>406.95</v>
      </c>
      <c r="F189" s="38">
        <v>402.5</v>
      </c>
      <c r="G189" s="38">
        <v>397.95</v>
      </c>
      <c r="H189" s="38">
        <v>415.95</v>
      </c>
      <c r="I189" s="38">
        <v>420.49999999999994</v>
      </c>
      <c r="J189" s="38">
        <v>424.95</v>
      </c>
      <c r="K189" s="31">
        <v>416.05</v>
      </c>
      <c r="L189" s="31">
        <v>407.05</v>
      </c>
      <c r="M189" s="31">
        <v>4.3028399999999998</v>
      </c>
      <c r="N189" s="1"/>
      <c r="O189" s="1"/>
    </row>
    <row r="190" spans="1:15" ht="12.75" customHeight="1">
      <c r="A190" s="33">
        <v>180</v>
      </c>
      <c r="B190" s="56" t="s">
        <v>123</v>
      </c>
      <c r="C190" s="31">
        <v>1775.05</v>
      </c>
      <c r="D190" s="38">
        <v>1780.6333333333332</v>
      </c>
      <c r="E190" s="38">
        <v>1762.2666666666664</v>
      </c>
      <c r="F190" s="38">
        <v>1749.4833333333331</v>
      </c>
      <c r="G190" s="38">
        <v>1731.1166666666663</v>
      </c>
      <c r="H190" s="38">
        <v>1793.4166666666665</v>
      </c>
      <c r="I190" s="38">
        <v>1811.7833333333333</v>
      </c>
      <c r="J190" s="38">
        <v>1824.5666666666666</v>
      </c>
      <c r="K190" s="31">
        <v>1799</v>
      </c>
      <c r="L190" s="31">
        <v>1767.85</v>
      </c>
      <c r="M190" s="31">
        <v>7.4503599999999999</v>
      </c>
      <c r="N190" s="1"/>
      <c r="O190" s="1"/>
    </row>
    <row r="191" spans="1:15" ht="12.75" customHeight="1">
      <c r="A191" s="33">
        <v>181</v>
      </c>
      <c r="B191" s="56" t="s">
        <v>398</v>
      </c>
      <c r="C191" s="31">
        <v>783.5</v>
      </c>
      <c r="D191" s="38">
        <v>792.51666666666677</v>
      </c>
      <c r="E191" s="38">
        <v>770.48333333333358</v>
      </c>
      <c r="F191" s="38">
        <v>757.46666666666681</v>
      </c>
      <c r="G191" s="38">
        <v>735.43333333333362</v>
      </c>
      <c r="H191" s="38">
        <v>805.53333333333353</v>
      </c>
      <c r="I191" s="38">
        <v>827.56666666666661</v>
      </c>
      <c r="J191" s="38">
        <v>840.58333333333348</v>
      </c>
      <c r="K191" s="31">
        <v>814.55</v>
      </c>
      <c r="L191" s="31">
        <v>779.5</v>
      </c>
      <c r="M191" s="31">
        <v>2.30863</v>
      </c>
      <c r="N191" s="1"/>
      <c r="O191" s="1"/>
    </row>
    <row r="192" spans="1:15" ht="12.75" customHeight="1">
      <c r="A192" s="33">
        <v>182</v>
      </c>
      <c r="B192" s="56" t="s">
        <v>399</v>
      </c>
      <c r="C192" s="31">
        <v>358.45</v>
      </c>
      <c r="D192" s="38">
        <v>360.66666666666669</v>
      </c>
      <c r="E192" s="38">
        <v>352.83333333333337</v>
      </c>
      <c r="F192" s="38">
        <v>347.2166666666667</v>
      </c>
      <c r="G192" s="38">
        <v>339.38333333333338</v>
      </c>
      <c r="H192" s="38">
        <v>366.28333333333336</v>
      </c>
      <c r="I192" s="38">
        <v>374.11666666666673</v>
      </c>
      <c r="J192" s="38">
        <v>379.73333333333335</v>
      </c>
      <c r="K192" s="31">
        <v>368.5</v>
      </c>
      <c r="L192" s="31">
        <v>355.05</v>
      </c>
      <c r="M192" s="31">
        <v>2.7261000000000002</v>
      </c>
      <c r="N192" s="1"/>
      <c r="O192" s="1"/>
    </row>
    <row r="193" spans="1:15" ht="12.75" customHeight="1">
      <c r="A193" s="33">
        <v>183</v>
      </c>
      <c r="B193" s="56" t="s">
        <v>400</v>
      </c>
      <c r="C193" s="31">
        <v>2173.9499999999998</v>
      </c>
      <c r="D193" s="38">
        <v>2179.1166666666668</v>
      </c>
      <c r="E193" s="38">
        <v>2149.8333333333335</v>
      </c>
      <c r="F193" s="38">
        <v>2125.7166666666667</v>
      </c>
      <c r="G193" s="38">
        <v>2096.4333333333334</v>
      </c>
      <c r="H193" s="38">
        <v>2203.2333333333336</v>
      </c>
      <c r="I193" s="38">
        <v>2232.5166666666664</v>
      </c>
      <c r="J193" s="38">
        <v>2256.6333333333337</v>
      </c>
      <c r="K193" s="31">
        <v>2208.4</v>
      </c>
      <c r="L193" s="31">
        <v>2155</v>
      </c>
      <c r="M193" s="31">
        <v>0.16947000000000001</v>
      </c>
      <c r="N193" s="1"/>
      <c r="O193" s="1"/>
    </row>
    <row r="194" spans="1:15" ht="12.75" customHeight="1">
      <c r="A194" s="33">
        <v>184</v>
      </c>
      <c r="B194" s="56" t="s">
        <v>401</v>
      </c>
      <c r="C194" s="31">
        <v>675.5</v>
      </c>
      <c r="D194" s="38">
        <v>677.6</v>
      </c>
      <c r="E194" s="38">
        <v>670.40000000000009</v>
      </c>
      <c r="F194" s="38">
        <v>665.30000000000007</v>
      </c>
      <c r="G194" s="38">
        <v>658.10000000000014</v>
      </c>
      <c r="H194" s="38">
        <v>682.7</v>
      </c>
      <c r="I194" s="38">
        <v>689.90000000000009</v>
      </c>
      <c r="J194" s="38">
        <v>695</v>
      </c>
      <c r="K194" s="31">
        <v>684.8</v>
      </c>
      <c r="L194" s="31">
        <v>672.5</v>
      </c>
      <c r="M194" s="31">
        <v>0.43668000000000001</v>
      </c>
      <c r="N194" s="1"/>
      <c r="O194" s="1"/>
    </row>
    <row r="195" spans="1:15" ht="12.75" customHeight="1">
      <c r="A195" s="33">
        <v>185</v>
      </c>
      <c r="B195" s="56" t="s">
        <v>402</v>
      </c>
      <c r="C195" s="31">
        <v>252.1</v>
      </c>
      <c r="D195" s="38">
        <v>252.64999999999998</v>
      </c>
      <c r="E195" s="38">
        <v>249.59999999999997</v>
      </c>
      <c r="F195" s="38">
        <v>247.1</v>
      </c>
      <c r="G195" s="38">
        <v>244.04999999999998</v>
      </c>
      <c r="H195" s="38">
        <v>255.14999999999995</v>
      </c>
      <c r="I195" s="38">
        <v>258.19999999999993</v>
      </c>
      <c r="J195" s="38">
        <v>260.69999999999993</v>
      </c>
      <c r="K195" s="31">
        <v>255.7</v>
      </c>
      <c r="L195" s="31">
        <v>250.15</v>
      </c>
      <c r="M195" s="31">
        <v>3.7416499999999999</v>
      </c>
      <c r="N195" s="1"/>
      <c r="O195" s="1"/>
    </row>
    <row r="196" spans="1:15" ht="12.75" customHeight="1">
      <c r="A196" s="33">
        <v>186</v>
      </c>
      <c r="B196" s="56" t="s">
        <v>403</v>
      </c>
      <c r="C196" s="31">
        <v>2845.4</v>
      </c>
      <c r="D196" s="38">
        <v>2827.8666666666663</v>
      </c>
      <c r="E196" s="38">
        <v>2798.7333333333327</v>
      </c>
      <c r="F196" s="38">
        <v>2752.0666666666662</v>
      </c>
      <c r="G196" s="38">
        <v>2722.9333333333325</v>
      </c>
      <c r="H196" s="38">
        <v>2874.5333333333328</v>
      </c>
      <c r="I196" s="38">
        <v>2903.666666666667</v>
      </c>
      <c r="J196" s="38">
        <v>2950.333333333333</v>
      </c>
      <c r="K196" s="31">
        <v>2857</v>
      </c>
      <c r="L196" s="31">
        <v>2781.2</v>
      </c>
      <c r="M196" s="31">
        <v>1.7155899999999999</v>
      </c>
      <c r="N196" s="1"/>
      <c r="O196" s="1"/>
    </row>
    <row r="197" spans="1:15" ht="12.75" customHeight="1">
      <c r="A197" s="33">
        <v>187</v>
      </c>
      <c r="B197" s="56" t="s">
        <v>124</v>
      </c>
      <c r="C197" s="31">
        <v>464.8</v>
      </c>
      <c r="D197" s="38">
        <v>462.68333333333334</v>
      </c>
      <c r="E197" s="38">
        <v>459.61666666666667</v>
      </c>
      <c r="F197" s="38">
        <v>454.43333333333334</v>
      </c>
      <c r="G197" s="38">
        <v>451.36666666666667</v>
      </c>
      <c r="H197" s="38">
        <v>467.86666666666667</v>
      </c>
      <c r="I197" s="38">
        <v>470.93333333333339</v>
      </c>
      <c r="J197" s="38">
        <v>476.11666666666667</v>
      </c>
      <c r="K197" s="31">
        <v>465.75</v>
      </c>
      <c r="L197" s="31">
        <v>457.5</v>
      </c>
      <c r="M197" s="31">
        <v>12.83323</v>
      </c>
      <c r="N197" s="1"/>
      <c r="O197" s="1"/>
    </row>
    <row r="198" spans="1:15" ht="12.75" customHeight="1">
      <c r="A198" s="33">
        <v>188</v>
      </c>
      <c r="B198" s="56" t="s">
        <v>119</v>
      </c>
      <c r="C198" s="31">
        <v>598.15</v>
      </c>
      <c r="D198" s="38">
        <v>599.68333333333328</v>
      </c>
      <c r="E198" s="38">
        <v>591.46666666666658</v>
      </c>
      <c r="F198" s="38">
        <v>584.7833333333333</v>
      </c>
      <c r="G198" s="38">
        <v>576.56666666666661</v>
      </c>
      <c r="H198" s="38">
        <v>606.36666666666656</v>
      </c>
      <c r="I198" s="38">
        <v>614.58333333333326</v>
      </c>
      <c r="J198" s="38">
        <v>621.26666666666654</v>
      </c>
      <c r="K198" s="31">
        <v>607.9</v>
      </c>
      <c r="L198" s="31">
        <v>593</v>
      </c>
      <c r="M198" s="31">
        <v>5.3606499999999997</v>
      </c>
      <c r="N198" s="1"/>
      <c r="O198" s="1"/>
    </row>
    <row r="199" spans="1:15" ht="12.75" customHeight="1">
      <c r="A199" s="33">
        <v>189</v>
      </c>
      <c r="B199" s="56" t="s">
        <v>404</v>
      </c>
      <c r="C199" s="31">
        <v>120.65</v>
      </c>
      <c r="D199" s="38">
        <v>121.78333333333335</v>
      </c>
      <c r="E199" s="38">
        <v>118.76666666666669</v>
      </c>
      <c r="F199" s="38">
        <v>116.88333333333335</v>
      </c>
      <c r="G199" s="38">
        <v>113.8666666666667</v>
      </c>
      <c r="H199" s="38">
        <v>123.66666666666669</v>
      </c>
      <c r="I199" s="38">
        <v>126.68333333333334</v>
      </c>
      <c r="J199" s="38">
        <v>128.56666666666666</v>
      </c>
      <c r="K199" s="31">
        <v>124.8</v>
      </c>
      <c r="L199" s="31">
        <v>119.9</v>
      </c>
      <c r="M199" s="31">
        <v>19.744980000000002</v>
      </c>
      <c r="N199" s="1"/>
      <c r="O199" s="1"/>
    </row>
    <row r="200" spans="1:15" ht="12.75" customHeight="1">
      <c r="A200" s="33">
        <v>190</v>
      </c>
      <c r="B200" s="56" t="s">
        <v>405</v>
      </c>
      <c r="C200" s="31">
        <v>167.15</v>
      </c>
      <c r="D200" s="38">
        <v>168.15</v>
      </c>
      <c r="E200" s="38">
        <v>165.65</v>
      </c>
      <c r="F200" s="38">
        <v>164.15</v>
      </c>
      <c r="G200" s="38">
        <v>161.65</v>
      </c>
      <c r="H200" s="38">
        <v>169.65</v>
      </c>
      <c r="I200" s="38">
        <v>172.15</v>
      </c>
      <c r="J200" s="38">
        <v>173.65</v>
      </c>
      <c r="K200" s="31">
        <v>170.65</v>
      </c>
      <c r="L200" s="31">
        <v>166.65</v>
      </c>
      <c r="M200" s="31">
        <v>13.02191</v>
      </c>
      <c r="N200" s="1"/>
      <c r="O200" s="1"/>
    </row>
    <row r="201" spans="1:15" ht="12.75" customHeight="1">
      <c r="A201" s="33">
        <v>191</v>
      </c>
      <c r="B201" s="56" t="s">
        <v>279</v>
      </c>
      <c r="C201" s="31">
        <v>294.10000000000002</v>
      </c>
      <c r="D201" s="38">
        <v>296.05</v>
      </c>
      <c r="E201" s="38">
        <v>291.40000000000003</v>
      </c>
      <c r="F201" s="38">
        <v>288.70000000000005</v>
      </c>
      <c r="G201" s="38">
        <v>284.05000000000007</v>
      </c>
      <c r="H201" s="38">
        <v>298.75</v>
      </c>
      <c r="I201" s="38">
        <v>303.39999999999998</v>
      </c>
      <c r="J201" s="38">
        <v>306.09999999999997</v>
      </c>
      <c r="K201" s="31">
        <v>300.7</v>
      </c>
      <c r="L201" s="31">
        <v>293.35000000000002</v>
      </c>
      <c r="M201" s="31">
        <v>1.57002</v>
      </c>
      <c r="N201" s="1"/>
      <c r="O201" s="1"/>
    </row>
    <row r="202" spans="1:15" ht="12.75" customHeight="1">
      <c r="A202" s="33">
        <v>192</v>
      </c>
      <c r="B202" s="56" t="s">
        <v>406</v>
      </c>
      <c r="C202" s="31">
        <v>1565.45</v>
      </c>
      <c r="D202" s="38">
        <v>1570.25</v>
      </c>
      <c r="E202" s="38">
        <v>1547.7</v>
      </c>
      <c r="F202" s="38">
        <v>1529.95</v>
      </c>
      <c r="G202" s="38">
        <v>1507.4</v>
      </c>
      <c r="H202" s="38">
        <v>1588</v>
      </c>
      <c r="I202" s="38">
        <v>1610.5500000000002</v>
      </c>
      <c r="J202" s="38">
        <v>1628.3</v>
      </c>
      <c r="K202" s="31">
        <v>1592.8</v>
      </c>
      <c r="L202" s="31">
        <v>1552.5</v>
      </c>
      <c r="M202" s="31">
        <v>1.1960599999999999</v>
      </c>
      <c r="N202" s="1"/>
      <c r="O202" s="1"/>
    </row>
    <row r="203" spans="1:15" ht="12.75" customHeight="1">
      <c r="A203" s="33">
        <v>193</v>
      </c>
      <c r="B203" s="56" t="s">
        <v>409</v>
      </c>
      <c r="C203" s="31">
        <v>935.7</v>
      </c>
      <c r="D203" s="38">
        <v>953.13333333333333</v>
      </c>
      <c r="E203" s="38">
        <v>912.56666666666661</v>
      </c>
      <c r="F203" s="38">
        <v>889.43333333333328</v>
      </c>
      <c r="G203" s="38">
        <v>848.86666666666656</v>
      </c>
      <c r="H203" s="38">
        <v>976.26666666666665</v>
      </c>
      <c r="I203" s="38">
        <v>1016.8333333333335</v>
      </c>
      <c r="J203" s="38">
        <v>1039.9666666666667</v>
      </c>
      <c r="K203" s="31">
        <v>993.7</v>
      </c>
      <c r="L203" s="31">
        <v>930</v>
      </c>
      <c r="M203" s="31">
        <v>24.55922</v>
      </c>
      <c r="N203" s="1"/>
      <c r="O203" s="1"/>
    </row>
    <row r="204" spans="1:15" ht="12.75" customHeight="1">
      <c r="A204" s="33">
        <v>194</v>
      </c>
      <c r="B204" s="56" t="s">
        <v>126</v>
      </c>
      <c r="C204" s="31">
        <v>1334.4</v>
      </c>
      <c r="D204" s="38">
        <v>1342.2666666666667</v>
      </c>
      <c r="E204" s="38">
        <v>1312.5333333333333</v>
      </c>
      <c r="F204" s="38">
        <v>1290.6666666666667</v>
      </c>
      <c r="G204" s="38">
        <v>1260.9333333333334</v>
      </c>
      <c r="H204" s="38">
        <v>1364.1333333333332</v>
      </c>
      <c r="I204" s="38">
        <v>1393.8666666666663</v>
      </c>
      <c r="J204" s="38">
        <v>1415.7333333333331</v>
      </c>
      <c r="K204" s="31">
        <v>1372</v>
      </c>
      <c r="L204" s="31">
        <v>1320.4</v>
      </c>
      <c r="M204" s="31">
        <v>43.951790000000003</v>
      </c>
      <c r="N204" s="1"/>
      <c r="O204" s="1"/>
    </row>
    <row r="205" spans="1:15" ht="12.75" customHeight="1">
      <c r="A205" s="33">
        <v>195</v>
      </c>
      <c r="B205" s="56" t="s">
        <v>127</v>
      </c>
      <c r="C205" s="31">
        <v>1167.2</v>
      </c>
      <c r="D205" s="38">
        <v>1161.2</v>
      </c>
      <c r="E205" s="38">
        <v>1152.4000000000001</v>
      </c>
      <c r="F205" s="38">
        <v>1137.6000000000001</v>
      </c>
      <c r="G205" s="38">
        <v>1128.8000000000002</v>
      </c>
      <c r="H205" s="38">
        <v>1176</v>
      </c>
      <c r="I205" s="38">
        <v>1184.7999999999997</v>
      </c>
      <c r="J205" s="38">
        <v>1199.5999999999999</v>
      </c>
      <c r="K205" s="31">
        <v>1170</v>
      </c>
      <c r="L205" s="31">
        <v>1146.4000000000001</v>
      </c>
      <c r="M205" s="31">
        <v>24.314779999999999</v>
      </c>
      <c r="N205" s="1"/>
      <c r="O205" s="1"/>
    </row>
    <row r="206" spans="1:15" ht="12.75" customHeight="1">
      <c r="A206" s="33">
        <v>196</v>
      </c>
      <c r="B206" s="56" t="s">
        <v>128</v>
      </c>
      <c r="C206" s="31">
        <v>2372.25</v>
      </c>
      <c r="D206" s="38">
        <v>2379.75</v>
      </c>
      <c r="E206" s="38">
        <v>2352.5</v>
      </c>
      <c r="F206" s="38">
        <v>2332.75</v>
      </c>
      <c r="G206" s="38">
        <v>2305.5</v>
      </c>
      <c r="H206" s="38">
        <v>2399.5</v>
      </c>
      <c r="I206" s="38">
        <v>2426.75</v>
      </c>
      <c r="J206" s="38">
        <v>2446.5</v>
      </c>
      <c r="K206" s="31">
        <v>2407</v>
      </c>
      <c r="L206" s="31">
        <v>2360</v>
      </c>
      <c r="M206" s="31">
        <v>4.6088199999999997</v>
      </c>
      <c r="N206" s="1"/>
      <c r="O206" s="1"/>
    </row>
    <row r="207" spans="1:15" ht="12.75" customHeight="1">
      <c r="A207" s="33">
        <v>197</v>
      </c>
      <c r="B207" s="56" t="s">
        <v>129</v>
      </c>
      <c r="C207" s="31">
        <v>1677.5</v>
      </c>
      <c r="D207" s="38">
        <v>1683.8333333333333</v>
      </c>
      <c r="E207" s="38">
        <v>1663.6666666666665</v>
      </c>
      <c r="F207" s="38">
        <v>1649.8333333333333</v>
      </c>
      <c r="G207" s="38">
        <v>1629.6666666666665</v>
      </c>
      <c r="H207" s="38">
        <v>1697.6666666666665</v>
      </c>
      <c r="I207" s="38">
        <v>1717.833333333333</v>
      </c>
      <c r="J207" s="38">
        <v>1731.6666666666665</v>
      </c>
      <c r="K207" s="31">
        <v>1704</v>
      </c>
      <c r="L207" s="31">
        <v>1670</v>
      </c>
      <c r="M207" s="31">
        <v>405.38409000000001</v>
      </c>
      <c r="N207" s="1"/>
      <c r="O207" s="1"/>
    </row>
    <row r="208" spans="1:15" ht="12.75" customHeight="1">
      <c r="A208" s="33">
        <v>198</v>
      </c>
      <c r="B208" s="56" t="s">
        <v>130</v>
      </c>
      <c r="C208" s="31">
        <v>656.55</v>
      </c>
      <c r="D208" s="38">
        <v>658.9666666666667</v>
      </c>
      <c r="E208" s="38">
        <v>650.93333333333339</v>
      </c>
      <c r="F208" s="38">
        <v>645.31666666666672</v>
      </c>
      <c r="G208" s="38">
        <v>637.28333333333342</v>
      </c>
      <c r="H208" s="38">
        <v>664.58333333333337</v>
      </c>
      <c r="I208" s="38">
        <v>672.61666666666667</v>
      </c>
      <c r="J208" s="38">
        <v>678.23333333333335</v>
      </c>
      <c r="K208" s="31">
        <v>667</v>
      </c>
      <c r="L208" s="31">
        <v>653.35</v>
      </c>
      <c r="M208" s="31">
        <v>58.559260000000002</v>
      </c>
      <c r="N208" s="1"/>
      <c r="O208" s="1"/>
    </row>
    <row r="209" spans="1:15" ht="12.75" customHeight="1">
      <c r="A209" s="33">
        <v>199</v>
      </c>
      <c r="B209" s="56" t="s">
        <v>131</v>
      </c>
      <c r="C209" s="31">
        <v>3116.4</v>
      </c>
      <c r="D209" s="38">
        <v>3107.4333333333329</v>
      </c>
      <c r="E209" s="38">
        <v>3094.8666666666659</v>
      </c>
      <c r="F209" s="38">
        <v>3073.333333333333</v>
      </c>
      <c r="G209" s="38">
        <v>3060.766666666666</v>
      </c>
      <c r="H209" s="38">
        <v>3128.9666666666658</v>
      </c>
      <c r="I209" s="38">
        <v>3141.5333333333324</v>
      </c>
      <c r="J209" s="38">
        <v>3163.0666666666657</v>
      </c>
      <c r="K209" s="31">
        <v>3120</v>
      </c>
      <c r="L209" s="31">
        <v>3085.9</v>
      </c>
      <c r="M209" s="31">
        <v>5.7827500000000001</v>
      </c>
      <c r="N209" s="1"/>
      <c r="O209" s="1"/>
    </row>
    <row r="210" spans="1:15" ht="12.75" customHeight="1">
      <c r="A210" s="33">
        <v>200</v>
      </c>
      <c r="B210" s="56" t="s">
        <v>407</v>
      </c>
      <c r="C210" s="31">
        <v>64.95</v>
      </c>
      <c r="D210" s="38">
        <v>65.399999999999991</v>
      </c>
      <c r="E210" s="38">
        <v>64.34999999999998</v>
      </c>
      <c r="F210" s="38">
        <v>63.749999999999986</v>
      </c>
      <c r="G210" s="38">
        <v>62.699999999999974</v>
      </c>
      <c r="H210" s="38">
        <v>65.999999999999986</v>
      </c>
      <c r="I210" s="38">
        <v>67.05</v>
      </c>
      <c r="J210" s="38">
        <v>67.649999999999991</v>
      </c>
      <c r="K210" s="31">
        <v>66.45</v>
      </c>
      <c r="L210" s="31">
        <v>64.8</v>
      </c>
      <c r="M210" s="31">
        <v>28.08201</v>
      </c>
      <c r="N210" s="1"/>
      <c r="O210" s="1"/>
    </row>
    <row r="211" spans="1:15" ht="12.75" customHeight="1">
      <c r="A211" s="33">
        <v>201</v>
      </c>
      <c r="B211" s="56" t="s">
        <v>411</v>
      </c>
      <c r="C211" s="31">
        <v>307.35000000000002</v>
      </c>
      <c r="D211" s="38">
        <v>307.05</v>
      </c>
      <c r="E211" s="38">
        <v>302</v>
      </c>
      <c r="F211" s="38">
        <v>296.64999999999998</v>
      </c>
      <c r="G211" s="38">
        <v>291.59999999999997</v>
      </c>
      <c r="H211" s="38">
        <v>312.40000000000003</v>
      </c>
      <c r="I211" s="38">
        <v>317.4500000000001</v>
      </c>
      <c r="J211" s="38">
        <v>322.80000000000007</v>
      </c>
      <c r="K211" s="31">
        <v>312.10000000000002</v>
      </c>
      <c r="L211" s="31">
        <v>301.7</v>
      </c>
      <c r="M211" s="31">
        <v>3.9015599999999999</v>
      </c>
      <c r="N211" s="1"/>
      <c r="O211" s="1"/>
    </row>
    <row r="212" spans="1:15" ht="12.75" customHeight="1">
      <c r="A212" s="33">
        <v>202</v>
      </c>
      <c r="B212" s="56" t="s">
        <v>133</v>
      </c>
      <c r="C212" s="31">
        <v>444.5</v>
      </c>
      <c r="D212" s="38">
        <v>445.23333333333335</v>
      </c>
      <c r="E212" s="38">
        <v>441.4666666666667</v>
      </c>
      <c r="F212" s="38">
        <v>438.43333333333334</v>
      </c>
      <c r="G212" s="38">
        <v>434.66666666666669</v>
      </c>
      <c r="H212" s="38">
        <v>448.26666666666671</v>
      </c>
      <c r="I212" s="38">
        <v>452.03333333333336</v>
      </c>
      <c r="J212" s="38">
        <v>455.06666666666672</v>
      </c>
      <c r="K212" s="31">
        <v>449</v>
      </c>
      <c r="L212" s="31">
        <v>442.2</v>
      </c>
      <c r="M212" s="31">
        <v>39.631959999999999</v>
      </c>
      <c r="N212" s="1"/>
      <c r="O212" s="1"/>
    </row>
    <row r="213" spans="1:15" ht="12.75" customHeight="1">
      <c r="A213" s="33">
        <v>203</v>
      </c>
      <c r="B213" s="56" t="s">
        <v>412</v>
      </c>
      <c r="C213" s="31">
        <v>1075.0999999999999</v>
      </c>
      <c r="D213" s="38">
        <v>1078.3500000000001</v>
      </c>
      <c r="E213" s="38">
        <v>1066.7500000000002</v>
      </c>
      <c r="F213" s="38">
        <v>1058.4000000000001</v>
      </c>
      <c r="G213" s="38">
        <v>1046.8000000000002</v>
      </c>
      <c r="H213" s="38">
        <v>1086.7000000000003</v>
      </c>
      <c r="I213" s="38">
        <v>1098.3000000000002</v>
      </c>
      <c r="J213" s="38">
        <v>1106.6500000000003</v>
      </c>
      <c r="K213" s="31">
        <v>1089.95</v>
      </c>
      <c r="L213" s="31">
        <v>1070</v>
      </c>
      <c r="M213" s="31">
        <v>0.16974</v>
      </c>
      <c r="N213" s="1"/>
      <c r="O213" s="1"/>
    </row>
    <row r="214" spans="1:15" ht="12.75" customHeight="1">
      <c r="A214" s="33">
        <v>204</v>
      </c>
      <c r="B214" s="56" t="s">
        <v>125</v>
      </c>
      <c r="C214" s="31">
        <v>3850.25</v>
      </c>
      <c r="D214" s="38">
        <v>3845.9166666666665</v>
      </c>
      <c r="E214" s="38">
        <v>3816.833333333333</v>
      </c>
      <c r="F214" s="38">
        <v>3783.4166666666665</v>
      </c>
      <c r="G214" s="38">
        <v>3754.333333333333</v>
      </c>
      <c r="H214" s="38">
        <v>3879.333333333333</v>
      </c>
      <c r="I214" s="38">
        <v>3908.4166666666661</v>
      </c>
      <c r="J214" s="38">
        <v>3941.833333333333</v>
      </c>
      <c r="K214" s="31">
        <v>3875</v>
      </c>
      <c r="L214" s="31">
        <v>3812.5</v>
      </c>
      <c r="M214" s="31">
        <v>8.7977600000000002</v>
      </c>
      <c r="N214" s="1"/>
      <c r="O214" s="1"/>
    </row>
    <row r="215" spans="1:15" ht="12.75" customHeight="1">
      <c r="A215" s="33">
        <v>205</v>
      </c>
      <c r="B215" s="56" t="s">
        <v>134</v>
      </c>
      <c r="C215" s="31">
        <v>119.95</v>
      </c>
      <c r="D215" s="38">
        <v>120.89999999999999</v>
      </c>
      <c r="E215" s="38">
        <v>118.29999999999998</v>
      </c>
      <c r="F215" s="38">
        <v>116.64999999999999</v>
      </c>
      <c r="G215" s="38">
        <v>114.04999999999998</v>
      </c>
      <c r="H215" s="38">
        <v>122.54999999999998</v>
      </c>
      <c r="I215" s="38">
        <v>125.14999999999998</v>
      </c>
      <c r="J215" s="38">
        <v>126.79999999999998</v>
      </c>
      <c r="K215" s="31">
        <v>123.5</v>
      </c>
      <c r="L215" s="31">
        <v>119.25</v>
      </c>
      <c r="M215" s="31">
        <v>42.067300000000003</v>
      </c>
      <c r="N215" s="1"/>
      <c r="O215" s="1"/>
    </row>
    <row r="216" spans="1:15" ht="12.75" customHeight="1">
      <c r="A216" s="33">
        <v>206</v>
      </c>
      <c r="B216" s="56" t="s">
        <v>135</v>
      </c>
      <c r="C216" s="31">
        <v>290.39999999999998</v>
      </c>
      <c r="D216" s="38">
        <v>292.63333333333333</v>
      </c>
      <c r="E216" s="38">
        <v>287.26666666666665</v>
      </c>
      <c r="F216" s="38">
        <v>284.13333333333333</v>
      </c>
      <c r="G216" s="38">
        <v>278.76666666666665</v>
      </c>
      <c r="H216" s="38">
        <v>295.76666666666665</v>
      </c>
      <c r="I216" s="38">
        <v>301.13333333333333</v>
      </c>
      <c r="J216" s="38">
        <v>304.26666666666665</v>
      </c>
      <c r="K216" s="31">
        <v>298</v>
      </c>
      <c r="L216" s="31">
        <v>289.5</v>
      </c>
      <c r="M216" s="31">
        <v>30.013649999999998</v>
      </c>
      <c r="N216" s="1"/>
      <c r="O216" s="1"/>
    </row>
    <row r="217" spans="1:15" ht="12.75" customHeight="1">
      <c r="A217" s="33">
        <v>207</v>
      </c>
      <c r="B217" s="56" t="s">
        <v>136</v>
      </c>
      <c r="C217" s="31">
        <v>2682.8</v>
      </c>
      <c r="D217" s="38">
        <v>2687.0666666666666</v>
      </c>
      <c r="E217" s="38">
        <v>2673.0333333333333</v>
      </c>
      <c r="F217" s="38">
        <v>2663.2666666666669</v>
      </c>
      <c r="G217" s="38">
        <v>2649.2333333333336</v>
      </c>
      <c r="H217" s="38">
        <v>2696.833333333333</v>
      </c>
      <c r="I217" s="38">
        <v>2710.8666666666659</v>
      </c>
      <c r="J217" s="38">
        <v>2720.6333333333328</v>
      </c>
      <c r="K217" s="31">
        <v>2701.1</v>
      </c>
      <c r="L217" s="31">
        <v>2677.3</v>
      </c>
      <c r="M217" s="31">
        <v>12.159039999999999</v>
      </c>
      <c r="N217" s="1"/>
      <c r="O217" s="1"/>
    </row>
    <row r="218" spans="1:15" ht="12.75" customHeight="1">
      <c r="A218" s="33">
        <v>208</v>
      </c>
      <c r="B218" s="56" t="s">
        <v>280</v>
      </c>
      <c r="C218" s="31">
        <v>320.3</v>
      </c>
      <c r="D218" s="38">
        <v>321.31666666666666</v>
      </c>
      <c r="E218" s="38">
        <v>317.48333333333335</v>
      </c>
      <c r="F218" s="38">
        <v>314.66666666666669</v>
      </c>
      <c r="G218" s="38">
        <v>310.83333333333337</v>
      </c>
      <c r="H218" s="38">
        <v>324.13333333333333</v>
      </c>
      <c r="I218" s="38">
        <v>327.9666666666667</v>
      </c>
      <c r="J218" s="38">
        <v>330.7833333333333</v>
      </c>
      <c r="K218" s="31">
        <v>325.14999999999998</v>
      </c>
      <c r="L218" s="31">
        <v>318.5</v>
      </c>
      <c r="M218" s="31">
        <v>4.4232500000000003</v>
      </c>
      <c r="N218" s="1"/>
      <c r="O218" s="1"/>
    </row>
    <row r="219" spans="1:15" ht="12.75" customHeight="1">
      <c r="A219" s="33">
        <v>209</v>
      </c>
      <c r="B219" s="56" t="s">
        <v>413</v>
      </c>
      <c r="C219" s="31">
        <v>4235.6499999999996</v>
      </c>
      <c r="D219" s="38">
        <v>4261.9833333333336</v>
      </c>
      <c r="E219" s="38">
        <v>4188.9666666666672</v>
      </c>
      <c r="F219" s="38">
        <v>4142.2833333333338</v>
      </c>
      <c r="G219" s="38">
        <v>4069.2666666666673</v>
      </c>
      <c r="H219" s="38">
        <v>4308.666666666667</v>
      </c>
      <c r="I219" s="38">
        <v>4381.6833333333334</v>
      </c>
      <c r="J219" s="38">
        <v>4428.3666666666668</v>
      </c>
      <c r="K219" s="31">
        <v>4335</v>
      </c>
      <c r="L219" s="31">
        <v>4215.3</v>
      </c>
      <c r="M219" s="31">
        <v>0.1875</v>
      </c>
      <c r="N219" s="1"/>
      <c r="O219" s="1"/>
    </row>
    <row r="220" spans="1:15" ht="12.75" customHeight="1">
      <c r="A220" s="33">
        <v>210</v>
      </c>
      <c r="B220" s="56" t="s">
        <v>408</v>
      </c>
      <c r="C220" s="31">
        <v>651.29999999999995</v>
      </c>
      <c r="D220" s="38">
        <v>657.13333333333333</v>
      </c>
      <c r="E220" s="38">
        <v>639.41666666666663</v>
      </c>
      <c r="F220" s="38">
        <v>627.5333333333333</v>
      </c>
      <c r="G220" s="38">
        <v>609.81666666666661</v>
      </c>
      <c r="H220" s="38">
        <v>669.01666666666665</v>
      </c>
      <c r="I220" s="38">
        <v>686.73333333333335</v>
      </c>
      <c r="J220" s="38">
        <v>698.61666666666667</v>
      </c>
      <c r="K220" s="31">
        <v>674.85</v>
      </c>
      <c r="L220" s="31">
        <v>645.25</v>
      </c>
      <c r="M220" s="31">
        <v>0.73624000000000001</v>
      </c>
      <c r="N220" s="1"/>
      <c r="O220" s="1"/>
    </row>
    <row r="221" spans="1:15" ht="12.75" customHeight="1">
      <c r="A221" s="33">
        <v>211</v>
      </c>
      <c r="B221" s="56" t="s">
        <v>414</v>
      </c>
      <c r="C221" s="31">
        <v>799</v>
      </c>
      <c r="D221" s="38">
        <v>799.65</v>
      </c>
      <c r="E221" s="38">
        <v>791.34999999999991</v>
      </c>
      <c r="F221" s="38">
        <v>783.69999999999993</v>
      </c>
      <c r="G221" s="38">
        <v>775.39999999999986</v>
      </c>
      <c r="H221" s="38">
        <v>807.3</v>
      </c>
      <c r="I221" s="38">
        <v>815.59999999999991</v>
      </c>
      <c r="J221" s="38">
        <v>823.25</v>
      </c>
      <c r="K221" s="31">
        <v>807.95</v>
      </c>
      <c r="L221" s="31">
        <v>792</v>
      </c>
      <c r="M221" s="31">
        <v>2.4268800000000001</v>
      </c>
      <c r="N221" s="1"/>
      <c r="O221" s="1"/>
    </row>
    <row r="222" spans="1:15" ht="12.75" customHeight="1">
      <c r="A222" s="33">
        <v>212</v>
      </c>
      <c r="B222" s="56" t="s">
        <v>281</v>
      </c>
      <c r="C222" s="31">
        <v>43312.4</v>
      </c>
      <c r="D222" s="38">
        <v>43297.783333333333</v>
      </c>
      <c r="E222" s="38">
        <v>43118.716666666667</v>
      </c>
      <c r="F222" s="38">
        <v>42925.033333333333</v>
      </c>
      <c r="G222" s="38">
        <v>42745.966666666667</v>
      </c>
      <c r="H222" s="38">
        <v>43491.466666666667</v>
      </c>
      <c r="I222" s="38">
        <v>43670.533333333333</v>
      </c>
      <c r="J222" s="38">
        <v>43864.216666666667</v>
      </c>
      <c r="K222" s="31">
        <v>43476.85</v>
      </c>
      <c r="L222" s="31">
        <v>43104.1</v>
      </c>
      <c r="M222" s="31">
        <v>1.5389999999999999E-2</v>
      </c>
      <c r="N222" s="1"/>
      <c r="O222" s="1"/>
    </row>
    <row r="223" spans="1:15" ht="12.75" customHeight="1">
      <c r="A223" s="33">
        <v>213</v>
      </c>
      <c r="B223" s="56" t="s">
        <v>415</v>
      </c>
      <c r="C223" s="31">
        <v>58.95</v>
      </c>
      <c r="D223" s="38">
        <v>59.083333333333336</v>
      </c>
      <c r="E223" s="38">
        <v>58.466666666666669</v>
      </c>
      <c r="F223" s="38">
        <v>57.983333333333334</v>
      </c>
      <c r="G223" s="38">
        <v>57.366666666666667</v>
      </c>
      <c r="H223" s="38">
        <v>59.56666666666667</v>
      </c>
      <c r="I223" s="38">
        <v>60.18333333333333</v>
      </c>
      <c r="J223" s="38">
        <v>60.666666666666671</v>
      </c>
      <c r="K223" s="31">
        <v>59.7</v>
      </c>
      <c r="L223" s="31">
        <v>58.6</v>
      </c>
      <c r="M223" s="31">
        <v>30.392659999999999</v>
      </c>
      <c r="N223" s="1"/>
      <c r="O223" s="1"/>
    </row>
    <row r="224" spans="1:15" ht="12.75" customHeight="1">
      <c r="A224" s="33">
        <v>214</v>
      </c>
      <c r="B224" s="56" t="s">
        <v>138</v>
      </c>
      <c r="C224" s="31">
        <v>975.45</v>
      </c>
      <c r="D224" s="38">
        <v>978.18333333333339</v>
      </c>
      <c r="E224" s="38">
        <v>968.41666666666674</v>
      </c>
      <c r="F224" s="38">
        <v>961.38333333333333</v>
      </c>
      <c r="G224" s="38">
        <v>951.61666666666667</v>
      </c>
      <c r="H224" s="38">
        <v>985.21666666666681</v>
      </c>
      <c r="I224" s="38">
        <v>994.98333333333346</v>
      </c>
      <c r="J224" s="38">
        <v>1002.0166666666669</v>
      </c>
      <c r="K224" s="31">
        <v>987.95</v>
      </c>
      <c r="L224" s="31">
        <v>971.15</v>
      </c>
      <c r="M224" s="31">
        <v>297.09508</v>
      </c>
      <c r="N224" s="1"/>
      <c r="O224" s="1"/>
    </row>
    <row r="225" spans="1:15" ht="12.75" customHeight="1">
      <c r="A225" s="33">
        <v>215</v>
      </c>
      <c r="B225" s="56" t="s">
        <v>139</v>
      </c>
      <c r="C225" s="31">
        <v>1351.65</v>
      </c>
      <c r="D225" s="38">
        <v>1356.75</v>
      </c>
      <c r="E225" s="38">
        <v>1338.75</v>
      </c>
      <c r="F225" s="38">
        <v>1325.85</v>
      </c>
      <c r="G225" s="38">
        <v>1307.8499999999999</v>
      </c>
      <c r="H225" s="38">
        <v>1369.65</v>
      </c>
      <c r="I225" s="38">
        <v>1387.65</v>
      </c>
      <c r="J225" s="38">
        <v>1400.5500000000002</v>
      </c>
      <c r="K225" s="31">
        <v>1374.75</v>
      </c>
      <c r="L225" s="31">
        <v>1343.85</v>
      </c>
      <c r="M225" s="31">
        <v>7.5229299999999997</v>
      </c>
      <c r="N225" s="1"/>
      <c r="O225" s="1"/>
    </row>
    <row r="226" spans="1:15" ht="12.75" customHeight="1">
      <c r="A226" s="33">
        <v>216</v>
      </c>
      <c r="B226" s="56" t="s">
        <v>140</v>
      </c>
      <c r="C226" s="31">
        <v>574.75</v>
      </c>
      <c r="D226" s="38">
        <v>577.26666666666677</v>
      </c>
      <c r="E226" s="38">
        <v>565.63333333333355</v>
      </c>
      <c r="F226" s="38">
        <v>556.51666666666677</v>
      </c>
      <c r="G226" s="38">
        <v>544.88333333333355</v>
      </c>
      <c r="H226" s="38">
        <v>586.38333333333355</v>
      </c>
      <c r="I226" s="38">
        <v>598.01666666666677</v>
      </c>
      <c r="J226" s="38">
        <v>607.13333333333355</v>
      </c>
      <c r="K226" s="31">
        <v>588.9</v>
      </c>
      <c r="L226" s="31">
        <v>568.15</v>
      </c>
      <c r="M226" s="31">
        <v>42.518839999999997</v>
      </c>
      <c r="N226" s="1"/>
      <c r="O226" s="1"/>
    </row>
    <row r="227" spans="1:15" ht="12.75" customHeight="1">
      <c r="A227" s="33">
        <v>217</v>
      </c>
      <c r="B227" s="56" t="s">
        <v>282</v>
      </c>
      <c r="C227" s="31">
        <v>620.20000000000005</v>
      </c>
      <c r="D227" s="38">
        <v>621.30000000000007</v>
      </c>
      <c r="E227" s="38">
        <v>615.65000000000009</v>
      </c>
      <c r="F227" s="38">
        <v>611.1</v>
      </c>
      <c r="G227" s="38">
        <v>605.45000000000005</v>
      </c>
      <c r="H227" s="38">
        <v>625.85000000000014</v>
      </c>
      <c r="I227" s="38">
        <v>631.5</v>
      </c>
      <c r="J227" s="38">
        <v>636.05000000000018</v>
      </c>
      <c r="K227" s="31">
        <v>626.95000000000005</v>
      </c>
      <c r="L227" s="31">
        <v>616.75</v>
      </c>
      <c r="M227" s="31">
        <v>4.8994299999999997</v>
      </c>
      <c r="N227" s="1"/>
      <c r="O227" s="1"/>
    </row>
    <row r="228" spans="1:15" ht="12.75" customHeight="1">
      <c r="A228" s="33">
        <v>218</v>
      </c>
      <c r="B228" s="56" t="s">
        <v>416</v>
      </c>
      <c r="C228" s="31">
        <v>57.3</v>
      </c>
      <c r="D228" s="38">
        <v>57.616666666666667</v>
      </c>
      <c r="E228" s="38">
        <v>56.783333333333331</v>
      </c>
      <c r="F228" s="38">
        <v>56.266666666666666</v>
      </c>
      <c r="G228" s="38">
        <v>55.43333333333333</v>
      </c>
      <c r="H228" s="38">
        <v>58.133333333333333</v>
      </c>
      <c r="I228" s="38">
        <v>58.966666666666661</v>
      </c>
      <c r="J228" s="38">
        <v>59.483333333333334</v>
      </c>
      <c r="K228" s="31">
        <v>58.45</v>
      </c>
      <c r="L228" s="31">
        <v>57.1</v>
      </c>
      <c r="M228" s="31">
        <v>53.532710000000002</v>
      </c>
      <c r="N228" s="1"/>
      <c r="O228" s="1"/>
    </row>
    <row r="229" spans="1:15" ht="12.75" customHeight="1">
      <c r="A229" s="33">
        <v>219</v>
      </c>
      <c r="B229" s="56" t="s">
        <v>143</v>
      </c>
      <c r="C229" s="31">
        <v>81.099999999999994</v>
      </c>
      <c r="D229" s="38">
        <v>81.350000000000009</v>
      </c>
      <c r="E229" s="38">
        <v>80.300000000000011</v>
      </c>
      <c r="F229" s="38">
        <v>79.5</v>
      </c>
      <c r="G229" s="38">
        <v>78.45</v>
      </c>
      <c r="H229" s="38">
        <v>82.15000000000002</v>
      </c>
      <c r="I229" s="38">
        <v>83.2</v>
      </c>
      <c r="J229" s="38">
        <v>84.000000000000028</v>
      </c>
      <c r="K229" s="31">
        <v>82.4</v>
      </c>
      <c r="L229" s="31">
        <v>80.55</v>
      </c>
      <c r="M229" s="31">
        <v>263.56686999999999</v>
      </c>
      <c r="N229" s="1"/>
      <c r="O229" s="1"/>
    </row>
    <row r="230" spans="1:15" ht="12.75" customHeight="1">
      <c r="A230" s="33">
        <v>220</v>
      </c>
      <c r="B230" s="56" t="s">
        <v>142</v>
      </c>
      <c r="C230" s="31">
        <v>111.15</v>
      </c>
      <c r="D230" s="38">
        <v>111.78333333333335</v>
      </c>
      <c r="E230" s="38">
        <v>110.16666666666669</v>
      </c>
      <c r="F230" s="38">
        <v>109.18333333333334</v>
      </c>
      <c r="G230" s="38">
        <v>107.56666666666668</v>
      </c>
      <c r="H230" s="38">
        <v>112.76666666666669</v>
      </c>
      <c r="I230" s="38">
        <v>114.38333333333334</v>
      </c>
      <c r="J230" s="38">
        <v>115.3666666666667</v>
      </c>
      <c r="K230" s="31">
        <v>113.4</v>
      </c>
      <c r="L230" s="31">
        <v>110.8</v>
      </c>
      <c r="M230" s="31">
        <v>78.526750000000007</v>
      </c>
      <c r="N230" s="1"/>
      <c r="O230" s="1"/>
    </row>
    <row r="231" spans="1:15" ht="12.75" customHeight="1">
      <c r="A231" s="33">
        <v>221</v>
      </c>
      <c r="B231" s="56" t="s">
        <v>417</v>
      </c>
      <c r="C231" s="31">
        <v>834.35</v>
      </c>
      <c r="D231" s="38">
        <v>840.43333333333339</v>
      </c>
      <c r="E231" s="38">
        <v>825.91666666666674</v>
      </c>
      <c r="F231" s="38">
        <v>817.48333333333335</v>
      </c>
      <c r="G231" s="38">
        <v>802.9666666666667</v>
      </c>
      <c r="H231" s="38">
        <v>848.86666666666679</v>
      </c>
      <c r="I231" s="38">
        <v>863.38333333333344</v>
      </c>
      <c r="J231" s="38">
        <v>871.81666666666683</v>
      </c>
      <c r="K231" s="31">
        <v>854.95</v>
      </c>
      <c r="L231" s="31">
        <v>832</v>
      </c>
      <c r="M231" s="31">
        <v>0.21004999999999999</v>
      </c>
      <c r="N231" s="1"/>
      <c r="O231" s="1"/>
    </row>
    <row r="232" spans="1:15" ht="12.75" customHeight="1">
      <c r="A232" s="33">
        <v>222</v>
      </c>
      <c r="B232" s="56" t="s">
        <v>418</v>
      </c>
      <c r="C232" s="31">
        <v>555.15</v>
      </c>
      <c r="D232" s="38">
        <v>555.15</v>
      </c>
      <c r="E232" s="38">
        <v>546</v>
      </c>
      <c r="F232" s="38">
        <v>536.85</v>
      </c>
      <c r="G232" s="38">
        <v>527.70000000000005</v>
      </c>
      <c r="H232" s="38">
        <v>564.29999999999995</v>
      </c>
      <c r="I232" s="38">
        <v>573.44999999999982</v>
      </c>
      <c r="J232" s="38">
        <v>582.59999999999991</v>
      </c>
      <c r="K232" s="31">
        <v>564.29999999999995</v>
      </c>
      <c r="L232" s="31">
        <v>546</v>
      </c>
      <c r="M232" s="31">
        <v>7.5177100000000001</v>
      </c>
      <c r="N232" s="1"/>
      <c r="O232" s="1"/>
    </row>
    <row r="233" spans="1:15" ht="12.75" customHeight="1">
      <c r="A233" s="33">
        <v>223</v>
      </c>
      <c r="B233" s="56" t="s">
        <v>147</v>
      </c>
      <c r="C233" s="31">
        <v>210.1</v>
      </c>
      <c r="D233" s="38">
        <v>211.61666666666667</v>
      </c>
      <c r="E233" s="38">
        <v>207.63333333333335</v>
      </c>
      <c r="F233" s="38">
        <v>205.16666666666669</v>
      </c>
      <c r="G233" s="38">
        <v>201.18333333333337</v>
      </c>
      <c r="H233" s="38">
        <v>214.08333333333334</v>
      </c>
      <c r="I233" s="38">
        <v>218.06666666666669</v>
      </c>
      <c r="J233" s="38">
        <v>220.53333333333333</v>
      </c>
      <c r="K233" s="31">
        <v>215.6</v>
      </c>
      <c r="L233" s="31">
        <v>209.15</v>
      </c>
      <c r="M233" s="31">
        <v>24.332239999999999</v>
      </c>
      <c r="N233" s="1"/>
      <c r="O233" s="1"/>
    </row>
    <row r="234" spans="1:15" ht="12.75" customHeight="1">
      <c r="A234" s="33">
        <v>224</v>
      </c>
      <c r="B234" s="56" t="s">
        <v>137</v>
      </c>
      <c r="C234" s="31">
        <v>121.25</v>
      </c>
      <c r="D234" s="38">
        <v>122.2</v>
      </c>
      <c r="E234" s="38">
        <v>119.5</v>
      </c>
      <c r="F234" s="38">
        <v>117.75</v>
      </c>
      <c r="G234" s="38">
        <v>115.05</v>
      </c>
      <c r="H234" s="38">
        <v>123.95</v>
      </c>
      <c r="I234" s="38">
        <v>126.65000000000002</v>
      </c>
      <c r="J234" s="38">
        <v>128.4</v>
      </c>
      <c r="K234" s="31">
        <v>124.9</v>
      </c>
      <c r="L234" s="31">
        <v>120.45</v>
      </c>
      <c r="M234" s="31">
        <v>53.696890000000003</v>
      </c>
      <c r="N234" s="1"/>
      <c r="O234" s="1"/>
    </row>
    <row r="235" spans="1:15" ht="12.75" customHeight="1">
      <c r="A235" s="33">
        <v>225</v>
      </c>
      <c r="B235" s="56" t="s">
        <v>421</v>
      </c>
      <c r="C235" s="31">
        <v>66.55</v>
      </c>
      <c r="D235" s="38">
        <v>67.36666666666666</v>
      </c>
      <c r="E235" s="38">
        <v>65.333333333333314</v>
      </c>
      <c r="F235" s="38">
        <v>64.11666666666666</v>
      </c>
      <c r="G235" s="38">
        <v>62.083333333333314</v>
      </c>
      <c r="H235" s="38">
        <v>68.583333333333314</v>
      </c>
      <c r="I235" s="38">
        <v>70.616666666666646</v>
      </c>
      <c r="J235" s="38">
        <v>71.833333333333314</v>
      </c>
      <c r="K235" s="31">
        <v>69.400000000000006</v>
      </c>
      <c r="L235" s="31">
        <v>66.150000000000006</v>
      </c>
      <c r="M235" s="31">
        <v>143.32682</v>
      </c>
      <c r="N235" s="1"/>
      <c r="O235" s="1"/>
    </row>
    <row r="236" spans="1:15" ht="12.75" customHeight="1">
      <c r="A236" s="33">
        <v>226</v>
      </c>
      <c r="B236" s="56" t="s">
        <v>148</v>
      </c>
      <c r="C236" s="31">
        <v>2891</v>
      </c>
      <c r="D236" s="38">
        <v>2883.4833333333336</v>
      </c>
      <c r="E236" s="38">
        <v>2837.9666666666672</v>
      </c>
      <c r="F236" s="38">
        <v>2784.9333333333334</v>
      </c>
      <c r="G236" s="38">
        <v>2739.416666666667</v>
      </c>
      <c r="H236" s="38">
        <v>2936.5166666666673</v>
      </c>
      <c r="I236" s="38">
        <v>2982.0333333333338</v>
      </c>
      <c r="J236" s="38">
        <v>3035.0666666666675</v>
      </c>
      <c r="K236" s="31">
        <v>2929</v>
      </c>
      <c r="L236" s="31">
        <v>2830.45</v>
      </c>
      <c r="M236" s="31">
        <v>2.0948000000000002</v>
      </c>
      <c r="N236" s="1"/>
      <c r="O236" s="1"/>
    </row>
    <row r="237" spans="1:15" ht="12.75" customHeight="1">
      <c r="A237" s="33">
        <v>227</v>
      </c>
      <c r="B237" s="56" t="s">
        <v>283</v>
      </c>
      <c r="C237" s="31">
        <v>327.5</v>
      </c>
      <c r="D237" s="38">
        <v>326.2</v>
      </c>
      <c r="E237" s="38">
        <v>324.39999999999998</v>
      </c>
      <c r="F237" s="38">
        <v>321.3</v>
      </c>
      <c r="G237" s="38">
        <v>319.5</v>
      </c>
      <c r="H237" s="38">
        <v>329.29999999999995</v>
      </c>
      <c r="I237" s="38">
        <v>331.1</v>
      </c>
      <c r="J237" s="38">
        <v>334.19999999999993</v>
      </c>
      <c r="K237" s="31">
        <v>328</v>
      </c>
      <c r="L237" s="31">
        <v>323.10000000000002</v>
      </c>
      <c r="M237" s="31">
        <v>12.577</v>
      </c>
      <c r="N237" s="1"/>
      <c r="O237" s="1"/>
    </row>
    <row r="238" spans="1:15" ht="12.75" customHeight="1">
      <c r="A238" s="33">
        <v>228</v>
      </c>
      <c r="B238" s="56" t="s">
        <v>144</v>
      </c>
      <c r="C238" s="31">
        <v>123.1</v>
      </c>
      <c r="D238" s="38">
        <v>123.5</v>
      </c>
      <c r="E238" s="38">
        <v>122.15</v>
      </c>
      <c r="F238" s="38">
        <v>121.2</v>
      </c>
      <c r="G238" s="38">
        <v>119.85000000000001</v>
      </c>
      <c r="H238" s="38">
        <v>124.45</v>
      </c>
      <c r="I238" s="38">
        <v>125.8</v>
      </c>
      <c r="J238" s="38">
        <v>126.75</v>
      </c>
      <c r="K238" s="31">
        <v>124.85</v>
      </c>
      <c r="L238" s="31">
        <v>122.55</v>
      </c>
      <c r="M238" s="31">
        <v>51.898829999999997</v>
      </c>
      <c r="N238" s="1"/>
      <c r="O238" s="1"/>
    </row>
    <row r="239" spans="1:15" ht="12.75" customHeight="1">
      <c r="A239" s="33">
        <v>229</v>
      </c>
      <c r="B239" s="56" t="s">
        <v>146</v>
      </c>
      <c r="C239" s="31">
        <v>388.3</v>
      </c>
      <c r="D239" s="38">
        <v>389.05</v>
      </c>
      <c r="E239" s="38">
        <v>384.1</v>
      </c>
      <c r="F239" s="38">
        <v>379.90000000000003</v>
      </c>
      <c r="G239" s="38">
        <v>374.95000000000005</v>
      </c>
      <c r="H239" s="38">
        <v>393.25</v>
      </c>
      <c r="I239" s="38">
        <v>398.19999999999993</v>
      </c>
      <c r="J239" s="38">
        <v>402.4</v>
      </c>
      <c r="K239" s="31">
        <v>394</v>
      </c>
      <c r="L239" s="31">
        <v>384.85</v>
      </c>
      <c r="M239" s="31">
        <v>27.288239999999998</v>
      </c>
      <c r="N239" s="1"/>
      <c r="O239" s="1"/>
    </row>
    <row r="240" spans="1:15" ht="12.75" customHeight="1">
      <c r="A240" s="33">
        <v>230</v>
      </c>
      <c r="B240" s="56" t="s">
        <v>154</v>
      </c>
      <c r="C240" s="31">
        <v>97.6</v>
      </c>
      <c r="D240" s="38">
        <v>97.733333333333334</v>
      </c>
      <c r="E240" s="38">
        <v>97.066666666666663</v>
      </c>
      <c r="F240" s="38">
        <v>96.533333333333331</v>
      </c>
      <c r="G240" s="38">
        <v>95.86666666666666</v>
      </c>
      <c r="H240" s="38">
        <v>98.266666666666666</v>
      </c>
      <c r="I240" s="38">
        <v>98.933333333333323</v>
      </c>
      <c r="J240" s="38">
        <v>99.466666666666669</v>
      </c>
      <c r="K240" s="31">
        <v>98.4</v>
      </c>
      <c r="L240" s="31">
        <v>97.2</v>
      </c>
      <c r="M240" s="31">
        <v>95.278210000000001</v>
      </c>
      <c r="N240" s="1"/>
      <c r="O240" s="1"/>
    </row>
    <row r="241" spans="1:15" ht="12.75" customHeight="1">
      <c r="A241" s="33">
        <v>231</v>
      </c>
      <c r="B241" s="56" t="s">
        <v>422</v>
      </c>
      <c r="C241" s="31">
        <v>25.7</v>
      </c>
      <c r="D241" s="38">
        <v>26</v>
      </c>
      <c r="E241" s="38">
        <v>25.3</v>
      </c>
      <c r="F241" s="38">
        <v>24.900000000000002</v>
      </c>
      <c r="G241" s="38">
        <v>24.200000000000003</v>
      </c>
      <c r="H241" s="38">
        <v>26.4</v>
      </c>
      <c r="I241" s="38">
        <v>27.1</v>
      </c>
      <c r="J241" s="38">
        <v>27.499999999999996</v>
      </c>
      <c r="K241" s="31">
        <v>26.7</v>
      </c>
      <c r="L241" s="31">
        <v>25.6</v>
      </c>
      <c r="M241" s="31">
        <v>117.55001</v>
      </c>
      <c r="N241" s="1"/>
      <c r="O241" s="1"/>
    </row>
    <row r="242" spans="1:15" ht="12.75" customHeight="1">
      <c r="A242" s="33">
        <v>232</v>
      </c>
      <c r="B242" s="56" t="s">
        <v>156</v>
      </c>
      <c r="C242" s="31">
        <v>622.85</v>
      </c>
      <c r="D242" s="38">
        <v>623.63333333333333</v>
      </c>
      <c r="E242" s="38">
        <v>619.2166666666667</v>
      </c>
      <c r="F242" s="38">
        <v>615.58333333333337</v>
      </c>
      <c r="G242" s="38">
        <v>611.16666666666674</v>
      </c>
      <c r="H242" s="38">
        <v>627.26666666666665</v>
      </c>
      <c r="I242" s="38">
        <v>631.68333333333339</v>
      </c>
      <c r="J242" s="38">
        <v>635.31666666666661</v>
      </c>
      <c r="K242" s="31">
        <v>628.04999999999995</v>
      </c>
      <c r="L242" s="31">
        <v>620</v>
      </c>
      <c r="M242" s="31">
        <v>7.6387</v>
      </c>
      <c r="N242" s="1"/>
      <c r="O242" s="1"/>
    </row>
    <row r="243" spans="1:15" ht="12.75" customHeight="1">
      <c r="A243" s="33">
        <v>233</v>
      </c>
      <c r="B243" s="56" t="s">
        <v>423</v>
      </c>
      <c r="C243" s="31">
        <v>32.6</v>
      </c>
      <c r="D243" s="38">
        <v>32.750000000000007</v>
      </c>
      <c r="E243" s="38">
        <v>32.300000000000011</v>
      </c>
      <c r="F243" s="38">
        <v>32.000000000000007</v>
      </c>
      <c r="G243" s="38">
        <v>31.550000000000011</v>
      </c>
      <c r="H243" s="38">
        <v>33.050000000000011</v>
      </c>
      <c r="I243" s="38">
        <v>33.500000000000014</v>
      </c>
      <c r="J243" s="38">
        <v>33.800000000000011</v>
      </c>
      <c r="K243" s="31">
        <v>33.200000000000003</v>
      </c>
      <c r="L243" s="31">
        <v>32.450000000000003</v>
      </c>
      <c r="M243" s="31">
        <v>244.80879999999999</v>
      </c>
      <c r="N243" s="1"/>
      <c r="O243" s="1"/>
    </row>
    <row r="244" spans="1:15" ht="12.75" customHeight="1">
      <c r="A244" s="33">
        <v>234</v>
      </c>
      <c r="B244" s="56" t="s">
        <v>424</v>
      </c>
      <c r="C244" s="31">
        <v>1491.6</v>
      </c>
      <c r="D244" s="38">
        <v>1497.6666666666667</v>
      </c>
      <c r="E244" s="38">
        <v>1465.6333333333334</v>
      </c>
      <c r="F244" s="38">
        <v>1439.6666666666667</v>
      </c>
      <c r="G244" s="38">
        <v>1407.6333333333334</v>
      </c>
      <c r="H244" s="38">
        <v>1523.6333333333334</v>
      </c>
      <c r="I244" s="38">
        <v>1555.6666666666667</v>
      </c>
      <c r="J244" s="38">
        <v>1581.6333333333334</v>
      </c>
      <c r="K244" s="31">
        <v>1529.7</v>
      </c>
      <c r="L244" s="31">
        <v>1471.7</v>
      </c>
      <c r="M244" s="31">
        <v>2.3360699999999999</v>
      </c>
      <c r="N244" s="1"/>
      <c r="O244" s="1"/>
    </row>
    <row r="245" spans="1:15" ht="12.75" customHeight="1">
      <c r="A245" s="33">
        <v>235</v>
      </c>
      <c r="B245" s="56" t="s">
        <v>145</v>
      </c>
      <c r="C245" s="31">
        <v>493.15</v>
      </c>
      <c r="D245" s="38">
        <v>491.59999999999997</v>
      </c>
      <c r="E245" s="38">
        <v>488.19999999999993</v>
      </c>
      <c r="F245" s="38">
        <v>483.24999999999994</v>
      </c>
      <c r="G245" s="38">
        <v>479.84999999999991</v>
      </c>
      <c r="H245" s="38">
        <v>496.54999999999995</v>
      </c>
      <c r="I245" s="38">
        <v>499.94999999999993</v>
      </c>
      <c r="J245" s="38">
        <v>504.9</v>
      </c>
      <c r="K245" s="31">
        <v>495</v>
      </c>
      <c r="L245" s="31">
        <v>486.65</v>
      </c>
      <c r="M245" s="31">
        <v>15.381360000000001</v>
      </c>
      <c r="N245" s="1"/>
      <c r="O245" s="1"/>
    </row>
    <row r="246" spans="1:15" ht="12.75" customHeight="1">
      <c r="A246" s="33">
        <v>236</v>
      </c>
      <c r="B246" s="56" t="s">
        <v>151</v>
      </c>
      <c r="C246" s="31">
        <v>169.4</v>
      </c>
      <c r="D246" s="38">
        <v>171.0333333333333</v>
      </c>
      <c r="E246" s="38">
        <v>167.06666666666661</v>
      </c>
      <c r="F246" s="38">
        <v>164.73333333333329</v>
      </c>
      <c r="G246" s="38">
        <v>160.76666666666659</v>
      </c>
      <c r="H246" s="38">
        <v>173.36666666666662</v>
      </c>
      <c r="I246" s="38">
        <v>177.33333333333331</v>
      </c>
      <c r="J246" s="38">
        <v>179.66666666666663</v>
      </c>
      <c r="K246" s="31">
        <v>175</v>
      </c>
      <c r="L246" s="31">
        <v>168.7</v>
      </c>
      <c r="M246" s="31">
        <v>144.35781</v>
      </c>
      <c r="N246" s="1"/>
      <c r="O246" s="1"/>
    </row>
    <row r="247" spans="1:15" ht="12.75" customHeight="1">
      <c r="A247" s="33">
        <v>237</v>
      </c>
      <c r="B247" s="56" t="s">
        <v>150</v>
      </c>
      <c r="C247" s="31">
        <v>1390.25</v>
      </c>
      <c r="D247" s="38">
        <v>1393.9833333333333</v>
      </c>
      <c r="E247" s="38">
        <v>1378.7666666666667</v>
      </c>
      <c r="F247" s="38">
        <v>1367.2833333333333</v>
      </c>
      <c r="G247" s="38">
        <v>1352.0666666666666</v>
      </c>
      <c r="H247" s="38">
        <v>1405.4666666666667</v>
      </c>
      <c r="I247" s="38">
        <v>1420.6833333333334</v>
      </c>
      <c r="J247" s="38">
        <v>1432.1666666666667</v>
      </c>
      <c r="K247" s="31">
        <v>1409.2</v>
      </c>
      <c r="L247" s="31">
        <v>1382.5</v>
      </c>
      <c r="M247" s="31">
        <v>41.063310000000001</v>
      </c>
      <c r="N247" s="1"/>
      <c r="O247" s="1"/>
    </row>
    <row r="248" spans="1:15" ht="12.75" customHeight="1">
      <c r="A248" s="33">
        <v>238</v>
      </c>
      <c r="B248" s="56" t="s">
        <v>425</v>
      </c>
      <c r="C248" s="31">
        <v>15.35</v>
      </c>
      <c r="D248" s="38">
        <v>15.416666666666666</v>
      </c>
      <c r="E248" s="38">
        <v>15.133333333333333</v>
      </c>
      <c r="F248" s="38">
        <v>14.916666666666666</v>
      </c>
      <c r="G248" s="38">
        <v>14.633333333333333</v>
      </c>
      <c r="H248" s="38">
        <v>15.633333333333333</v>
      </c>
      <c r="I248" s="38">
        <v>15.916666666666668</v>
      </c>
      <c r="J248" s="38">
        <v>16.133333333333333</v>
      </c>
      <c r="K248" s="31">
        <v>15.7</v>
      </c>
      <c r="L248" s="31">
        <v>15.2</v>
      </c>
      <c r="M248" s="31">
        <v>80.323580000000007</v>
      </c>
      <c r="N248" s="1"/>
      <c r="O248" s="1"/>
    </row>
    <row r="249" spans="1:15" ht="12.75" customHeight="1">
      <c r="A249" s="33">
        <v>239</v>
      </c>
      <c r="B249" s="56" t="s">
        <v>186</v>
      </c>
      <c r="C249" s="31">
        <v>4689.95</v>
      </c>
      <c r="D249" s="38">
        <v>4694.5333333333338</v>
      </c>
      <c r="E249" s="38">
        <v>4656.0166666666673</v>
      </c>
      <c r="F249" s="38">
        <v>4622.0833333333339</v>
      </c>
      <c r="G249" s="38">
        <v>4583.5666666666675</v>
      </c>
      <c r="H249" s="38">
        <v>4728.4666666666672</v>
      </c>
      <c r="I249" s="38">
        <v>4766.9833333333336</v>
      </c>
      <c r="J249" s="38">
        <v>4800.916666666667</v>
      </c>
      <c r="K249" s="31">
        <v>4733.05</v>
      </c>
      <c r="L249" s="31">
        <v>4660.6000000000004</v>
      </c>
      <c r="M249" s="31">
        <v>1.7181500000000001</v>
      </c>
      <c r="N249" s="1"/>
      <c r="O249" s="1"/>
    </row>
    <row r="250" spans="1:15" ht="12.75" customHeight="1">
      <c r="A250" s="33">
        <v>240</v>
      </c>
      <c r="B250" s="56" t="s">
        <v>152</v>
      </c>
      <c r="C250" s="31">
        <v>1475.2</v>
      </c>
      <c r="D250" s="38">
        <v>1460.7166666666665</v>
      </c>
      <c r="E250" s="38">
        <v>1443.4833333333329</v>
      </c>
      <c r="F250" s="38">
        <v>1411.7666666666664</v>
      </c>
      <c r="G250" s="38">
        <v>1394.5333333333328</v>
      </c>
      <c r="H250" s="38">
        <v>1492.4333333333329</v>
      </c>
      <c r="I250" s="38">
        <v>1509.6666666666665</v>
      </c>
      <c r="J250" s="38">
        <v>1541.383333333333</v>
      </c>
      <c r="K250" s="31">
        <v>1477.95</v>
      </c>
      <c r="L250" s="31">
        <v>1429</v>
      </c>
      <c r="M250" s="31">
        <v>167.43977000000001</v>
      </c>
      <c r="N250" s="1"/>
      <c r="O250" s="1"/>
    </row>
    <row r="251" spans="1:15" ht="12.75" customHeight="1">
      <c r="A251" s="33">
        <v>241</v>
      </c>
      <c r="B251" s="56" t="s">
        <v>883</v>
      </c>
      <c r="C251" s="31">
        <v>2822.65</v>
      </c>
      <c r="D251" s="38">
        <v>2821.1833333333329</v>
      </c>
      <c r="E251" s="38">
        <v>2797.6666666666661</v>
      </c>
      <c r="F251" s="38">
        <v>2772.6833333333329</v>
      </c>
      <c r="G251" s="38">
        <v>2749.1666666666661</v>
      </c>
      <c r="H251" s="38">
        <v>2846.1666666666661</v>
      </c>
      <c r="I251" s="38">
        <v>2869.6833333333334</v>
      </c>
      <c r="J251" s="38">
        <v>2894.6666666666661</v>
      </c>
      <c r="K251" s="31">
        <v>2844.7</v>
      </c>
      <c r="L251" s="31">
        <v>2796.2</v>
      </c>
      <c r="M251" s="31">
        <v>0.12992000000000001</v>
      </c>
      <c r="N251" s="1"/>
      <c r="O251" s="1"/>
    </row>
    <row r="252" spans="1:15" ht="12.75" customHeight="1">
      <c r="A252" s="33">
        <v>242</v>
      </c>
      <c r="B252" s="56" t="s">
        <v>153</v>
      </c>
      <c r="C252" s="31">
        <v>639.6</v>
      </c>
      <c r="D252" s="38">
        <v>641.41666666666663</v>
      </c>
      <c r="E252" s="38">
        <v>633.7833333333333</v>
      </c>
      <c r="F252" s="38">
        <v>627.9666666666667</v>
      </c>
      <c r="G252" s="38">
        <v>620.33333333333337</v>
      </c>
      <c r="H252" s="38">
        <v>647.23333333333323</v>
      </c>
      <c r="I252" s="38">
        <v>654.86666666666667</v>
      </c>
      <c r="J252" s="38">
        <v>660.68333333333317</v>
      </c>
      <c r="K252" s="31">
        <v>649.04999999999995</v>
      </c>
      <c r="L252" s="31">
        <v>635.6</v>
      </c>
      <c r="M252" s="31">
        <v>4.7283600000000003</v>
      </c>
      <c r="N252" s="1"/>
      <c r="O252" s="1"/>
    </row>
    <row r="253" spans="1:15" ht="12.75" customHeight="1">
      <c r="A253" s="33">
        <v>243</v>
      </c>
      <c r="B253" s="56" t="s">
        <v>149</v>
      </c>
      <c r="C253" s="31">
        <v>2653.05</v>
      </c>
      <c r="D253" s="38">
        <v>2663.7000000000003</v>
      </c>
      <c r="E253" s="38">
        <v>2634.4000000000005</v>
      </c>
      <c r="F253" s="38">
        <v>2615.7500000000005</v>
      </c>
      <c r="G253" s="38">
        <v>2586.4500000000007</v>
      </c>
      <c r="H253" s="38">
        <v>2682.3500000000004</v>
      </c>
      <c r="I253" s="38">
        <v>2711.6500000000005</v>
      </c>
      <c r="J253" s="38">
        <v>2730.3</v>
      </c>
      <c r="K253" s="31">
        <v>2693</v>
      </c>
      <c r="L253" s="31">
        <v>2645.05</v>
      </c>
      <c r="M253" s="31">
        <v>3.4578899999999999</v>
      </c>
      <c r="N253" s="1"/>
      <c r="O253" s="1"/>
    </row>
    <row r="254" spans="1:15" ht="12.75" customHeight="1">
      <c r="A254" s="33">
        <v>244</v>
      </c>
      <c r="B254" s="56" t="s">
        <v>155</v>
      </c>
      <c r="C254" s="31">
        <v>793.4</v>
      </c>
      <c r="D254" s="38">
        <v>789.76666666666677</v>
      </c>
      <c r="E254" s="38">
        <v>784.08333333333348</v>
      </c>
      <c r="F254" s="38">
        <v>774.76666666666677</v>
      </c>
      <c r="G254" s="38">
        <v>769.08333333333348</v>
      </c>
      <c r="H254" s="38">
        <v>799.08333333333348</v>
      </c>
      <c r="I254" s="38">
        <v>804.76666666666665</v>
      </c>
      <c r="J254" s="38">
        <v>814.08333333333348</v>
      </c>
      <c r="K254" s="31">
        <v>795.45</v>
      </c>
      <c r="L254" s="31">
        <v>780.45</v>
      </c>
      <c r="M254" s="31">
        <v>4.18879</v>
      </c>
      <c r="N254" s="1"/>
      <c r="O254" s="1"/>
    </row>
    <row r="255" spans="1:15" ht="12.75" customHeight="1">
      <c r="A255" s="33">
        <v>245</v>
      </c>
      <c r="B255" s="56" t="s">
        <v>419</v>
      </c>
      <c r="C255" s="31">
        <v>25.95</v>
      </c>
      <c r="D255" s="38">
        <v>26.133333333333329</v>
      </c>
      <c r="E255" s="38">
        <v>25.61666666666666</v>
      </c>
      <c r="F255" s="38">
        <v>25.283333333333331</v>
      </c>
      <c r="G255" s="38">
        <v>24.766666666666662</v>
      </c>
      <c r="H255" s="38">
        <v>26.466666666666658</v>
      </c>
      <c r="I255" s="38">
        <v>26.983333333333331</v>
      </c>
      <c r="J255" s="38">
        <v>27.316666666666656</v>
      </c>
      <c r="K255" s="31">
        <v>26.65</v>
      </c>
      <c r="L255" s="31">
        <v>25.8</v>
      </c>
      <c r="M255" s="31">
        <v>94.088139999999996</v>
      </c>
      <c r="N255" s="1"/>
      <c r="O255" s="1"/>
    </row>
    <row r="256" spans="1:15" ht="12.75" customHeight="1">
      <c r="A256" s="33">
        <v>246</v>
      </c>
      <c r="B256" s="56" t="s">
        <v>157</v>
      </c>
      <c r="C256" s="31">
        <v>472.5</v>
      </c>
      <c r="D256" s="38">
        <v>472.56666666666666</v>
      </c>
      <c r="E256" s="38">
        <v>470.93333333333334</v>
      </c>
      <c r="F256" s="38">
        <v>469.36666666666667</v>
      </c>
      <c r="G256" s="38">
        <v>467.73333333333335</v>
      </c>
      <c r="H256" s="38">
        <v>474.13333333333333</v>
      </c>
      <c r="I256" s="38">
        <v>475.76666666666665</v>
      </c>
      <c r="J256" s="38">
        <v>477.33333333333331</v>
      </c>
      <c r="K256" s="31">
        <v>474.2</v>
      </c>
      <c r="L256" s="31">
        <v>471</v>
      </c>
      <c r="M256" s="31">
        <v>53.522829999999999</v>
      </c>
      <c r="N256" s="1"/>
      <c r="O256" s="1"/>
    </row>
    <row r="257" spans="1:15" ht="12.75" customHeight="1">
      <c r="A257" s="33">
        <v>247</v>
      </c>
      <c r="B257" s="56" t="s">
        <v>420</v>
      </c>
      <c r="C257" s="31">
        <v>110.75</v>
      </c>
      <c r="D257" s="38">
        <v>111.10000000000001</v>
      </c>
      <c r="E257" s="38">
        <v>109.20000000000002</v>
      </c>
      <c r="F257" s="38">
        <v>107.65</v>
      </c>
      <c r="G257" s="38">
        <v>105.75000000000001</v>
      </c>
      <c r="H257" s="38">
        <v>112.65000000000002</v>
      </c>
      <c r="I257" s="38">
        <v>114.55000000000003</v>
      </c>
      <c r="J257" s="38">
        <v>116.10000000000002</v>
      </c>
      <c r="K257" s="31">
        <v>113</v>
      </c>
      <c r="L257" s="31">
        <v>109.55</v>
      </c>
      <c r="M257" s="31">
        <v>20.487189999999998</v>
      </c>
      <c r="N257" s="1"/>
      <c r="O257" s="1"/>
    </row>
    <row r="258" spans="1:15" ht="12.75" customHeight="1">
      <c r="A258" s="33">
        <v>248</v>
      </c>
      <c r="B258" s="56" t="s">
        <v>426</v>
      </c>
      <c r="C258" s="31">
        <v>2509.0500000000002</v>
      </c>
      <c r="D258" s="38">
        <v>2521.4166666666665</v>
      </c>
      <c r="E258" s="38">
        <v>2449.7333333333331</v>
      </c>
      <c r="F258" s="38">
        <v>2390.4166666666665</v>
      </c>
      <c r="G258" s="38">
        <v>2318.7333333333331</v>
      </c>
      <c r="H258" s="38">
        <v>2580.7333333333331</v>
      </c>
      <c r="I258" s="38">
        <v>2652.4166666666665</v>
      </c>
      <c r="J258" s="38">
        <v>2711.7333333333331</v>
      </c>
      <c r="K258" s="31">
        <v>2593.1</v>
      </c>
      <c r="L258" s="31">
        <v>2462.1</v>
      </c>
      <c r="M258" s="31">
        <v>0.49013000000000001</v>
      </c>
      <c r="N258" s="1"/>
      <c r="O258" s="1"/>
    </row>
    <row r="259" spans="1:15" ht="12.75" customHeight="1">
      <c r="A259" s="33">
        <v>249</v>
      </c>
      <c r="B259" s="56" t="s">
        <v>159</v>
      </c>
      <c r="C259" s="31">
        <v>3295.25</v>
      </c>
      <c r="D259" s="38">
        <v>3312.4833333333336</v>
      </c>
      <c r="E259" s="38">
        <v>3258.5666666666671</v>
      </c>
      <c r="F259" s="38">
        <v>3221.8833333333337</v>
      </c>
      <c r="G259" s="38">
        <v>3167.9666666666672</v>
      </c>
      <c r="H259" s="38">
        <v>3349.166666666667</v>
      </c>
      <c r="I259" s="38">
        <v>3403.083333333333</v>
      </c>
      <c r="J259" s="38">
        <v>3439.7666666666669</v>
      </c>
      <c r="K259" s="31">
        <v>3366.4</v>
      </c>
      <c r="L259" s="31">
        <v>3275.8</v>
      </c>
      <c r="M259" s="31">
        <v>0.46133000000000002</v>
      </c>
      <c r="N259" s="1"/>
      <c r="O259" s="1"/>
    </row>
    <row r="260" spans="1:15" ht="12.75" customHeight="1">
      <c r="A260" s="33">
        <v>250</v>
      </c>
      <c r="B260" s="56" t="s">
        <v>431</v>
      </c>
      <c r="C260" s="31">
        <v>109.6</v>
      </c>
      <c r="D260" s="38">
        <v>110.46666666666665</v>
      </c>
      <c r="E260" s="38">
        <v>108.08333333333331</v>
      </c>
      <c r="F260" s="38">
        <v>106.56666666666666</v>
      </c>
      <c r="G260" s="38">
        <v>104.18333333333332</v>
      </c>
      <c r="H260" s="38">
        <v>111.98333333333331</v>
      </c>
      <c r="I260" s="38">
        <v>114.36666666666666</v>
      </c>
      <c r="J260" s="38">
        <v>115.8833333333333</v>
      </c>
      <c r="K260" s="31">
        <v>112.85</v>
      </c>
      <c r="L260" s="31">
        <v>108.95</v>
      </c>
      <c r="M260" s="31">
        <v>20.63205</v>
      </c>
      <c r="N260" s="1"/>
      <c r="O260" s="1"/>
    </row>
    <row r="261" spans="1:15" ht="12.75" customHeight="1">
      <c r="A261" s="33">
        <v>251</v>
      </c>
      <c r="B261" s="56" t="s">
        <v>427</v>
      </c>
      <c r="C261" s="31">
        <v>1406.8</v>
      </c>
      <c r="D261" s="38">
        <v>1417.9666666666665</v>
      </c>
      <c r="E261" s="38">
        <v>1356.133333333333</v>
      </c>
      <c r="F261" s="38">
        <v>1305.4666666666665</v>
      </c>
      <c r="G261" s="38">
        <v>1243.633333333333</v>
      </c>
      <c r="H261" s="38">
        <v>1468.633333333333</v>
      </c>
      <c r="I261" s="38">
        <v>1530.4666666666665</v>
      </c>
      <c r="J261" s="38">
        <v>1581.133333333333</v>
      </c>
      <c r="K261" s="31">
        <v>1479.8</v>
      </c>
      <c r="L261" s="31">
        <v>1367.3</v>
      </c>
      <c r="M261" s="31">
        <v>5.94686</v>
      </c>
      <c r="N261" s="1"/>
      <c r="O261" s="1"/>
    </row>
    <row r="262" spans="1:15" ht="12.75" customHeight="1">
      <c r="A262" s="33">
        <v>252</v>
      </c>
      <c r="B262" s="56" t="s">
        <v>432</v>
      </c>
      <c r="C262" s="31">
        <v>350.2</v>
      </c>
      <c r="D262" s="38">
        <v>351.56666666666666</v>
      </c>
      <c r="E262" s="38">
        <v>342.18333333333334</v>
      </c>
      <c r="F262" s="38">
        <v>334.16666666666669</v>
      </c>
      <c r="G262" s="38">
        <v>324.78333333333336</v>
      </c>
      <c r="H262" s="38">
        <v>359.58333333333331</v>
      </c>
      <c r="I262" s="38">
        <v>368.96666666666664</v>
      </c>
      <c r="J262" s="38">
        <v>376.98333333333329</v>
      </c>
      <c r="K262" s="31">
        <v>360.95</v>
      </c>
      <c r="L262" s="31">
        <v>343.55</v>
      </c>
      <c r="M262" s="31">
        <v>12.34318</v>
      </c>
      <c r="N262" s="1"/>
      <c r="O262" s="1"/>
    </row>
    <row r="263" spans="1:15" ht="12.75" customHeight="1">
      <c r="A263" s="33">
        <v>253</v>
      </c>
      <c r="B263" s="56" t="s">
        <v>158</v>
      </c>
      <c r="C263" s="31">
        <v>634.1</v>
      </c>
      <c r="D263" s="38">
        <v>633.48333333333335</v>
      </c>
      <c r="E263" s="38">
        <v>626.56666666666672</v>
      </c>
      <c r="F263" s="38">
        <v>619.03333333333342</v>
      </c>
      <c r="G263" s="38">
        <v>612.11666666666679</v>
      </c>
      <c r="H263" s="38">
        <v>641.01666666666665</v>
      </c>
      <c r="I263" s="38">
        <v>647.93333333333317</v>
      </c>
      <c r="J263" s="38">
        <v>655.46666666666658</v>
      </c>
      <c r="K263" s="31">
        <v>640.4</v>
      </c>
      <c r="L263" s="31">
        <v>625.95000000000005</v>
      </c>
      <c r="M263" s="31">
        <v>31.505739999999999</v>
      </c>
      <c r="N263" s="1"/>
      <c r="O263" s="1"/>
    </row>
    <row r="264" spans="1:15" ht="12.75" customHeight="1">
      <c r="A264" s="33">
        <v>254</v>
      </c>
      <c r="B264" s="56" t="s">
        <v>884</v>
      </c>
      <c r="C264" s="31">
        <v>322.05</v>
      </c>
      <c r="D264" s="38">
        <v>321.31666666666666</v>
      </c>
      <c r="E264" s="38">
        <v>317.68333333333334</v>
      </c>
      <c r="F264" s="38">
        <v>313.31666666666666</v>
      </c>
      <c r="G264" s="38">
        <v>309.68333333333334</v>
      </c>
      <c r="H264" s="38">
        <v>325.68333333333334</v>
      </c>
      <c r="I264" s="38">
        <v>329.31666666666666</v>
      </c>
      <c r="J264" s="38">
        <v>333.68333333333334</v>
      </c>
      <c r="K264" s="31">
        <v>324.95</v>
      </c>
      <c r="L264" s="31">
        <v>316.95</v>
      </c>
      <c r="M264" s="31">
        <v>0.46649000000000002</v>
      </c>
      <c r="N264" s="1"/>
      <c r="O264" s="1"/>
    </row>
    <row r="265" spans="1:15" ht="12.75" customHeight="1">
      <c r="A265" s="33">
        <v>255</v>
      </c>
      <c r="B265" s="56" t="s">
        <v>428</v>
      </c>
      <c r="C265" s="31">
        <v>678.6</v>
      </c>
      <c r="D265" s="38">
        <v>681.36666666666667</v>
      </c>
      <c r="E265" s="38">
        <v>672.7833333333333</v>
      </c>
      <c r="F265" s="38">
        <v>666.96666666666658</v>
      </c>
      <c r="G265" s="38">
        <v>658.38333333333321</v>
      </c>
      <c r="H265" s="38">
        <v>687.18333333333339</v>
      </c>
      <c r="I265" s="38">
        <v>695.76666666666665</v>
      </c>
      <c r="J265" s="38">
        <v>701.58333333333348</v>
      </c>
      <c r="K265" s="31">
        <v>689.95</v>
      </c>
      <c r="L265" s="31">
        <v>675.55</v>
      </c>
      <c r="M265" s="31">
        <v>0.76002000000000003</v>
      </c>
      <c r="N265" s="1"/>
      <c r="O265" s="1"/>
    </row>
    <row r="266" spans="1:15" ht="12.75" customHeight="1">
      <c r="A266" s="33">
        <v>256</v>
      </c>
      <c r="B266" s="56" t="s">
        <v>429</v>
      </c>
      <c r="C266" s="31">
        <v>323.05</v>
      </c>
      <c r="D266" s="38">
        <v>322.98333333333335</v>
      </c>
      <c r="E266" s="38">
        <v>321.06666666666672</v>
      </c>
      <c r="F266" s="38">
        <v>319.08333333333337</v>
      </c>
      <c r="G266" s="38">
        <v>317.16666666666674</v>
      </c>
      <c r="H266" s="38">
        <v>324.9666666666667</v>
      </c>
      <c r="I266" s="38">
        <v>326.88333333333333</v>
      </c>
      <c r="J266" s="38">
        <v>328.86666666666667</v>
      </c>
      <c r="K266" s="31">
        <v>324.89999999999998</v>
      </c>
      <c r="L266" s="31">
        <v>321</v>
      </c>
      <c r="M266" s="31">
        <v>5.9429699999999999</v>
      </c>
      <c r="N266" s="1"/>
      <c r="O266" s="1"/>
    </row>
    <row r="267" spans="1:15" ht="12.75" customHeight="1">
      <c r="A267" s="33">
        <v>257</v>
      </c>
      <c r="B267" s="56" t="s">
        <v>430</v>
      </c>
      <c r="C267" s="31">
        <v>74.95</v>
      </c>
      <c r="D267" s="38">
        <v>75</v>
      </c>
      <c r="E267" s="38">
        <v>74.55</v>
      </c>
      <c r="F267" s="38">
        <v>74.149999999999991</v>
      </c>
      <c r="G267" s="38">
        <v>73.699999999999989</v>
      </c>
      <c r="H267" s="38">
        <v>75.400000000000006</v>
      </c>
      <c r="I267" s="38">
        <v>75.849999999999994</v>
      </c>
      <c r="J267" s="38">
        <v>76.250000000000014</v>
      </c>
      <c r="K267" s="31">
        <v>75.45</v>
      </c>
      <c r="L267" s="31">
        <v>74.599999999999994</v>
      </c>
      <c r="M267" s="31">
        <v>9.8111200000000007</v>
      </c>
      <c r="N267" s="1"/>
      <c r="O267" s="1"/>
    </row>
    <row r="268" spans="1:15" ht="12.75" customHeight="1">
      <c r="A268" s="33">
        <v>258</v>
      </c>
      <c r="B268" s="56" t="s">
        <v>284</v>
      </c>
      <c r="C268" s="31">
        <v>289.7</v>
      </c>
      <c r="D268" s="38">
        <v>289.7833333333333</v>
      </c>
      <c r="E268" s="38">
        <v>283.16666666666663</v>
      </c>
      <c r="F268" s="38">
        <v>276.63333333333333</v>
      </c>
      <c r="G268" s="38">
        <v>270.01666666666665</v>
      </c>
      <c r="H268" s="38">
        <v>296.31666666666661</v>
      </c>
      <c r="I268" s="38">
        <v>302.93333333333328</v>
      </c>
      <c r="J268" s="38">
        <v>309.46666666666658</v>
      </c>
      <c r="K268" s="31">
        <v>296.39999999999998</v>
      </c>
      <c r="L268" s="31">
        <v>283.25</v>
      </c>
      <c r="M268" s="31">
        <v>47.787329999999997</v>
      </c>
      <c r="N268" s="1"/>
      <c r="O268" s="1"/>
    </row>
    <row r="269" spans="1:15" ht="12.75" customHeight="1">
      <c r="A269" s="33">
        <v>259</v>
      </c>
      <c r="B269" s="56" t="s">
        <v>160</v>
      </c>
      <c r="C269" s="31">
        <v>790.9</v>
      </c>
      <c r="D269" s="38">
        <v>793.4666666666667</v>
      </c>
      <c r="E269" s="38">
        <v>785.93333333333339</v>
      </c>
      <c r="F269" s="38">
        <v>780.9666666666667</v>
      </c>
      <c r="G269" s="38">
        <v>773.43333333333339</v>
      </c>
      <c r="H269" s="38">
        <v>798.43333333333339</v>
      </c>
      <c r="I269" s="38">
        <v>805.9666666666667</v>
      </c>
      <c r="J269" s="38">
        <v>810.93333333333339</v>
      </c>
      <c r="K269" s="31">
        <v>801</v>
      </c>
      <c r="L269" s="31">
        <v>788.5</v>
      </c>
      <c r="M269" s="31">
        <v>15.27919</v>
      </c>
      <c r="N269" s="1"/>
      <c r="O269" s="1"/>
    </row>
    <row r="270" spans="1:15" ht="12.75" customHeight="1">
      <c r="A270" s="33">
        <v>260</v>
      </c>
      <c r="B270" s="56" t="s">
        <v>161</v>
      </c>
      <c r="C270" s="31">
        <v>470.8</v>
      </c>
      <c r="D270" s="38">
        <v>472.09999999999997</v>
      </c>
      <c r="E270" s="38">
        <v>467.19999999999993</v>
      </c>
      <c r="F270" s="38">
        <v>463.59999999999997</v>
      </c>
      <c r="G270" s="38">
        <v>458.69999999999993</v>
      </c>
      <c r="H270" s="38">
        <v>475.69999999999993</v>
      </c>
      <c r="I270" s="38">
        <v>480.59999999999991</v>
      </c>
      <c r="J270" s="38">
        <v>484.19999999999993</v>
      </c>
      <c r="K270" s="31">
        <v>477</v>
      </c>
      <c r="L270" s="31">
        <v>468.5</v>
      </c>
      <c r="M270" s="31">
        <v>22.009640000000001</v>
      </c>
      <c r="N270" s="1"/>
      <c r="O270" s="1"/>
    </row>
    <row r="271" spans="1:15" ht="12.75" customHeight="1">
      <c r="A271" s="33">
        <v>261</v>
      </c>
      <c r="B271" s="56" t="s">
        <v>433</v>
      </c>
      <c r="C271" s="31">
        <v>414.5</v>
      </c>
      <c r="D271" s="38">
        <v>413.48333333333335</v>
      </c>
      <c r="E271" s="38">
        <v>410.01666666666671</v>
      </c>
      <c r="F271" s="38">
        <v>405.53333333333336</v>
      </c>
      <c r="G271" s="38">
        <v>402.06666666666672</v>
      </c>
      <c r="H271" s="38">
        <v>417.9666666666667</v>
      </c>
      <c r="I271" s="38">
        <v>421.43333333333339</v>
      </c>
      <c r="J271" s="38">
        <v>425.91666666666669</v>
      </c>
      <c r="K271" s="31">
        <v>416.95</v>
      </c>
      <c r="L271" s="31">
        <v>409</v>
      </c>
      <c r="M271" s="31">
        <v>2.1197300000000001</v>
      </c>
      <c r="N271" s="1"/>
      <c r="O271" s="1"/>
    </row>
    <row r="272" spans="1:15" ht="12.75" customHeight="1">
      <c r="A272" s="33">
        <v>262</v>
      </c>
      <c r="B272" s="56" t="s">
        <v>434</v>
      </c>
      <c r="C272" s="31">
        <v>398.1</v>
      </c>
      <c r="D272" s="38">
        <v>398.05</v>
      </c>
      <c r="E272" s="38">
        <v>386.1</v>
      </c>
      <c r="F272" s="38">
        <v>374.1</v>
      </c>
      <c r="G272" s="38">
        <v>362.15000000000003</v>
      </c>
      <c r="H272" s="38">
        <v>410.05</v>
      </c>
      <c r="I272" s="38">
        <v>421.99999999999994</v>
      </c>
      <c r="J272" s="38">
        <v>434</v>
      </c>
      <c r="K272" s="31">
        <v>410</v>
      </c>
      <c r="L272" s="31">
        <v>386.05</v>
      </c>
      <c r="M272" s="31">
        <v>6.74369</v>
      </c>
      <c r="N272" s="1"/>
      <c r="O272" s="1"/>
    </row>
    <row r="273" spans="1:15" ht="12.75" customHeight="1">
      <c r="A273" s="33">
        <v>263</v>
      </c>
      <c r="B273" s="56" t="s">
        <v>435</v>
      </c>
      <c r="C273" s="31">
        <v>794.75</v>
      </c>
      <c r="D273" s="38">
        <v>797.26666666666677</v>
      </c>
      <c r="E273" s="38">
        <v>786.58333333333348</v>
      </c>
      <c r="F273" s="38">
        <v>778.41666666666674</v>
      </c>
      <c r="G273" s="38">
        <v>767.73333333333346</v>
      </c>
      <c r="H273" s="38">
        <v>805.43333333333351</v>
      </c>
      <c r="I273" s="38">
        <v>816.11666666666667</v>
      </c>
      <c r="J273" s="38">
        <v>824.28333333333353</v>
      </c>
      <c r="K273" s="31">
        <v>807.95</v>
      </c>
      <c r="L273" s="31">
        <v>789.1</v>
      </c>
      <c r="M273" s="31">
        <v>6.5539800000000001</v>
      </c>
      <c r="N273" s="1"/>
      <c r="O273" s="1"/>
    </row>
    <row r="274" spans="1:15" ht="12.75" customHeight="1">
      <c r="A274" s="33">
        <v>264</v>
      </c>
      <c r="B274" s="56" t="s">
        <v>436</v>
      </c>
      <c r="C274" s="31">
        <v>236</v>
      </c>
      <c r="D274" s="38">
        <v>237.21666666666667</v>
      </c>
      <c r="E274" s="38">
        <v>233.03333333333333</v>
      </c>
      <c r="F274" s="38">
        <v>230.06666666666666</v>
      </c>
      <c r="G274" s="38">
        <v>225.88333333333333</v>
      </c>
      <c r="H274" s="38">
        <v>240.18333333333334</v>
      </c>
      <c r="I274" s="38">
        <v>244.36666666666667</v>
      </c>
      <c r="J274" s="38">
        <v>247.33333333333334</v>
      </c>
      <c r="K274" s="31">
        <v>241.4</v>
      </c>
      <c r="L274" s="31">
        <v>234.25</v>
      </c>
      <c r="M274" s="31">
        <v>9.1505600000000005</v>
      </c>
      <c r="N274" s="1"/>
      <c r="O274" s="1"/>
    </row>
    <row r="275" spans="1:15" ht="12.75" customHeight="1">
      <c r="A275" s="33">
        <v>265</v>
      </c>
      <c r="B275" s="56" t="s">
        <v>437</v>
      </c>
      <c r="C275" s="31">
        <v>650.45000000000005</v>
      </c>
      <c r="D275" s="38">
        <v>653.66666666666663</v>
      </c>
      <c r="E275" s="38">
        <v>642.7833333333333</v>
      </c>
      <c r="F275" s="38">
        <v>635.11666666666667</v>
      </c>
      <c r="G275" s="38">
        <v>624.23333333333335</v>
      </c>
      <c r="H275" s="38">
        <v>661.33333333333326</v>
      </c>
      <c r="I275" s="38">
        <v>672.2166666666667</v>
      </c>
      <c r="J275" s="38">
        <v>679.88333333333321</v>
      </c>
      <c r="K275" s="31">
        <v>664.55</v>
      </c>
      <c r="L275" s="31">
        <v>646</v>
      </c>
      <c r="M275" s="31">
        <v>1.1013900000000001</v>
      </c>
      <c r="N275" s="1"/>
      <c r="O275" s="1"/>
    </row>
    <row r="276" spans="1:15" ht="12.75" customHeight="1">
      <c r="A276" s="33">
        <v>266</v>
      </c>
      <c r="B276" s="56" t="s">
        <v>442</v>
      </c>
      <c r="C276" s="31">
        <v>1353.5</v>
      </c>
      <c r="D276" s="38">
        <v>1350.4833333333333</v>
      </c>
      <c r="E276" s="38">
        <v>1341.0166666666667</v>
      </c>
      <c r="F276" s="38">
        <v>1328.5333333333333</v>
      </c>
      <c r="G276" s="38">
        <v>1319.0666666666666</v>
      </c>
      <c r="H276" s="38">
        <v>1362.9666666666667</v>
      </c>
      <c r="I276" s="38">
        <v>1372.4333333333334</v>
      </c>
      <c r="J276" s="38">
        <v>1384.9166666666667</v>
      </c>
      <c r="K276" s="31">
        <v>1359.95</v>
      </c>
      <c r="L276" s="31">
        <v>1338</v>
      </c>
      <c r="M276" s="31">
        <v>3.52115</v>
      </c>
      <c r="N276" s="1"/>
      <c r="O276" s="1"/>
    </row>
    <row r="277" spans="1:15" ht="12.75" customHeight="1">
      <c r="A277" s="33">
        <v>267</v>
      </c>
      <c r="B277" s="56" t="s">
        <v>871</v>
      </c>
      <c r="C277" s="31">
        <v>562.95000000000005</v>
      </c>
      <c r="D277" s="38">
        <v>563.25</v>
      </c>
      <c r="E277" s="38">
        <v>557.5</v>
      </c>
      <c r="F277" s="38">
        <v>552.04999999999995</v>
      </c>
      <c r="G277" s="38">
        <v>546.29999999999995</v>
      </c>
      <c r="H277" s="38">
        <v>568.70000000000005</v>
      </c>
      <c r="I277" s="38">
        <v>574.45000000000005</v>
      </c>
      <c r="J277" s="38">
        <v>579.90000000000009</v>
      </c>
      <c r="K277" s="31">
        <v>569</v>
      </c>
      <c r="L277" s="31">
        <v>557.79999999999995</v>
      </c>
      <c r="M277" s="31">
        <v>2.0620599999999998</v>
      </c>
      <c r="N277" s="1"/>
      <c r="O277" s="1"/>
    </row>
    <row r="278" spans="1:15" ht="12.75" customHeight="1">
      <c r="A278" s="33">
        <v>268</v>
      </c>
      <c r="B278" s="56" t="s">
        <v>443</v>
      </c>
      <c r="C278" s="31">
        <v>174.25</v>
      </c>
      <c r="D278" s="38">
        <v>175.85</v>
      </c>
      <c r="E278" s="38">
        <v>169.39999999999998</v>
      </c>
      <c r="F278" s="38">
        <v>164.54999999999998</v>
      </c>
      <c r="G278" s="38">
        <v>158.09999999999997</v>
      </c>
      <c r="H278" s="38">
        <v>180.7</v>
      </c>
      <c r="I278" s="38">
        <v>187.14999999999998</v>
      </c>
      <c r="J278" s="38">
        <v>192</v>
      </c>
      <c r="K278" s="31">
        <v>182.3</v>
      </c>
      <c r="L278" s="31">
        <v>171</v>
      </c>
      <c r="M278" s="31">
        <v>78.321690000000004</v>
      </c>
      <c r="N278" s="1"/>
      <c r="O278" s="1"/>
    </row>
    <row r="279" spans="1:15" ht="12.75" customHeight="1">
      <c r="A279" s="33">
        <v>269</v>
      </c>
      <c r="B279" s="56" t="s">
        <v>444</v>
      </c>
      <c r="C279" s="31">
        <v>314.95</v>
      </c>
      <c r="D279" s="38">
        <v>313.84999999999997</v>
      </c>
      <c r="E279" s="38">
        <v>310.29999999999995</v>
      </c>
      <c r="F279" s="38">
        <v>305.64999999999998</v>
      </c>
      <c r="G279" s="38">
        <v>302.09999999999997</v>
      </c>
      <c r="H279" s="38">
        <v>318.49999999999994</v>
      </c>
      <c r="I279" s="38">
        <v>322.05</v>
      </c>
      <c r="J279" s="38">
        <v>326.69999999999993</v>
      </c>
      <c r="K279" s="31">
        <v>317.39999999999998</v>
      </c>
      <c r="L279" s="31">
        <v>309.2</v>
      </c>
      <c r="M279" s="31">
        <v>4.0641400000000001</v>
      </c>
      <c r="N279" s="1"/>
      <c r="O279" s="1"/>
    </row>
    <row r="280" spans="1:15" ht="12.75" customHeight="1">
      <c r="A280" s="33">
        <v>270</v>
      </c>
      <c r="B280" s="56" t="s">
        <v>445</v>
      </c>
      <c r="C280" s="31">
        <v>127.15</v>
      </c>
      <c r="D280" s="38">
        <v>127.31666666666666</v>
      </c>
      <c r="E280" s="38">
        <v>124.63333333333333</v>
      </c>
      <c r="F280" s="38">
        <v>122.11666666666666</v>
      </c>
      <c r="G280" s="38">
        <v>119.43333333333332</v>
      </c>
      <c r="H280" s="38">
        <v>129.83333333333331</v>
      </c>
      <c r="I280" s="38">
        <v>132.51666666666665</v>
      </c>
      <c r="J280" s="38">
        <v>135.03333333333333</v>
      </c>
      <c r="K280" s="31">
        <v>130</v>
      </c>
      <c r="L280" s="31">
        <v>124.8</v>
      </c>
      <c r="M280" s="31">
        <v>27.145589999999999</v>
      </c>
      <c r="N280" s="1"/>
      <c r="O280" s="1"/>
    </row>
    <row r="281" spans="1:15" ht="12.75" customHeight="1">
      <c r="A281" s="33">
        <v>271</v>
      </c>
      <c r="B281" s="56" t="s">
        <v>446</v>
      </c>
      <c r="C281" s="31">
        <v>599.9</v>
      </c>
      <c r="D281" s="38">
        <v>600.96666666666658</v>
      </c>
      <c r="E281" s="38">
        <v>596.98333333333312</v>
      </c>
      <c r="F281" s="38">
        <v>594.06666666666649</v>
      </c>
      <c r="G281" s="38">
        <v>590.08333333333303</v>
      </c>
      <c r="H281" s="38">
        <v>603.88333333333321</v>
      </c>
      <c r="I281" s="38">
        <v>607.86666666666656</v>
      </c>
      <c r="J281" s="38">
        <v>610.7833333333333</v>
      </c>
      <c r="K281" s="31">
        <v>604.95000000000005</v>
      </c>
      <c r="L281" s="31">
        <v>598.04999999999995</v>
      </c>
      <c r="M281" s="31">
        <v>1.6249899999999999</v>
      </c>
      <c r="N281" s="1"/>
      <c r="O281" s="1"/>
    </row>
    <row r="282" spans="1:15" ht="12.75" customHeight="1">
      <c r="A282" s="33">
        <v>272</v>
      </c>
      <c r="B282" s="56" t="s">
        <v>438</v>
      </c>
      <c r="C282" s="31">
        <v>2439.4499999999998</v>
      </c>
      <c r="D282" s="38">
        <v>2426.5166666666664</v>
      </c>
      <c r="E282" s="38">
        <v>2378.333333333333</v>
      </c>
      <c r="F282" s="38">
        <v>2317.2166666666667</v>
      </c>
      <c r="G282" s="38">
        <v>2269.0333333333333</v>
      </c>
      <c r="H282" s="38">
        <v>2487.6333333333328</v>
      </c>
      <c r="I282" s="38">
        <v>2535.8166666666662</v>
      </c>
      <c r="J282" s="38">
        <v>2596.9333333333325</v>
      </c>
      <c r="K282" s="31">
        <v>2474.6999999999998</v>
      </c>
      <c r="L282" s="31">
        <v>2365.4</v>
      </c>
      <c r="M282" s="31">
        <v>4.04636</v>
      </c>
      <c r="N282" s="1"/>
      <c r="O282" s="1"/>
    </row>
    <row r="283" spans="1:15" ht="12.75" customHeight="1">
      <c r="A283" s="33">
        <v>273</v>
      </c>
      <c r="B283" s="56" t="s">
        <v>885</v>
      </c>
      <c r="C283" s="31">
        <v>2609.6</v>
      </c>
      <c r="D283" s="38">
        <v>2626.3333333333335</v>
      </c>
      <c r="E283" s="38">
        <v>2583.2666666666669</v>
      </c>
      <c r="F283" s="38">
        <v>2556.9333333333334</v>
      </c>
      <c r="G283" s="38">
        <v>2513.8666666666668</v>
      </c>
      <c r="H283" s="38">
        <v>2652.666666666667</v>
      </c>
      <c r="I283" s="38">
        <v>2695.7333333333336</v>
      </c>
      <c r="J283" s="38">
        <v>2722.0666666666671</v>
      </c>
      <c r="K283" s="31">
        <v>2669.4</v>
      </c>
      <c r="L283" s="31">
        <v>2600</v>
      </c>
      <c r="M283" s="31">
        <v>2.9180000000000001E-2</v>
      </c>
      <c r="N283" s="1"/>
      <c r="O283" s="1"/>
    </row>
    <row r="284" spans="1:15" ht="12.75" customHeight="1">
      <c r="A284" s="33">
        <v>274</v>
      </c>
      <c r="B284" s="56" t="s">
        <v>891</v>
      </c>
      <c r="C284" s="31">
        <v>625.9</v>
      </c>
      <c r="D284" s="38">
        <v>634.9</v>
      </c>
      <c r="E284" s="38">
        <v>610.84999999999991</v>
      </c>
      <c r="F284" s="38">
        <v>595.79999999999995</v>
      </c>
      <c r="G284" s="38">
        <v>571.74999999999989</v>
      </c>
      <c r="H284" s="38">
        <v>649.94999999999993</v>
      </c>
      <c r="I284" s="38">
        <v>673.99999999999989</v>
      </c>
      <c r="J284" s="38">
        <v>689.05</v>
      </c>
      <c r="K284" s="31">
        <v>658.95</v>
      </c>
      <c r="L284" s="31">
        <v>619.85</v>
      </c>
      <c r="M284" s="31">
        <v>1.1960999999999999</v>
      </c>
      <c r="N284" s="1"/>
      <c r="O284" s="1"/>
    </row>
    <row r="285" spans="1:15" ht="12.75" customHeight="1">
      <c r="A285" s="33">
        <v>275</v>
      </c>
      <c r="B285" s="56" t="s">
        <v>886</v>
      </c>
      <c r="C285" s="31">
        <v>378.9</v>
      </c>
      <c r="D285" s="38">
        <v>378.43333333333334</v>
      </c>
      <c r="E285" s="38">
        <v>372.4666666666667</v>
      </c>
      <c r="F285" s="38">
        <v>366.03333333333336</v>
      </c>
      <c r="G285" s="38">
        <v>360.06666666666672</v>
      </c>
      <c r="H285" s="38">
        <v>384.86666666666667</v>
      </c>
      <c r="I285" s="38">
        <v>390.83333333333326</v>
      </c>
      <c r="J285" s="38">
        <v>397.26666666666665</v>
      </c>
      <c r="K285" s="31">
        <v>384.4</v>
      </c>
      <c r="L285" s="31">
        <v>372</v>
      </c>
      <c r="M285" s="31">
        <v>2.1493600000000002</v>
      </c>
      <c r="N285" s="1"/>
      <c r="O285" s="1"/>
    </row>
    <row r="286" spans="1:15" ht="12.75" customHeight="1">
      <c r="A286" s="33">
        <v>276</v>
      </c>
      <c r="B286" s="56" t="s">
        <v>439</v>
      </c>
      <c r="C286" s="31">
        <v>242.75</v>
      </c>
      <c r="D286" s="38">
        <v>244.18333333333331</v>
      </c>
      <c r="E286" s="38">
        <v>240.16666666666663</v>
      </c>
      <c r="F286" s="38">
        <v>237.58333333333331</v>
      </c>
      <c r="G286" s="38">
        <v>233.56666666666663</v>
      </c>
      <c r="H286" s="38">
        <v>246.76666666666662</v>
      </c>
      <c r="I286" s="38">
        <v>250.78333333333333</v>
      </c>
      <c r="J286" s="38">
        <v>253.36666666666662</v>
      </c>
      <c r="K286" s="31">
        <v>248.2</v>
      </c>
      <c r="L286" s="31">
        <v>241.6</v>
      </c>
      <c r="M286" s="31">
        <v>4.6327600000000002</v>
      </c>
      <c r="N286" s="1"/>
      <c r="O286" s="1"/>
    </row>
    <row r="287" spans="1:15" ht="12.75" customHeight="1">
      <c r="A287" s="33">
        <v>277</v>
      </c>
      <c r="B287" s="56" t="s">
        <v>162</v>
      </c>
      <c r="C287" s="31">
        <v>1890.85</v>
      </c>
      <c r="D287" s="38">
        <v>1892.7333333333333</v>
      </c>
      <c r="E287" s="38">
        <v>1877.4666666666667</v>
      </c>
      <c r="F287" s="38">
        <v>1864.0833333333333</v>
      </c>
      <c r="G287" s="38">
        <v>1848.8166666666666</v>
      </c>
      <c r="H287" s="38">
        <v>1906.1166666666668</v>
      </c>
      <c r="I287" s="38">
        <v>1921.3833333333337</v>
      </c>
      <c r="J287" s="38">
        <v>1934.7666666666669</v>
      </c>
      <c r="K287" s="31">
        <v>1908</v>
      </c>
      <c r="L287" s="31">
        <v>1879.35</v>
      </c>
      <c r="M287" s="31">
        <v>57.956449999999997</v>
      </c>
      <c r="N287" s="1"/>
      <c r="O287" s="1"/>
    </row>
    <row r="288" spans="1:15" ht="12.75" customHeight="1">
      <c r="A288" s="33">
        <v>278</v>
      </c>
      <c r="B288" s="56" t="s">
        <v>440</v>
      </c>
      <c r="C288" s="31">
        <v>1067.0999999999999</v>
      </c>
      <c r="D288" s="38">
        <v>1078.2</v>
      </c>
      <c r="E288" s="38">
        <v>1046.9000000000001</v>
      </c>
      <c r="F288" s="38">
        <v>1026.7</v>
      </c>
      <c r="G288" s="38">
        <v>995.40000000000009</v>
      </c>
      <c r="H288" s="38">
        <v>1098.4000000000001</v>
      </c>
      <c r="I288" s="38">
        <v>1129.6999999999998</v>
      </c>
      <c r="J288" s="38">
        <v>1149.9000000000001</v>
      </c>
      <c r="K288" s="31">
        <v>1109.5</v>
      </c>
      <c r="L288" s="31">
        <v>1058</v>
      </c>
      <c r="M288" s="31">
        <v>10.900639999999999</v>
      </c>
      <c r="N288" s="1"/>
      <c r="O288" s="1"/>
    </row>
    <row r="289" spans="1:15" ht="12.75" customHeight="1">
      <c r="A289" s="33">
        <v>279</v>
      </c>
      <c r="B289" s="56" t="s">
        <v>441</v>
      </c>
      <c r="C289" s="31">
        <v>355.2</v>
      </c>
      <c r="D289" s="38">
        <v>353.06666666666661</v>
      </c>
      <c r="E289" s="38">
        <v>349.23333333333323</v>
      </c>
      <c r="F289" s="38">
        <v>343.26666666666665</v>
      </c>
      <c r="G289" s="38">
        <v>339.43333333333328</v>
      </c>
      <c r="H289" s="38">
        <v>359.03333333333319</v>
      </c>
      <c r="I289" s="38">
        <v>362.86666666666656</v>
      </c>
      <c r="J289" s="38">
        <v>368.83333333333314</v>
      </c>
      <c r="K289" s="31">
        <v>356.9</v>
      </c>
      <c r="L289" s="31">
        <v>347.1</v>
      </c>
      <c r="M289" s="31">
        <v>4.2774200000000002</v>
      </c>
      <c r="N289" s="1"/>
      <c r="O289" s="1"/>
    </row>
    <row r="290" spans="1:15" ht="12.75" customHeight="1">
      <c r="A290" s="33">
        <v>280</v>
      </c>
      <c r="B290" s="56" t="s">
        <v>447</v>
      </c>
      <c r="C290" s="31">
        <v>1920.85</v>
      </c>
      <c r="D290" s="38">
        <v>1917.6333333333332</v>
      </c>
      <c r="E290" s="38">
        <v>1896.2666666666664</v>
      </c>
      <c r="F290" s="38">
        <v>1871.6833333333332</v>
      </c>
      <c r="G290" s="38">
        <v>1850.3166666666664</v>
      </c>
      <c r="H290" s="38">
        <v>1942.2166666666665</v>
      </c>
      <c r="I290" s="38">
        <v>1963.5833333333333</v>
      </c>
      <c r="J290" s="38">
        <v>1988.1666666666665</v>
      </c>
      <c r="K290" s="31">
        <v>1939</v>
      </c>
      <c r="L290" s="31">
        <v>1893.05</v>
      </c>
      <c r="M290" s="31">
        <v>0.53600000000000003</v>
      </c>
      <c r="N290" s="1"/>
      <c r="O290" s="1"/>
    </row>
    <row r="291" spans="1:15" ht="12.75" customHeight="1">
      <c r="A291" s="33">
        <v>281</v>
      </c>
      <c r="B291" s="56" t="s">
        <v>887</v>
      </c>
      <c r="C291" s="31">
        <v>2148.6</v>
      </c>
      <c r="D291" s="38">
        <v>2137.2833333333333</v>
      </c>
      <c r="E291" s="38">
        <v>2104.6166666666668</v>
      </c>
      <c r="F291" s="38">
        <v>2060.6333333333337</v>
      </c>
      <c r="G291" s="38">
        <v>2027.9666666666672</v>
      </c>
      <c r="H291" s="38">
        <v>2181.2666666666664</v>
      </c>
      <c r="I291" s="38">
        <v>2213.9333333333334</v>
      </c>
      <c r="J291" s="38">
        <v>2257.9166666666661</v>
      </c>
      <c r="K291" s="31">
        <v>2169.9499999999998</v>
      </c>
      <c r="L291" s="31">
        <v>2093.3000000000002</v>
      </c>
      <c r="M291" s="31">
        <v>0.62424000000000002</v>
      </c>
      <c r="N291" s="1"/>
      <c r="O291" s="1"/>
    </row>
    <row r="292" spans="1:15" ht="12.75" customHeight="1">
      <c r="A292" s="33">
        <v>282</v>
      </c>
      <c r="B292" s="56" t="s">
        <v>163</v>
      </c>
      <c r="C292" s="31">
        <v>130.35</v>
      </c>
      <c r="D292" s="38">
        <v>130.53333333333333</v>
      </c>
      <c r="E292" s="38">
        <v>128.06666666666666</v>
      </c>
      <c r="F292" s="38">
        <v>125.78333333333333</v>
      </c>
      <c r="G292" s="38">
        <v>123.31666666666666</v>
      </c>
      <c r="H292" s="38">
        <v>132.81666666666666</v>
      </c>
      <c r="I292" s="38">
        <v>135.2833333333333</v>
      </c>
      <c r="J292" s="38">
        <v>137.56666666666666</v>
      </c>
      <c r="K292" s="31">
        <v>133</v>
      </c>
      <c r="L292" s="31">
        <v>128.25</v>
      </c>
      <c r="M292" s="31">
        <v>112.08712</v>
      </c>
      <c r="N292" s="1"/>
      <c r="O292" s="1"/>
    </row>
    <row r="293" spans="1:15" ht="12.75" customHeight="1">
      <c r="A293" s="33">
        <v>283</v>
      </c>
      <c r="B293" s="56" t="s">
        <v>169</v>
      </c>
      <c r="C293" s="31">
        <v>4067.7</v>
      </c>
      <c r="D293" s="38">
        <v>4069.0666666666671</v>
      </c>
      <c r="E293" s="38">
        <v>4018.9333333333343</v>
      </c>
      <c r="F293" s="38">
        <v>3970.1666666666674</v>
      </c>
      <c r="G293" s="38">
        <v>3920.0333333333347</v>
      </c>
      <c r="H293" s="38">
        <v>4117.8333333333339</v>
      </c>
      <c r="I293" s="38">
        <v>4167.9666666666662</v>
      </c>
      <c r="J293" s="38">
        <v>4216.7333333333336</v>
      </c>
      <c r="K293" s="31">
        <v>4119.2</v>
      </c>
      <c r="L293" s="31">
        <v>4020.3</v>
      </c>
      <c r="M293" s="31">
        <v>3.47438</v>
      </c>
      <c r="N293" s="1"/>
      <c r="O293" s="1"/>
    </row>
    <row r="294" spans="1:15" ht="12.75" customHeight="1">
      <c r="A294" s="33">
        <v>284</v>
      </c>
      <c r="B294" s="56" t="s">
        <v>448</v>
      </c>
      <c r="C294" s="31">
        <v>13961.9</v>
      </c>
      <c r="D294" s="38">
        <v>14084.816666666666</v>
      </c>
      <c r="E294" s="38">
        <v>13728.133333333331</v>
      </c>
      <c r="F294" s="38">
        <v>13494.366666666665</v>
      </c>
      <c r="G294" s="38">
        <v>13137.683333333331</v>
      </c>
      <c r="H294" s="38">
        <v>14318.583333333332</v>
      </c>
      <c r="I294" s="38">
        <v>14675.266666666666</v>
      </c>
      <c r="J294" s="38">
        <v>14909.033333333333</v>
      </c>
      <c r="K294" s="31">
        <v>14441.5</v>
      </c>
      <c r="L294" s="31">
        <v>13851.05</v>
      </c>
      <c r="M294" s="31">
        <v>0.11615</v>
      </c>
      <c r="N294" s="1"/>
      <c r="O294" s="1"/>
    </row>
    <row r="295" spans="1:15" ht="12.75" customHeight="1">
      <c r="A295" s="33">
        <v>285</v>
      </c>
      <c r="B295" s="56" t="s">
        <v>167</v>
      </c>
      <c r="C295" s="31">
        <v>2474.6999999999998</v>
      </c>
      <c r="D295" s="38">
        <v>2477.5833333333335</v>
      </c>
      <c r="E295" s="38">
        <v>2465.2166666666672</v>
      </c>
      <c r="F295" s="38">
        <v>2455.7333333333336</v>
      </c>
      <c r="G295" s="38">
        <v>2443.3666666666672</v>
      </c>
      <c r="H295" s="38">
        <v>2487.0666666666671</v>
      </c>
      <c r="I295" s="38">
        <v>2499.4333333333329</v>
      </c>
      <c r="J295" s="38">
        <v>2508.916666666667</v>
      </c>
      <c r="K295" s="31">
        <v>2489.9499999999998</v>
      </c>
      <c r="L295" s="31">
        <v>2468.1</v>
      </c>
      <c r="M295" s="31">
        <v>7.2086499999999996</v>
      </c>
      <c r="N295" s="1"/>
      <c r="O295" s="1"/>
    </row>
    <row r="296" spans="1:15" ht="12.75" customHeight="1">
      <c r="A296" s="33">
        <v>286</v>
      </c>
      <c r="B296" s="56" t="s">
        <v>449</v>
      </c>
      <c r="C296" s="31">
        <v>382.9</v>
      </c>
      <c r="D296" s="38">
        <v>386.63333333333338</v>
      </c>
      <c r="E296" s="38">
        <v>375.46666666666675</v>
      </c>
      <c r="F296" s="38">
        <v>368.03333333333336</v>
      </c>
      <c r="G296" s="38">
        <v>356.86666666666673</v>
      </c>
      <c r="H296" s="38">
        <v>394.06666666666678</v>
      </c>
      <c r="I296" s="38">
        <v>405.23333333333341</v>
      </c>
      <c r="J296" s="38">
        <v>412.6666666666668</v>
      </c>
      <c r="K296" s="31">
        <v>397.8</v>
      </c>
      <c r="L296" s="31">
        <v>379.2</v>
      </c>
      <c r="M296" s="31">
        <v>8.7832500000000007</v>
      </c>
      <c r="N296" s="1"/>
      <c r="O296" s="1"/>
    </row>
    <row r="297" spans="1:15" ht="12.75" customHeight="1">
      <c r="A297" s="33">
        <v>287</v>
      </c>
      <c r="B297" s="56" t="s">
        <v>165</v>
      </c>
      <c r="C297" s="31">
        <v>353.05</v>
      </c>
      <c r="D297" s="38">
        <v>351.5333333333333</v>
      </c>
      <c r="E297" s="38">
        <v>348.66666666666663</v>
      </c>
      <c r="F297" s="38">
        <v>344.2833333333333</v>
      </c>
      <c r="G297" s="38">
        <v>341.41666666666663</v>
      </c>
      <c r="H297" s="38">
        <v>355.91666666666663</v>
      </c>
      <c r="I297" s="38">
        <v>358.7833333333333</v>
      </c>
      <c r="J297" s="38">
        <v>363.16666666666663</v>
      </c>
      <c r="K297" s="31">
        <v>354.4</v>
      </c>
      <c r="L297" s="31">
        <v>347.15</v>
      </c>
      <c r="M297" s="31">
        <v>12.9217</v>
      </c>
      <c r="N297" s="1"/>
      <c r="O297" s="1"/>
    </row>
    <row r="298" spans="1:15" ht="12.75" customHeight="1">
      <c r="A298" s="33">
        <v>288</v>
      </c>
      <c r="B298" s="56" t="s">
        <v>450</v>
      </c>
      <c r="C298" s="31">
        <v>258.75</v>
      </c>
      <c r="D298" s="38">
        <v>258.41666666666669</v>
      </c>
      <c r="E298" s="38">
        <v>254.33333333333337</v>
      </c>
      <c r="F298" s="38">
        <v>249.91666666666669</v>
      </c>
      <c r="G298" s="38">
        <v>245.83333333333337</v>
      </c>
      <c r="H298" s="38">
        <v>262.83333333333337</v>
      </c>
      <c r="I298" s="38">
        <v>266.91666666666674</v>
      </c>
      <c r="J298" s="38">
        <v>271.33333333333337</v>
      </c>
      <c r="K298" s="31">
        <v>262.5</v>
      </c>
      <c r="L298" s="31">
        <v>254</v>
      </c>
      <c r="M298" s="31">
        <v>12.52125</v>
      </c>
      <c r="N298" s="1"/>
      <c r="O298" s="1"/>
    </row>
    <row r="299" spans="1:15" ht="12.75" customHeight="1">
      <c r="A299" s="33">
        <v>289</v>
      </c>
      <c r="B299" s="56" t="s">
        <v>451</v>
      </c>
      <c r="C299" s="31">
        <v>91.75</v>
      </c>
      <c r="D299" s="38">
        <v>91.933333333333337</v>
      </c>
      <c r="E299" s="38">
        <v>90.76666666666668</v>
      </c>
      <c r="F299" s="38">
        <v>89.783333333333346</v>
      </c>
      <c r="G299" s="38">
        <v>88.616666666666688</v>
      </c>
      <c r="H299" s="38">
        <v>92.916666666666671</v>
      </c>
      <c r="I299" s="38">
        <v>94.083333333333329</v>
      </c>
      <c r="J299" s="38">
        <v>95.066666666666663</v>
      </c>
      <c r="K299" s="31">
        <v>93.1</v>
      </c>
      <c r="L299" s="31">
        <v>90.95</v>
      </c>
      <c r="M299" s="31">
        <v>14.105880000000001</v>
      </c>
      <c r="N299" s="1"/>
      <c r="O299" s="1"/>
    </row>
    <row r="300" spans="1:15" ht="12.75" customHeight="1">
      <c r="A300" s="33">
        <v>290</v>
      </c>
      <c r="B300" s="56" t="s">
        <v>166</v>
      </c>
      <c r="C300" s="31">
        <v>384.9</v>
      </c>
      <c r="D300" s="38">
        <v>387.59999999999997</v>
      </c>
      <c r="E300" s="38">
        <v>380.69999999999993</v>
      </c>
      <c r="F300" s="38">
        <v>376.49999999999994</v>
      </c>
      <c r="G300" s="38">
        <v>369.59999999999991</v>
      </c>
      <c r="H300" s="38">
        <v>391.79999999999995</v>
      </c>
      <c r="I300" s="38">
        <v>398.69999999999993</v>
      </c>
      <c r="J300" s="38">
        <v>402.9</v>
      </c>
      <c r="K300" s="31">
        <v>394.5</v>
      </c>
      <c r="L300" s="31">
        <v>383.4</v>
      </c>
      <c r="M300" s="31">
        <v>26.64818</v>
      </c>
      <c r="N300" s="1"/>
      <c r="O300" s="1"/>
    </row>
    <row r="301" spans="1:15" ht="12.75" customHeight="1">
      <c r="A301" s="33">
        <v>291</v>
      </c>
      <c r="B301" s="56" t="s">
        <v>285</v>
      </c>
      <c r="C301" s="31">
        <v>620.70000000000005</v>
      </c>
      <c r="D301" s="38">
        <v>621.55000000000007</v>
      </c>
      <c r="E301" s="38">
        <v>617.15000000000009</v>
      </c>
      <c r="F301" s="38">
        <v>613.6</v>
      </c>
      <c r="G301" s="38">
        <v>609.20000000000005</v>
      </c>
      <c r="H301" s="38">
        <v>625.10000000000014</v>
      </c>
      <c r="I301" s="38">
        <v>629.5</v>
      </c>
      <c r="J301" s="38">
        <v>633.05000000000018</v>
      </c>
      <c r="K301" s="31">
        <v>625.95000000000005</v>
      </c>
      <c r="L301" s="31">
        <v>618</v>
      </c>
      <c r="M301" s="31">
        <v>7.0139300000000002</v>
      </c>
      <c r="N301" s="1"/>
      <c r="O301" s="1"/>
    </row>
    <row r="302" spans="1:15" ht="12.75" customHeight="1">
      <c r="A302" s="33">
        <v>292</v>
      </c>
      <c r="B302" s="56" t="s">
        <v>286</v>
      </c>
      <c r="C302" s="31">
        <v>4407.8500000000004</v>
      </c>
      <c r="D302" s="38">
        <v>4411.5333333333338</v>
      </c>
      <c r="E302" s="38">
        <v>4388.3166666666675</v>
      </c>
      <c r="F302" s="38">
        <v>4368.7833333333338</v>
      </c>
      <c r="G302" s="38">
        <v>4345.5666666666675</v>
      </c>
      <c r="H302" s="38">
        <v>4431.0666666666675</v>
      </c>
      <c r="I302" s="38">
        <v>4454.2833333333328</v>
      </c>
      <c r="J302" s="38">
        <v>4473.8166666666675</v>
      </c>
      <c r="K302" s="31">
        <v>4434.75</v>
      </c>
      <c r="L302" s="31">
        <v>4392</v>
      </c>
      <c r="M302" s="31">
        <v>0.11112</v>
      </c>
      <c r="N302" s="1"/>
      <c r="O302" s="1"/>
    </row>
    <row r="303" spans="1:15" ht="12.75" customHeight="1">
      <c r="A303" s="33">
        <v>293</v>
      </c>
      <c r="B303" s="56" t="s">
        <v>168</v>
      </c>
      <c r="C303" s="31">
        <v>5001.1499999999996</v>
      </c>
      <c r="D303" s="38">
        <v>5008.1166666666659</v>
      </c>
      <c r="E303" s="38">
        <v>4938.2833333333319</v>
      </c>
      <c r="F303" s="38">
        <v>4875.4166666666661</v>
      </c>
      <c r="G303" s="38">
        <v>4805.5833333333321</v>
      </c>
      <c r="H303" s="38">
        <v>5070.9833333333318</v>
      </c>
      <c r="I303" s="38">
        <v>5140.8166666666657</v>
      </c>
      <c r="J303" s="38">
        <v>5203.6833333333316</v>
      </c>
      <c r="K303" s="31">
        <v>5077.95</v>
      </c>
      <c r="L303" s="31">
        <v>4945.25</v>
      </c>
      <c r="M303" s="31">
        <v>19.835059999999999</v>
      </c>
      <c r="N303" s="1"/>
      <c r="O303" s="1"/>
    </row>
    <row r="304" spans="1:15" ht="12.75" customHeight="1">
      <c r="A304" s="33">
        <v>294</v>
      </c>
      <c r="B304" s="56" t="s">
        <v>170</v>
      </c>
      <c r="C304" s="31">
        <v>933.95</v>
      </c>
      <c r="D304" s="38">
        <v>934.15000000000009</v>
      </c>
      <c r="E304" s="38">
        <v>928.45000000000016</v>
      </c>
      <c r="F304" s="38">
        <v>922.95</v>
      </c>
      <c r="G304" s="38">
        <v>917.25000000000011</v>
      </c>
      <c r="H304" s="38">
        <v>939.6500000000002</v>
      </c>
      <c r="I304" s="38">
        <v>945.35</v>
      </c>
      <c r="J304" s="38">
        <v>950.85000000000025</v>
      </c>
      <c r="K304" s="31">
        <v>939.85</v>
      </c>
      <c r="L304" s="31">
        <v>928.65</v>
      </c>
      <c r="M304" s="31">
        <v>5.8570900000000004</v>
      </c>
      <c r="N304" s="1"/>
      <c r="O304" s="1"/>
    </row>
    <row r="305" spans="1:15" ht="12.75" customHeight="1">
      <c r="A305" s="33">
        <v>295</v>
      </c>
      <c r="B305" s="56" t="s">
        <v>452</v>
      </c>
      <c r="C305" s="31">
        <v>1482.8</v>
      </c>
      <c r="D305" s="38">
        <v>1485.5333333333335</v>
      </c>
      <c r="E305" s="38">
        <v>1476.3166666666671</v>
      </c>
      <c r="F305" s="38">
        <v>1469.8333333333335</v>
      </c>
      <c r="G305" s="38">
        <v>1460.616666666667</v>
      </c>
      <c r="H305" s="38">
        <v>1492.0166666666671</v>
      </c>
      <c r="I305" s="38">
        <v>1501.2333333333338</v>
      </c>
      <c r="J305" s="38">
        <v>1507.7166666666672</v>
      </c>
      <c r="K305" s="31">
        <v>1494.75</v>
      </c>
      <c r="L305" s="31">
        <v>1479.05</v>
      </c>
      <c r="M305" s="31">
        <v>0.23873</v>
      </c>
      <c r="N305" s="1"/>
      <c r="O305" s="1"/>
    </row>
    <row r="306" spans="1:15" ht="12.75" customHeight="1">
      <c r="A306" s="33">
        <v>296</v>
      </c>
      <c r="B306" s="56" t="s">
        <v>455</v>
      </c>
      <c r="C306" s="31">
        <v>699</v>
      </c>
      <c r="D306" s="38">
        <v>703.58333333333337</v>
      </c>
      <c r="E306" s="38">
        <v>692.4666666666667</v>
      </c>
      <c r="F306" s="38">
        <v>685.93333333333328</v>
      </c>
      <c r="G306" s="38">
        <v>674.81666666666661</v>
      </c>
      <c r="H306" s="38">
        <v>710.11666666666679</v>
      </c>
      <c r="I306" s="38">
        <v>721.23333333333335</v>
      </c>
      <c r="J306" s="38">
        <v>727.76666666666688</v>
      </c>
      <c r="K306" s="31">
        <v>714.7</v>
      </c>
      <c r="L306" s="31">
        <v>697.05</v>
      </c>
      <c r="M306" s="31">
        <v>3.3889399999999998</v>
      </c>
      <c r="N306" s="1"/>
      <c r="O306" s="1"/>
    </row>
    <row r="307" spans="1:15" ht="12.75" customHeight="1">
      <c r="A307" s="33">
        <v>297</v>
      </c>
      <c r="B307" s="56" t="s">
        <v>180</v>
      </c>
      <c r="C307" s="31">
        <v>1060.3499999999999</v>
      </c>
      <c r="D307" s="38">
        <v>1068.3166666666666</v>
      </c>
      <c r="E307" s="38">
        <v>1049.2333333333331</v>
      </c>
      <c r="F307" s="38">
        <v>1038.1166666666666</v>
      </c>
      <c r="G307" s="38">
        <v>1019.0333333333331</v>
      </c>
      <c r="H307" s="38">
        <v>1079.4333333333332</v>
      </c>
      <c r="I307" s="38">
        <v>1098.5166666666667</v>
      </c>
      <c r="J307" s="38">
        <v>1109.6333333333332</v>
      </c>
      <c r="K307" s="31">
        <v>1087.4000000000001</v>
      </c>
      <c r="L307" s="31">
        <v>1057.2</v>
      </c>
      <c r="M307" s="31">
        <v>4.3230199999999996</v>
      </c>
      <c r="N307" s="1"/>
      <c r="O307" s="1"/>
    </row>
    <row r="308" spans="1:15" ht="12.75" customHeight="1">
      <c r="A308" s="33">
        <v>298</v>
      </c>
      <c r="B308" s="56" t="s">
        <v>172</v>
      </c>
      <c r="C308" s="31">
        <v>316.8</v>
      </c>
      <c r="D308" s="38">
        <v>317.91666666666669</v>
      </c>
      <c r="E308" s="38">
        <v>313.28333333333336</v>
      </c>
      <c r="F308" s="38">
        <v>309.76666666666665</v>
      </c>
      <c r="G308" s="38">
        <v>305.13333333333333</v>
      </c>
      <c r="H308" s="38">
        <v>321.43333333333339</v>
      </c>
      <c r="I308" s="38">
        <v>326.06666666666672</v>
      </c>
      <c r="J308" s="38">
        <v>329.58333333333343</v>
      </c>
      <c r="K308" s="31">
        <v>322.55</v>
      </c>
      <c r="L308" s="31">
        <v>314.39999999999998</v>
      </c>
      <c r="M308" s="31">
        <v>21.147780000000001</v>
      </c>
      <c r="N308" s="1"/>
      <c r="O308" s="1"/>
    </row>
    <row r="309" spans="1:15" ht="12.75" customHeight="1">
      <c r="A309" s="33">
        <v>299</v>
      </c>
      <c r="B309" s="56" t="s">
        <v>171</v>
      </c>
      <c r="C309" s="31">
        <v>1534.7</v>
      </c>
      <c r="D309" s="38">
        <v>1534.2833333333335</v>
      </c>
      <c r="E309" s="38">
        <v>1526.416666666667</v>
      </c>
      <c r="F309" s="38">
        <v>1518.1333333333334</v>
      </c>
      <c r="G309" s="38">
        <v>1510.2666666666669</v>
      </c>
      <c r="H309" s="38">
        <v>1542.5666666666671</v>
      </c>
      <c r="I309" s="38">
        <v>1550.4333333333334</v>
      </c>
      <c r="J309" s="38">
        <v>1558.7166666666672</v>
      </c>
      <c r="K309" s="31">
        <v>1542.15</v>
      </c>
      <c r="L309" s="31">
        <v>1526</v>
      </c>
      <c r="M309" s="31">
        <v>10.590579999999999</v>
      </c>
      <c r="N309" s="1"/>
      <c r="O309" s="1"/>
    </row>
    <row r="310" spans="1:15" ht="12.75" customHeight="1">
      <c r="A310" s="33">
        <v>300</v>
      </c>
      <c r="B310" s="56" t="s">
        <v>456</v>
      </c>
      <c r="C310" s="31">
        <v>339.85</v>
      </c>
      <c r="D310" s="38">
        <v>336.95</v>
      </c>
      <c r="E310" s="38">
        <v>331.15</v>
      </c>
      <c r="F310" s="38">
        <v>322.45</v>
      </c>
      <c r="G310" s="38">
        <v>316.64999999999998</v>
      </c>
      <c r="H310" s="38">
        <v>345.65</v>
      </c>
      <c r="I310" s="38">
        <v>351.45000000000005</v>
      </c>
      <c r="J310" s="38">
        <v>360.15</v>
      </c>
      <c r="K310" s="31">
        <v>342.75</v>
      </c>
      <c r="L310" s="31">
        <v>328.25</v>
      </c>
      <c r="M310" s="31">
        <v>9.7123200000000001</v>
      </c>
      <c r="N310" s="1"/>
      <c r="O310" s="1"/>
    </row>
    <row r="311" spans="1:15" ht="12.75" customHeight="1">
      <c r="A311" s="33">
        <v>301</v>
      </c>
      <c r="B311" s="56" t="s">
        <v>457</v>
      </c>
      <c r="C311" s="31">
        <v>489.4</v>
      </c>
      <c r="D311" s="38">
        <v>490.0333333333333</v>
      </c>
      <c r="E311" s="38">
        <v>485.36666666666662</v>
      </c>
      <c r="F311" s="38">
        <v>481.33333333333331</v>
      </c>
      <c r="G311" s="38">
        <v>476.66666666666663</v>
      </c>
      <c r="H311" s="38">
        <v>494.06666666666661</v>
      </c>
      <c r="I311" s="38">
        <v>498.73333333333335</v>
      </c>
      <c r="J311" s="38">
        <v>502.76666666666659</v>
      </c>
      <c r="K311" s="31">
        <v>494.7</v>
      </c>
      <c r="L311" s="31">
        <v>486</v>
      </c>
      <c r="M311" s="31">
        <v>0.84652000000000005</v>
      </c>
      <c r="N311" s="1"/>
      <c r="O311" s="1"/>
    </row>
    <row r="312" spans="1:15" ht="12.75" customHeight="1">
      <c r="A312" s="33">
        <v>302</v>
      </c>
      <c r="B312" s="56" t="s">
        <v>458</v>
      </c>
      <c r="C312" s="31">
        <v>399.45</v>
      </c>
      <c r="D312" s="38">
        <v>406.4666666666667</v>
      </c>
      <c r="E312" s="38">
        <v>382.93333333333339</v>
      </c>
      <c r="F312" s="38">
        <v>366.41666666666669</v>
      </c>
      <c r="G312" s="38">
        <v>342.88333333333338</v>
      </c>
      <c r="H312" s="38">
        <v>422.98333333333341</v>
      </c>
      <c r="I312" s="38">
        <v>446.51666666666671</v>
      </c>
      <c r="J312" s="38">
        <v>463.03333333333342</v>
      </c>
      <c r="K312" s="31">
        <v>430</v>
      </c>
      <c r="L312" s="31">
        <v>389.95</v>
      </c>
      <c r="M312" s="31">
        <v>54.314880000000002</v>
      </c>
      <c r="N312" s="1"/>
      <c r="O312" s="1"/>
    </row>
    <row r="313" spans="1:15" ht="12.75" customHeight="1">
      <c r="A313" s="33">
        <v>303</v>
      </c>
      <c r="B313" s="56" t="s">
        <v>173</v>
      </c>
      <c r="C313" s="31">
        <v>127.95</v>
      </c>
      <c r="D313" s="38">
        <v>128.5</v>
      </c>
      <c r="E313" s="38">
        <v>126.19999999999999</v>
      </c>
      <c r="F313" s="38">
        <v>124.44999999999999</v>
      </c>
      <c r="G313" s="38">
        <v>122.14999999999998</v>
      </c>
      <c r="H313" s="38">
        <v>130.25</v>
      </c>
      <c r="I313" s="38">
        <v>132.55000000000001</v>
      </c>
      <c r="J313" s="38">
        <v>134.30000000000001</v>
      </c>
      <c r="K313" s="31">
        <v>130.80000000000001</v>
      </c>
      <c r="L313" s="31">
        <v>126.75</v>
      </c>
      <c r="M313" s="31">
        <v>48.254350000000002</v>
      </c>
      <c r="N313" s="1"/>
      <c r="O313" s="1"/>
    </row>
    <row r="314" spans="1:15" ht="12.75" customHeight="1">
      <c r="A314" s="33">
        <v>304</v>
      </c>
      <c r="B314" s="56" t="s">
        <v>459</v>
      </c>
      <c r="C314" s="31">
        <v>88.25</v>
      </c>
      <c r="D314" s="38">
        <v>88.633333333333326</v>
      </c>
      <c r="E314" s="38">
        <v>85.566666666666649</v>
      </c>
      <c r="F314" s="38">
        <v>82.883333333333326</v>
      </c>
      <c r="G314" s="38">
        <v>79.816666666666649</v>
      </c>
      <c r="H314" s="38">
        <v>91.316666666666649</v>
      </c>
      <c r="I314" s="38">
        <v>94.383333333333312</v>
      </c>
      <c r="J314" s="38">
        <v>97.066666666666649</v>
      </c>
      <c r="K314" s="31">
        <v>91.7</v>
      </c>
      <c r="L314" s="31">
        <v>85.95</v>
      </c>
      <c r="M314" s="31">
        <v>164.54957999999999</v>
      </c>
      <c r="N314" s="1"/>
      <c r="O314" s="1"/>
    </row>
    <row r="315" spans="1:15" ht="12.75" customHeight="1">
      <c r="A315" s="33">
        <v>305</v>
      </c>
      <c r="B315" s="56" t="s">
        <v>1086</v>
      </c>
      <c r="C315" s="31">
        <v>1843.9</v>
      </c>
      <c r="D315" s="38">
        <v>1863.5</v>
      </c>
      <c r="E315" s="38">
        <v>1806.05</v>
      </c>
      <c r="F315" s="38">
        <v>1768.2</v>
      </c>
      <c r="G315" s="38">
        <v>1710.75</v>
      </c>
      <c r="H315" s="38">
        <v>1901.35</v>
      </c>
      <c r="I315" s="38">
        <v>1958.7999999999997</v>
      </c>
      <c r="J315" s="38">
        <v>1996.6499999999999</v>
      </c>
      <c r="K315" s="31">
        <v>1920.95</v>
      </c>
      <c r="L315" s="31">
        <v>1825.65</v>
      </c>
      <c r="M315" s="31">
        <v>3.7547600000000001</v>
      </c>
      <c r="N315" s="1"/>
      <c r="O315" s="1"/>
    </row>
    <row r="316" spans="1:15" ht="12.75" customHeight="1">
      <c r="A316" s="33">
        <v>306</v>
      </c>
      <c r="B316" s="56" t="s">
        <v>174</v>
      </c>
      <c r="C316" s="31">
        <v>530.5</v>
      </c>
      <c r="D316" s="38">
        <v>530.53333333333342</v>
      </c>
      <c r="E316" s="38">
        <v>525.66666666666686</v>
      </c>
      <c r="F316" s="38">
        <v>520.83333333333348</v>
      </c>
      <c r="G316" s="38">
        <v>515.96666666666692</v>
      </c>
      <c r="H316" s="38">
        <v>535.36666666666679</v>
      </c>
      <c r="I316" s="38">
        <v>540.23333333333335</v>
      </c>
      <c r="J316" s="38">
        <v>545.06666666666672</v>
      </c>
      <c r="K316" s="31">
        <v>535.4</v>
      </c>
      <c r="L316" s="31">
        <v>525.70000000000005</v>
      </c>
      <c r="M316" s="31">
        <v>8.0361700000000003</v>
      </c>
      <c r="N316" s="1"/>
      <c r="O316" s="1"/>
    </row>
    <row r="317" spans="1:15" ht="12.75" customHeight="1">
      <c r="A317" s="33">
        <v>307</v>
      </c>
      <c r="B317" s="56" t="s">
        <v>175</v>
      </c>
      <c r="C317" s="31">
        <v>9665.65</v>
      </c>
      <c r="D317" s="38">
        <v>9677.8833333333332</v>
      </c>
      <c r="E317" s="38">
        <v>9589.4666666666672</v>
      </c>
      <c r="F317" s="38">
        <v>9513.2833333333347</v>
      </c>
      <c r="G317" s="38">
        <v>9424.8666666666686</v>
      </c>
      <c r="H317" s="38">
        <v>9754.0666666666657</v>
      </c>
      <c r="I317" s="38">
        <v>9842.4833333333336</v>
      </c>
      <c r="J317" s="38">
        <v>9918.6666666666642</v>
      </c>
      <c r="K317" s="31">
        <v>9766.2999999999993</v>
      </c>
      <c r="L317" s="31">
        <v>9601.7000000000007</v>
      </c>
      <c r="M317" s="31">
        <v>3.2098499999999999</v>
      </c>
      <c r="N317" s="1"/>
      <c r="O317" s="1"/>
    </row>
    <row r="318" spans="1:15" ht="12.75" customHeight="1">
      <c r="A318" s="33">
        <v>308</v>
      </c>
      <c r="B318" s="56" t="s">
        <v>460</v>
      </c>
      <c r="C318" s="31">
        <v>2155.75</v>
      </c>
      <c r="D318" s="38">
        <v>2156.85</v>
      </c>
      <c r="E318" s="38">
        <v>2133.8999999999996</v>
      </c>
      <c r="F318" s="38">
        <v>2112.0499999999997</v>
      </c>
      <c r="G318" s="38">
        <v>2089.0999999999995</v>
      </c>
      <c r="H318" s="38">
        <v>2178.6999999999998</v>
      </c>
      <c r="I318" s="38">
        <v>2201.6499999999996</v>
      </c>
      <c r="J318" s="38">
        <v>2223.5</v>
      </c>
      <c r="K318" s="31">
        <v>2179.8000000000002</v>
      </c>
      <c r="L318" s="31">
        <v>2135</v>
      </c>
      <c r="M318" s="31">
        <v>1.54369</v>
      </c>
      <c r="N318" s="1"/>
      <c r="O318" s="1"/>
    </row>
    <row r="319" spans="1:15" ht="12.75" customHeight="1">
      <c r="A319" s="33">
        <v>309</v>
      </c>
      <c r="B319" s="56" t="s">
        <v>179</v>
      </c>
      <c r="C319" s="31">
        <v>830</v>
      </c>
      <c r="D319" s="38">
        <v>828.01666666666677</v>
      </c>
      <c r="E319" s="38">
        <v>821.63333333333355</v>
      </c>
      <c r="F319" s="38">
        <v>813.26666666666677</v>
      </c>
      <c r="G319" s="38">
        <v>806.88333333333355</v>
      </c>
      <c r="H319" s="38">
        <v>836.38333333333355</v>
      </c>
      <c r="I319" s="38">
        <v>842.76666666666677</v>
      </c>
      <c r="J319" s="38">
        <v>851.13333333333355</v>
      </c>
      <c r="K319" s="31">
        <v>834.4</v>
      </c>
      <c r="L319" s="31">
        <v>819.65</v>
      </c>
      <c r="M319" s="31">
        <v>6.3662900000000002</v>
      </c>
      <c r="N319" s="1"/>
      <c r="O319" s="1"/>
    </row>
    <row r="320" spans="1:15" ht="12.75" customHeight="1">
      <c r="A320" s="33">
        <v>310</v>
      </c>
      <c r="B320" s="56" t="s">
        <v>287</v>
      </c>
      <c r="C320" s="31">
        <v>603.9</v>
      </c>
      <c r="D320" s="38">
        <v>605.61666666666667</v>
      </c>
      <c r="E320" s="38">
        <v>599.2833333333333</v>
      </c>
      <c r="F320" s="38">
        <v>594.66666666666663</v>
      </c>
      <c r="G320" s="38">
        <v>588.33333333333326</v>
      </c>
      <c r="H320" s="38">
        <v>610.23333333333335</v>
      </c>
      <c r="I320" s="38">
        <v>616.56666666666661</v>
      </c>
      <c r="J320" s="38">
        <v>621.18333333333339</v>
      </c>
      <c r="K320" s="31">
        <v>611.95000000000005</v>
      </c>
      <c r="L320" s="31">
        <v>601</v>
      </c>
      <c r="M320" s="31">
        <v>10.573880000000001</v>
      </c>
      <c r="N320" s="1"/>
      <c r="O320" s="1"/>
    </row>
    <row r="321" spans="1:15" ht="12.75" customHeight="1">
      <c r="A321" s="33">
        <v>311</v>
      </c>
      <c r="B321" s="56" t="s">
        <v>461</v>
      </c>
      <c r="C321" s="31">
        <v>1738.4</v>
      </c>
      <c r="D321" s="38">
        <v>1738.5666666666666</v>
      </c>
      <c r="E321" s="38">
        <v>1703.8333333333333</v>
      </c>
      <c r="F321" s="38">
        <v>1669.2666666666667</v>
      </c>
      <c r="G321" s="38">
        <v>1634.5333333333333</v>
      </c>
      <c r="H321" s="38">
        <v>1773.1333333333332</v>
      </c>
      <c r="I321" s="38">
        <v>1807.8666666666668</v>
      </c>
      <c r="J321" s="38">
        <v>1842.4333333333332</v>
      </c>
      <c r="K321" s="31">
        <v>1773.3</v>
      </c>
      <c r="L321" s="31">
        <v>1704</v>
      </c>
      <c r="M321" s="31">
        <v>23.61092</v>
      </c>
      <c r="N321" s="1"/>
      <c r="O321" s="1"/>
    </row>
    <row r="322" spans="1:15" ht="12.75" customHeight="1">
      <c r="A322" s="33">
        <v>312</v>
      </c>
      <c r="B322" s="56" t="s">
        <v>462</v>
      </c>
      <c r="C322" s="31">
        <v>901.75</v>
      </c>
      <c r="D322" s="38">
        <v>908.81666666666661</v>
      </c>
      <c r="E322" s="38">
        <v>873.93333333333317</v>
      </c>
      <c r="F322" s="38">
        <v>846.11666666666656</v>
      </c>
      <c r="G322" s="38">
        <v>811.23333333333312</v>
      </c>
      <c r="H322" s="38">
        <v>936.63333333333321</v>
      </c>
      <c r="I322" s="38">
        <v>971.51666666666665</v>
      </c>
      <c r="J322" s="38">
        <v>999.33333333333326</v>
      </c>
      <c r="K322" s="31">
        <v>943.7</v>
      </c>
      <c r="L322" s="31">
        <v>881</v>
      </c>
      <c r="M322" s="31">
        <v>9.0949299999999997</v>
      </c>
      <c r="N322" s="1"/>
      <c r="O322" s="1"/>
    </row>
    <row r="323" spans="1:15" ht="12.75" customHeight="1">
      <c r="A323" s="33">
        <v>313</v>
      </c>
      <c r="B323" s="56" t="s">
        <v>889</v>
      </c>
      <c r="C323" s="31">
        <v>986.55</v>
      </c>
      <c r="D323" s="38">
        <v>991.31666666666661</v>
      </c>
      <c r="E323" s="38">
        <v>970.63333333333321</v>
      </c>
      <c r="F323" s="38">
        <v>954.71666666666658</v>
      </c>
      <c r="G323" s="38">
        <v>934.03333333333319</v>
      </c>
      <c r="H323" s="38">
        <v>1007.2333333333332</v>
      </c>
      <c r="I323" s="38">
        <v>1027.9166666666665</v>
      </c>
      <c r="J323" s="38">
        <v>1043.8333333333333</v>
      </c>
      <c r="K323" s="31">
        <v>1012</v>
      </c>
      <c r="L323" s="31">
        <v>975.4</v>
      </c>
      <c r="M323" s="31">
        <v>0.49837999999999999</v>
      </c>
      <c r="N323" s="1"/>
      <c r="O323" s="1"/>
    </row>
    <row r="324" spans="1:15" ht="12.75" customHeight="1">
      <c r="A324" s="33">
        <v>314</v>
      </c>
      <c r="B324" s="56" t="s">
        <v>463</v>
      </c>
      <c r="C324" s="31">
        <v>1071.8</v>
      </c>
      <c r="D324" s="38">
        <v>1077.05</v>
      </c>
      <c r="E324" s="38">
        <v>1055.3</v>
      </c>
      <c r="F324" s="38">
        <v>1038.8</v>
      </c>
      <c r="G324" s="38">
        <v>1017.05</v>
      </c>
      <c r="H324" s="38">
        <v>1093.55</v>
      </c>
      <c r="I324" s="38">
        <v>1115.3</v>
      </c>
      <c r="J324" s="38">
        <v>1131.8</v>
      </c>
      <c r="K324" s="31">
        <v>1098.8</v>
      </c>
      <c r="L324" s="31">
        <v>1060.55</v>
      </c>
      <c r="M324" s="31">
        <v>1.04979</v>
      </c>
      <c r="N324" s="1"/>
      <c r="O324" s="1"/>
    </row>
    <row r="325" spans="1:15" ht="12.75" customHeight="1">
      <c r="A325" s="33">
        <v>315</v>
      </c>
      <c r="B325" s="56" t="s">
        <v>178</v>
      </c>
      <c r="C325" s="31">
        <v>1447.65</v>
      </c>
      <c r="D325" s="38">
        <v>1451.7333333333333</v>
      </c>
      <c r="E325" s="38">
        <v>1423.4666666666667</v>
      </c>
      <c r="F325" s="38">
        <v>1399.2833333333333</v>
      </c>
      <c r="G325" s="38">
        <v>1371.0166666666667</v>
      </c>
      <c r="H325" s="38">
        <v>1475.9166666666667</v>
      </c>
      <c r="I325" s="38">
        <v>1504.1833333333336</v>
      </c>
      <c r="J325" s="38">
        <v>1528.3666666666668</v>
      </c>
      <c r="K325" s="31">
        <v>1480</v>
      </c>
      <c r="L325" s="31">
        <v>1427.55</v>
      </c>
      <c r="M325" s="31">
        <v>2.9392800000000001</v>
      </c>
      <c r="N325" s="1"/>
      <c r="O325" s="1"/>
    </row>
    <row r="326" spans="1:15" ht="12.75" customHeight="1">
      <c r="A326" s="33">
        <v>316</v>
      </c>
      <c r="B326" s="56" t="s">
        <v>453</v>
      </c>
      <c r="C326" s="31">
        <v>33.9</v>
      </c>
      <c r="D326" s="38">
        <v>34.233333333333327</v>
      </c>
      <c r="E326" s="38">
        <v>33.416666666666657</v>
      </c>
      <c r="F326" s="38">
        <v>32.93333333333333</v>
      </c>
      <c r="G326" s="38">
        <v>32.11666666666666</v>
      </c>
      <c r="H326" s="38">
        <v>34.716666666666654</v>
      </c>
      <c r="I326" s="38">
        <v>35.533333333333331</v>
      </c>
      <c r="J326" s="38">
        <v>36.016666666666652</v>
      </c>
      <c r="K326" s="31">
        <v>35.049999999999997</v>
      </c>
      <c r="L326" s="31">
        <v>33.75</v>
      </c>
      <c r="M326" s="31">
        <v>25.95833</v>
      </c>
      <c r="N326" s="1"/>
      <c r="O326" s="1"/>
    </row>
    <row r="327" spans="1:15" ht="12.75" customHeight="1">
      <c r="A327" s="33">
        <v>317</v>
      </c>
      <c r="B327" s="56" t="s">
        <v>288</v>
      </c>
      <c r="C327" s="31">
        <v>58.55</v>
      </c>
      <c r="D327" s="38">
        <v>58.6</v>
      </c>
      <c r="E327" s="38">
        <v>58.1</v>
      </c>
      <c r="F327" s="38">
        <v>57.65</v>
      </c>
      <c r="G327" s="38">
        <v>57.15</v>
      </c>
      <c r="H327" s="38">
        <v>59.050000000000004</v>
      </c>
      <c r="I327" s="38">
        <v>59.550000000000004</v>
      </c>
      <c r="J327" s="38">
        <v>60.000000000000007</v>
      </c>
      <c r="K327" s="31">
        <v>59.1</v>
      </c>
      <c r="L327" s="31">
        <v>58.15</v>
      </c>
      <c r="M327" s="31">
        <v>77.278220000000005</v>
      </c>
      <c r="N327" s="1"/>
      <c r="O327" s="1"/>
    </row>
    <row r="328" spans="1:15" ht="12.75" customHeight="1">
      <c r="A328" s="33">
        <v>318</v>
      </c>
      <c r="B328" s="56" t="s">
        <v>464</v>
      </c>
      <c r="C328" s="31">
        <v>728.55</v>
      </c>
      <c r="D328" s="38">
        <v>735.06666666666661</v>
      </c>
      <c r="E328" s="38">
        <v>718.93333333333317</v>
      </c>
      <c r="F328" s="38">
        <v>709.31666666666661</v>
      </c>
      <c r="G328" s="38">
        <v>693.18333333333317</v>
      </c>
      <c r="H328" s="38">
        <v>744.68333333333317</v>
      </c>
      <c r="I328" s="38">
        <v>760.81666666666661</v>
      </c>
      <c r="J328" s="38">
        <v>770.43333333333317</v>
      </c>
      <c r="K328" s="31">
        <v>751.2</v>
      </c>
      <c r="L328" s="31">
        <v>725.45</v>
      </c>
      <c r="M328" s="31">
        <v>0.91517000000000004</v>
      </c>
      <c r="N328" s="1"/>
      <c r="O328" s="1"/>
    </row>
    <row r="329" spans="1:15" ht="12.75" customHeight="1">
      <c r="A329" s="33">
        <v>319</v>
      </c>
      <c r="B329" s="56" t="s">
        <v>182</v>
      </c>
      <c r="C329" s="31">
        <v>2123.4</v>
      </c>
      <c r="D329" s="38">
        <v>2119.0833333333335</v>
      </c>
      <c r="E329" s="38">
        <v>2094.2666666666669</v>
      </c>
      <c r="F329" s="38">
        <v>2065.1333333333332</v>
      </c>
      <c r="G329" s="38">
        <v>2040.3166666666666</v>
      </c>
      <c r="H329" s="38">
        <v>2148.2166666666672</v>
      </c>
      <c r="I329" s="38">
        <v>2173.0333333333338</v>
      </c>
      <c r="J329" s="38">
        <v>2202.1666666666674</v>
      </c>
      <c r="K329" s="31">
        <v>2143.9</v>
      </c>
      <c r="L329" s="31">
        <v>2089.9499999999998</v>
      </c>
      <c r="M329" s="31">
        <v>7.2014899999999997</v>
      </c>
      <c r="N329" s="1"/>
      <c r="O329" s="1"/>
    </row>
    <row r="330" spans="1:15" ht="12.75" customHeight="1">
      <c r="A330" s="33">
        <v>320</v>
      </c>
      <c r="B330" s="56" t="s">
        <v>183</v>
      </c>
      <c r="C330" s="31">
        <v>102245.45</v>
      </c>
      <c r="D330" s="38">
        <v>102118.81666666667</v>
      </c>
      <c r="E330" s="38">
        <v>101737.68333333333</v>
      </c>
      <c r="F330" s="38">
        <v>101229.91666666667</v>
      </c>
      <c r="G330" s="38">
        <v>100848.78333333334</v>
      </c>
      <c r="H330" s="38">
        <v>102626.58333333333</v>
      </c>
      <c r="I330" s="38">
        <v>103007.71666666666</v>
      </c>
      <c r="J330" s="38">
        <v>103515.48333333332</v>
      </c>
      <c r="K330" s="31">
        <v>102499.95</v>
      </c>
      <c r="L330" s="31">
        <v>101611.05</v>
      </c>
      <c r="M330" s="31">
        <v>3.2120000000000003E-2</v>
      </c>
      <c r="N330" s="1"/>
      <c r="O330" s="1"/>
    </row>
    <row r="331" spans="1:15" ht="12.75" customHeight="1">
      <c r="A331" s="33">
        <v>321</v>
      </c>
      <c r="B331" s="56" t="s">
        <v>454</v>
      </c>
      <c r="C331" s="31">
        <v>2097.4499999999998</v>
      </c>
      <c r="D331" s="38">
        <v>2102.7999999999997</v>
      </c>
      <c r="E331" s="38">
        <v>2084.3499999999995</v>
      </c>
      <c r="F331" s="38">
        <v>2071.2499999999995</v>
      </c>
      <c r="G331" s="38">
        <v>2052.7999999999993</v>
      </c>
      <c r="H331" s="38">
        <v>2115.8999999999996</v>
      </c>
      <c r="I331" s="38">
        <v>2134.3499999999995</v>
      </c>
      <c r="J331" s="38">
        <v>2147.4499999999998</v>
      </c>
      <c r="K331" s="31">
        <v>2121.25</v>
      </c>
      <c r="L331" s="31">
        <v>2089.6999999999998</v>
      </c>
      <c r="M331" s="31">
        <v>1.9999</v>
      </c>
      <c r="N331" s="1"/>
      <c r="O331" s="1"/>
    </row>
    <row r="332" spans="1:15" ht="12.75" customHeight="1">
      <c r="A332" s="33">
        <v>322</v>
      </c>
      <c r="B332" s="56" t="s">
        <v>177</v>
      </c>
      <c r="C332" s="31">
        <v>1586.95</v>
      </c>
      <c r="D332" s="38">
        <v>1583.7333333333333</v>
      </c>
      <c r="E332" s="38">
        <v>1568.4666666666667</v>
      </c>
      <c r="F332" s="38">
        <v>1549.9833333333333</v>
      </c>
      <c r="G332" s="38">
        <v>1534.7166666666667</v>
      </c>
      <c r="H332" s="38">
        <v>1602.2166666666667</v>
      </c>
      <c r="I332" s="38">
        <v>1617.4833333333336</v>
      </c>
      <c r="J332" s="38">
        <v>1635.9666666666667</v>
      </c>
      <c r="K332" s="31">
        <v>1599</v>
      </c>
      <c r="L332" s="31">
        <v>1565.25</v>
      </c>
      <c r="M332" s="31">
        <v>2.0459299999999998</v>
      </c>
      <c r="N332" s="1"/>
      <c r="O332" s="1"/>
    </row>
    <row r="333" spans="1:15" ht="12.75" customHeight="1">
      <c r="A333" s="33">
        <v>323</v>
      </c>
      <c r="B333" s="56" t="s">
        <v>184</v>
      </c>
      <c r="C333" s="31">
        <v>1289.7</v>
      </c>
      <c r="D333" s="38">
        <v>1294.8999999999999</v>
      </c>
      <c r="E333" s="38">
        <v>1276.7999999999997</v>
      </c>
      <c r="F333" s="38">
        <v>1263.8999999999999</v>
      </c>
      <c r="G333" s="38">
        <v>1245.7999999999997</v>
      </c>
      <c r="H333" s="38">
        <v>1307.7999999999997</v>
      </c>
      <c r="I333" s="38">
        <v>1325.8999999999996</v>
      </c>
      <c r="J333" s="38">
        <v>1338.7999999999997</v>
      </c>
      <c r="K333" s="31">
        <v>1313</v>
      </c>
      <c r="L333" s="31">
        <v>1282</v>
      </c>
      <c r="M333" s="31">
        <v>4.1954799999999999</v>
      </c>
      <c r="N333" s="1"/>
      <c r="O333" s="1"/>
    </row>
    <row r="334" spans="1:15" ht="12.75" customHeight="1">
      <c r="A334" s="33">
        <v>324</v>
      </c>
      <c r="B334" s="56" t="s">
        <v>471</v>
      </c>
      <c r="C334" s="31">
        <v>1035.75</v>
      </c>
      <c r="D334" s="38">
        <v>1040.5666666666666</v>
      </c>
      <c r="E334" s="38">
        <v>1025.1333333333332</v>
      </c>
      <c r="F334" s="38">
        <v>1014.5166666666667</v>
      </c>
      <c r="G334" s="38">
        <v>999.08333333333326</v>
      </c>
      <c r="H334" s="38">
        <v>1051.1833333333332</v>
      </c>
      <c r="I334" s="38">
        <v>1066.6166666666666</v>
      </c>
      <c r="J334" s="38">
        <v>1077.2333333333331</v>
      </c>
      <c r="K334" s="31">
        <v>1056</v>
      </c>
      <c r="L334" s="31">
        <v>1029.95</v>
      </c>
      <c r="M334" s="31">
        <v>0.86450000000000005</v>
      </c>
      <c r="N334" s="1"/>
      <c r="O334" s="1"/>
    </row>
    <row r="335" spans="1:15" ht="12.75" customHeight="1">
      <c r="A335" s="33">
        <v>325</v>
      </c>
      <c r="B335" s="56" t="s">
        <v>465</v>
      </c>
      <c r="C335" s="31">
        <v>713.6</v>
      </c>
      <c r="D335" s="38">
        <v>716.11666666666679</v>
      </c>
      <c r="E335" s="38">
        <v>705.53333333333353</v>
      </c>
      <c r="F335" s="38">
        <v>697.4666666666667</v>
      </c>
      <c r="G335" s="38">
        <v>686.88333333333344</v>
      </c>
      <c r="H335" s="38">
        <v>724.18333333333362</v>
      </c>
      <c r="I335" s="38">
        <v>734.76666666666688</v>
      </c>
      <c r="J335" s="38">
        <v>742.83333333333371</v>
      </c>
      <c r="K335" s="31">
        <v>726.7</v>
      </c>
      <c r="L335" s="31">
        <v>708.05</v>
      </c>
      <c r="M335" s="31">
        <v>3.7093500000000001</v>
      </c>
      <c r="N335" s="1"/>
      <c r="O335" s="1"/>
    </row>
    <row r="336" spans="1:15" ht="12.75" customHeight="1">
      <c r="A336" s="33">
        <v>326</v>
      </c>
      <c r="B336" s="56" t="s">
        <v>185</v>
      </c>
      <c r="C336" s="31">
        <v>92.95</v>
      </c>
      <c r="D336" s="38">
        <v>92.866666666666674</v>
      </c>
      <c r="E336" s="38">
        <v>91.833333333333343</v>
      </c>
      <c r="F336" s="38">
        <v>90.716666666666669</v>
      </c>
      <c r="G336" s="38">
        <v>89.683333333333337</v>
      </c>
      <c r="H336" s="38">
        <v>93.983333333333348</v>
      </c>
      <c r="I336" s="38">
        <v>95.01666666666668</v>
      </c>
      <c r="J336" s="38">
        <v>96.133333333333354</v>
      </c>
      <c r="K336" s="31">
        <v>93.9</v>
      </c>
      <c r="L336" s="31">
        <v>91.75</v>
      </c>
      <c r="M336" s="31">
        <v>126.97402</v>
      </c>
      <c r="N336" s="1"/>
      <c r="O336" s="1"/>
    </row>
    <row r="337" spans="1:15" ht="12.75" customHeight="1">
      <c r="A337" s="33">
        <v>327</v>
      </c>
      <c r="B337" s="56" t="s">
        <v>187</v>
      </c>
      <c r="C337" s="31">
        <v>4384.2</v>
      </c>
      <c r="D337" s="38">
        <v>4406.7833333333328</v>
      </c>
      <c r="E337" s="38">
        <v>4351.1166666666659</v>
      </c>
      <c r="F337" s="38">
        <v>4318.0333333333328</v>
      </c>
      <c r="G337" s="38">
        <v>4262.3666666666659</v>
      </c>
      <c r="H337" s="38">
        <v>4439.8666666666659</v>
      </c>
      <c r="I337" s="38">
        <v>4495.5333333333338</v>
      </c>
      <c r="J337" s="38">
        <v>4528.6166666666659</v>
      </c>
      <c r="K337" s="31">
        <v>4462.45</v>
      </c>
      <c r="L337" s="31">
        <v>4373.7</v>
      </c>
      <c r="M337" s="31">
        <v>1.5410900000000001</v>
      </c>
      <c r="N337" s="1"/>
      <c r="O337" s="1"/>
    </row>
    <row r="338" spans="1:15" ht="12.75" customHeight="1">
      <c r="A338" s="33">
        <v>328</v>
      </c>
      <c r="B338" s="56" t="s">
        <v>472</v>
      </c>
      <c r="C338" s="31">
        <v>667.9</v>
      </c>
      <c r="D338" s="38">
        <v>672.30000000000007</v>
      </c>
      <c r="E338" s="38">
        <v>659.60000000000014</v>
      </c>
      <c r="F338" s="38">
        <v>651.30000000000007</v>
      </c>
      <c r="G338" s="38">
        <v>638.60000000000014</v>
      </c>
      <c r="H338" s="38">
        <v>680.60000000000014</v>
      </c>
      <c r="I338" s="38">
        <v>693.30000000000018</v>
      </c>
      <c r="J338" s="38">
        <v>701.60000000000014</v>
      </c>
      <c r="K338" s="31">
        <v>685</v>
      </c>
      <c r="L338" s="31">
        <v>664</v>
      </c>
      <c r="M338" s="31">
        <v>2.9568500000000002</v>
      </c>
      <c r="N338" s="1"/>
      <c r="O338" s="1"/>
    </row>
    <row r="339" spans="1:15" ht="12.75" customHeight="1">
      <c r="A339" s="33">
        <v>329</v>
      </c>
      <c r="B339" s="56" t="s">
        <v>466</v>
      </c>
      <c r="C339" s="31">
        <v>41.65</v>
      </c>
      <c r="D339" s="38">
        <v>41.616666666666667</v>
      </c>
      <c r="E339" s="38">
        <v>41.383333333333333</v>
      </c>
      <c r="F339" s="38">
        <v>41.116666666666667</v>
      </c>
      <c r="G339" s="38">
        <v>40.883333333333333</v>
      </c>
      <c r="H339" s="38">
        <v>41.883333333333333</v>
      </c>
      <c r="I339" s="38">
        <v>42.116666666666667</v>
      </c>
      <c r="J339" s="38">
        <v>42.383333333333333</v>
      </c>
      <c r="K339" s="31">
        <v>41.85</v>
      </c>
      <c r="L339" s="31">
        <v>41.35</v>
      </c>
      <c r="M339" s="31">
        <v>58.233690000000003</v>
      </c>
      <c r="N339" s="1"/>
      <c r="O339" s="1"/>
    </row>
    <row r="340" spans="1:15" ht="12.75" customHeight="1">
      <c r="A340" s="33">
        <v>330</v>
      </c>
      <c r="B340" s="56" t="s">
        <v>467</v>
      </c>
      <c r="C340" s="31">
        <v>138.69999999999999</v>
      </c>
      <c r="D340" s="38">
        <v>139.28333333333333</v>
      </c>
      <c r="E340" s="38">
        <v>137.11666666666667</v>
      </c>
      <c r="F340" s="38">
        <v>135.53333333333333</v>
      </c>
      <c r="G340" s="38">
        <v>133.36666666666667</v>
      </c>
      <c r="H340" s="38">
        <v>140.86666666666667</v>
      </c>
      <c r="I340" s="38">
        <v>143.03333333333336</v>
      </c>
      <c r="J340" s="38">
        <v>144.61666666666667</v>
      </c>
      <c r="K340" s="31">
        <v>141.44999999999999</v>
      </c>
      <c r="L340" s="31">
        <v>137.69999999999999</v>
      </c>
      <c r="M340" s="31">
        <v>68.768709999999999</v>
      </c>
      <c r="N340" s="1"/>
      <c r="O340" s="1"/>
    </row>
    <row r="341" spans="1:15" ht="12.75" customHeight="1">
      <c r="A341" s="33">
        <v>331</v>
      </c>
      <c r="B341" s="56" t="s">
        <v>188</v>
      </c>
      <c r="C341" s="31">
        <v>22977.15</v>
      </c>
      <c r="D341" s="38">
        <v>22995.883333333331</v>
      </c>
      <c r="E341" s="38">
        <v>22801.766666666663</v>
      </c>
      <c r="F341" s="38">
        <v>22626.383333333331</v>
      </c>
      <c r="G341" s="38">
        <v>22432.266666666663</v>
      </c>
      <c r="H341" s="38">
        <v>23171.266666666663</v>
      </c>
      <c r="I341" s="38">
        <v>23365.383333333331</v>
      </c>
      <c r="J341" s="38">
        <v>23540.766666666663</v>
      </c>
      <c r="K341" s="31">
        <v>23190</v>
      </c>
      <c r="L341" s="31">
        <v>22820.5</v>
      </c>
      <c r="M341" s="31">
        <v>0.32584000000000002</v>
      </c>
      <c r="N341" s="1"/>
      <c r="O341" s="1"/>
    </row>
    <row r="342" spans="1:15" ht="12.75" customHeight="1">
      <c r="A342" s="33">
        <v>332</v>
      </c>
      <c r="B342" s="56" t="s">
        <v>473</v>
      </c>
      <c r="C342" s="31">
        <v>64.349999999999994</v>
      </c>
      <c r="D342" s="38">
        <v>64.333333333333329</v>
      </c>
      <c r="E342" s="38">
        <v>63.11666666666666</v>
      </c>
      <c r="F342" s="38">
        <v>61.883333333333333</v>
      </c>
      <c r="G342" s="38">
        <v>60.666666666666664</v>
      </c>
      <c r="H342" s="38">
        <v>65.566666666666663</v>
      </c>
      <c r="I342" s="38">
        <v>66.783333333333331</v>
      </c>
      <c r="J342" s="38">
        <v>68.016666666666652</v>
      </c>
      <c r="K342" s="31">
        <v>65.55</v>
      </c>
      <c r="L342" s="31">
        <v>63.1</v>
      </c>
      <c r="M342" s="31">
        <v>12.48565</v>
      </c>
      <c r="N342" s="1"/>
      <c r="O342" s="1"/>
    </row>
    <row r="343" spans="1:15" ht="12.75" customHeight="1">
      <c r="A343" s="33">
        <v>333</v>
      </c>
      <c r="B343" s="56" t="s">
        <v>468</v>
      </c>
      <c r="C343" s="31">
        <v>45.65</v>
      </c>
      <c r="D343" s="38">
        <v>45.733333333333327</v>
      </c>
      <c r="E343" s="38">
        <v>45.266666666666652</v>
      </c>
      <c r="F343" s="38">
        <v>44.883333333333326</v>
      </c>
      <c r="G343" s="38">
        <v>44.41666666666665</v>
      </c>
      <c r="H343" s="38">
        <v>46.116666666666653</v>
      </c>
      <c r="I343" s="38">
        <v>46.583333333333336</v>
      </c>
      <c r="J343" s="38">
        <v>46.966666666666654</v>
      </c>
      <c r="K343" s="31">
        <v>46.2</v>
      </c>
      <c r="L343" s="31">
        <v>45.35</v>
      </c>
      <c r="M343" s="31">
        <v>67.390479999999997</v>
      </c>
      <c r="N343" s="1"/>
      <c r="O343" s="1"/>
    </row>
    <row r="344" spans="1:15" ht="12.75" customHeight="1">
      <c r="A344" s="33">
        <v>334</v>
      </c>
      <c r="B344" s="56" t="s">
        <v>289</v>
      </c>
      <c r="C344" s="31">
        <v>298.60000000000002</v>
      </c>
      <c r="D344" s="38">
        <v>298.18333333333334</v>
      </c>
      <c r="E344" s="38">
        <v>296.41666666666669</v>
      </c>
      <c r="F344" s="38">
        <v>294.23333333333335</v>
      </c>
      <c r="G344" s="38">
        <v>292.4666666666667</v>
      </c>
      <c r="H344" s="38">
        <v>300.36666666666667</v>
      </c>
      <c r="I344" s="38">
        <v>302.13333333333333</v>
      </c>
      <c r="J344" s="38">
        <v>304.31666666666666</v>
      </c>
      <c r="K344" s="31">
        <v>299.95</v>
      </c>
      <c r="L344" s="31">
        <v>296</v>
      </c>
      <c r="M344" s="31">
        <v>3.7785099999999998</v>
      </c>
      <c r="N344" s="1"/>
      <c r="O344" s="1"/>
    </row>
    <row r="345" spans="1:15" ht="12.75" customHeight="1">
      <c r="A345" s="33">
        <v>335</v>
      </c>
      <c r="B345" s="56" t="s">
        <v>469</v>
      </c>
      <c r="C345" s="31">
        <v>118</v>
      </c>
      <c r="D345" s="38">
        <v>117.66666666666667</v>
      </c>
      <c r="E345" s="38">
        <v>116.33333333333334</v>
      </c>
      <c r="F345" s="38">
        <v>114.66666666666667</v>
      </c>
      <c r="G345" s="38">
        <v>113.33333333333334</v>
      </c>
      <c r="H345" s="38">
        <v>119.33333333333334</v>
      </c>
      <c r="I345" s="38">
        <v>120.66666666666669</v>
      </c>
      <c r="J345" s="38">
        <v>122.33333333333334</v>
      </c>
      <c r="K345" s="31">
        <v>119</v>
      </c>
      <c r="L345" s="31">
        <v>116</v>
      </c>
      <c r="M345" s="31">
        <v>27.74569</v>
      </c>
      <c r="N345" s="1"/>
      <c r="O345" s="1"/>
    </row>
    <row r="346" spans="1:15" ht="12.75" customHeight="1">
      <c r="A346" s="33">
        <v>336</v>
      </c>
      <c r="B346" s="56" t="s">
        <v>189</v>
      </c>
      <c r="C346" s="31">
        <v>111.4</v>
      </c>
      <c r="D346" s="38">
        <v>112.06666666666668</v>
      </c>
      <c r="E346" s="38">
        <v>110.18333333333335</v>
      </c>
      <c r="F346" s="38">
        <v>108.96666666666667</v>
      </c>
      <c r="G346" s="38">
        <v>107.08333333333334</v>
      </c>
      <c r="H346" s="38">
        <v>113.28333333333336</v>
      </c>
      <c r="I346" s="38">
        <v>115.16666666666669</v>
      </c>
      <c r="J346" s="38">
        <v>116.38333333333337</v>
      </c>
      <c r="K346" s="31">
        <v>113.95</v>
      </c>
      <c r="L346" s="31">
        <v>110.85</v>
      </c>
      <c r="M346" s="31">
        <v>83.330770000000001</v>
      </c>
      <c r="N346" s="1"/>
      <c r="O346" s="1"/>
    </row>
    <row r="347" spans="1:15" ht="12.75" customHeight="1">
      <c r="A347" s="33">
        <v>337</v>
      </c>
      <c r="B347" s="56" t="s">
        <v>890</v>
      </c>
      <c r="C347" s="31">
        <v>45.65</v>
      </c>
      <c r="D347" s="38">
        <v>45.583333333333336</v>
      </c>
      <c r="E347" s="38">
        <v>43.966666666666669</v>
      </c>
      <c r="F347" s="38">
        <v>42.283333333333331</v>
      </c>
      <c r="G347" s="38">
        <v>40.666666666666664</v>
      </c>
      <c r="H347" s="38">
        <v>47.266666666666673</v>
      </c>
      <c r="I347" s="38">
        <v>48.883333333333333</v>
      </c>
      <c r="J347" s="38">
        <v>50.566666666666677</v>
      </c>
      <c r="K347" s="31">
        <v>47.2</v>
      </c>
      <c r="L347" s="31">
        <v>43.9</v>
      </c>
      <c r="M347" s="31">
        <v>147.23388</v>
      </c>
      <c r="N347" s="1"/>
      <c r="O347" s="1"/>
    </row>
    <row r="348" spans="1:15" ht="12.75" customHeight="1">
      <c r="A348" s="33">
        <v>338</v>
      </c>
      <c r="B348" s="56" t="s">
        <v>470</v>
      </c>
      <c r="C348" s="31">
        <v>211.1</v>
      </c>
      <c r="D348" s="38">
        <v>211.61666666666667</v>
      </c>
      <c r="E348" s="38">
        <v>209.38333333333335</v>
      </c>
      <c r="F348" s="38">
        <v>207.66666666666669</v>
      </c>
      <c r="G348" s="38">
        <v>205.43333333333337</v>
      </c>
      <c r="H348" s="38">
        <v>213.33333333333334</v>
      </c>
      <c r="I348" s="38">
        <v>215.56666666666669</v>
      </c>
      <c r="J348" s="38">
        <v>217.28333333333333</v>
      </c>
      <c r="K348" s="31">
        <v>213.85</v>
      </c>
      <c r="L348" s="31">
        <v>209.9</v>
      </c>
      <c r="M348" s="31">
        <v>5.3202800000000003</v>
      </c>
      <c r="N348" s="1"/>
      <c r="O348" s="1"/>
    </row>
    <row r="349" spans="1:15" ht="12.75" customHeight="1">
      <c r="A349" s="33">
        <v>339</v>
      </c>
      <c r="B349" s="56" t="s">
        <v>191</v>
      </c>
      <c r="C349" s="31">
        <v>187.35</v>
      </c>
      <c r="D349" s="38">
        <v>187.6</v>
      </c>
      <c r="E349" s="38">
        <v>186.04999999999998</v>
      </c>
      <c r="F349" s="38">
        <v>184.75</v>
      </c>
      <c r="G349" s="38">
        <v>183.2</v>
      </c>
      <c r="H349" s="38">
        <v>188.89999999999998</v>
      </c>
      <c r="I349" s="38">
        <v>190.45</v>
      </c>
      <c r="J349" s="38">
        <v>191.74999999999997</v>
      </c>
      <c r="K349" s="31">
        <v>189.15</v>
      </c>
      <c r="L349" s="31">
        <v>186.3</v>
      </c>
      <c r="M349" s="31">
        <v>71.776769999999999</v>
      </c>
      <c r="N349" s="1"/>
      <c r="O349" s="1"/>
    </row>
    <row r="350" spans="1:15" ht="12.75" customHeight="1">
      <c r="A350" s="33">
        <v>340</v>
      </c>
      <c r="B350" s="56" t="s">
        <v>474</v>
      </c>
      <c r="C350" s="31">
        <v>356.45</v>
      </c>
      <c r="D350" s="38">
        <v>358.58333333333331</v>
      </c>
      <c r="E350" s="38">
        <v>351.16666666666663</v>
      </c>
      <c r="F350" s="38">
        <v>345.88333333333333</v>
      </c>
      <c r="G350" s="38">
        <v>338.46666666666664</v>
      </c>
      <c r="H350" s="38">
        <v>363.86666666666662</v>
      </c>
      <c r="I350" s="38">
        <v>371.28333333333325</v>
      </c>
      <c r="J350" s="38">
        <v>376.56666666666661</v>
      </c>
      <c r="K350" s="31">
        <v>366</v>
      </c>
      <c r="L350" s="31">
        <v>353.3</v>
      </c>
      <c r="M350" s="31">
        <v>2.8732000000000002</v>
      </c>
      <c r="N350" s="1"/>
      <c r="O350" s="1"/>
    </row>
    <row r="351" spans="1:15" ht="12.75" customHeight="1">
      <c r="A351" s="33">
        <v>341</v>
      </c>
      <c r="B351" s="56" t="s">
        <v>192</v>
      </c>
      <c r="C351" s="31">
        <v>1053.9000000000001</v>
      </c>
      <c r="D351" s="38">
        <v>1060.8833333333334</v>
      </c>
      <c r="E351" s="38">
        <v>1041.2666666666669</v>
      </c>
      <c r="F351" s="38">
        <v>1028.6333333333334</v>
      </c>
      <c r="G351" s="38">
        <v>1009.0166666666669</v>
      </c>
      <c r="H351" s="38">
        <v>1073.5166666666669</v>
      </c>
      <c r="I351" s="38">
        <v>1093.1333333333332</v>
      </c>
      <c r="J351" s="38">
        <v>1105.7666666666669</v>
      </c>
      <c r="K351" s="31">
        <v>1080.5</v>
      </c>
      <c r="L351" s="31">
        <v>1048.25</v>
      </c>
      <c r="M351" s="31">
        <v>5.71889</v>
      </c>
      <c r="N351" s="1"/>
      <c r="O351" s="1"/>
    </row>
    <row r="352" spans="1:15" ht="12.75" customHeight="1">
      <c r="A352" s="33">
        <v>342</v>
      </c>
      <c r="B352" s="56" t="s">
        <v>194</v>
      </c>
      <c r="C352" s="31">
        <v>166.9</v>
      </c>
      <c r="D352" s="38">
        <v>167.03333333333333</v>
      </c>
      <c r="E352" s="38">
        <v>165.91666666666666</v>
      </c>
      <c r="F352" s="38">
        <v>164.93333333333334</v>
      </c>
      <c r="G352" s="38">
        <v>163.81666666666666</v>
      </c>
      <c r="H352" s="38">
        <v>168.01666666666665</v>
      </c>
      <c r="I352" s="38">
        <v>169.13333333333333</v>
      </c>
      <c r="J352" s="38">
        <v>170.11666666666665</v>
      </c>
      <c r="K352" s="31">
        <v>168.15</v>
      </c>
      <c r="L352" s="31">
        <v>166.05</v>
      </c>
      <c r="M352" s="31">
        <v>43.222569999999997</v>
      </c>
      <c r="N352" s="1"/>
      <c r="O352" s="1"/>
    </row>
    <row r="353" spans="1:15" ht="12.75" customHeight="1">
      <c r="A353" s="33">
        <v>343</v>
      </c>
      <c r="B353" s="56" t="s">
        <v>290</v>
      </c>
      <c r="C353" s="31">
        <v>254.8</v>
      </c>
      <c r="D353" s="38">
        <v>255.73333333333332</v>
      </c>
      <c r="E353" s="38">
        <v>252.96666666666664</v>
      </c>
      <c r="F353" s="38">
        <v>251.13333333333333</v>
      </c>
      <c r="G353" s="38">
        <v>248.36666666666665</v>
      </c>
      <c r="H353" s="38">
        <v>257.56666666666661</v>
      </c>
      <c r="I353" s="38">
        <v>260.33333333333337</v>
      </c>
      <c r="J353" s="38">
        <v>262.16666666666663</v>
      </c>
      <c r="K353" s="31">
        <v>258.5</v>
      </c>
      <c r="L353" s="31">
        <v>253.9</v>
      </c>
      <c r="M353" s="31">
        <v>9.5632300000000008</v>
      </c>
      <c r="N353" s="1"/>
      <c r="O353" s="1"/>
    </row>
    <row r="354" spans="1:15" ht="12.75" customHeight="1">
      <c r="A354" s="33">
        <v>344</v>
      </c>
      <c r="B354" s="56" t="s">
        <v>475</v>
      </c>
      <c r="C354" s="31">
        <v>1309</v>
      </c>
      <c r="D354" s="38">
        <v>1311.5666666666666</v>
      </c>
      <c r="E354" s="38">
        <v>1272.4833333333331</v>
      </c>
      <c r="F354" s="38">
        <v>1235.9666666666665</v>
      </c>
      <c r="G354" s="38">
        <v>1196.883333333333</v>
      </c>
      <c r="H354" s="38">
        <v>1348.0833333333333</v>
      </c>
      <c r="I354" s="38">
        <v>1387.1666666666667</v>
      </c>
      <c r="J354" s="38">
        <v>1423.6833333333334</v>
      </c>
      <c r="K354" s="31">
        <v>1350.65</v>
      </c>
      <c r="L354" s="31">
        <v>1275.05</v>
      </c>
      <c r="M354" s="31">
        <v>12.330859999999999</v>
      </c>
      <c r="N354" s="1"/>
      <c r="O354" s="1"/>
    </row>
    <row r="355" spans="1:15" ht="12.75" customHeight="1">
      <c r="A355" s="33">
        <v>345</v>
      </c>
      <c r="B355" s="56" t="s">
        <v>291</v>
      </c>
      <c r="C355" s="31">
        <v>840.4</v>
      </c>
      <c r="D355" s="38">
        <v>847.48333333333323</v>
      </c>
      <c r="E355" s="38">
        <v>830.46666666666647</v>
      </c>
      <c r="F355" s="38">
        <v>820.53333333333319</v>
      </c>
      <c r="G355" s="38">
        <v>803.51666666666642</v>
      </c>
      <c r="H355" s="38">
        <v>857.41666666666652</v>
      </c>
      <c r="I355" s="38">
        <v>874.43333333333317</v>
      </c>
      <c r="J355" s="38">
        <v>884.36666666666656</v>
      </c>
      <c r="K355" s="31">
        <v>864.5</v>
      </c>
      <c r="L355" s="31">
        <v>837.55</v>
      </c>
      <c r="M355" s="31">
        <v>15.07433</v>
      </c>
      <c r="N355" s="1"/>
      <c r="O355" s="1"/>
    </row>
    <row r="356" spans="1:15" ht="12.75" customHeight="1">
      <c r="A356" s="33">
        <v>346</v>
      </c>
      <c r="B356" s="56" t="s">
        <v>193</v>
      </c>
      <c r="C356" s="31">
        <v>3916.7</v>
      </c>
      <c r="D356" s="38">
        <v>3924.9500000000003</v>
      </c>
      <c r="E356" s="38">
        <v>3878.0000000000005</v>
      </c>
      <c r="F356" s="38">
        <v>3839.3</v>
      </c>
      <c r="G356" s="38">
        <v>3792.3500000000004</v>
      </c>
      <c r="H356" s="38">
        <v>3963.6500000000005</v>
      </c>
      <c r="I356" s="38">
        <v>4010.6000000000004</v>
      </c>
      <c r="J356" s="38">
        <v>4049.3000000000006</v>
      </c>
      <c r="K356" s="31">
        <v>3971.9</v>
      </c>
      <c r="L356" s="31">
        <v>3886.25</v>
      </c>
      <c r="M356" s="31">
        <v>0.46589999999999998</v>
      </c>
      <c r="N356" s="1"/>
      <c r="O356" s="1"/>
    </row>
    <row r="357" spans="1:15" ht="12.75" customHeight="1">
      <c r="A357" s="33">
        <v>347</v>
      </c>
      <c r="B357" s="56" t="s">
        <v>476</v>
      </c>
      <c r="C357" s="31">
        <v>236.55</v>
      </c>
      <c r="D357" s="38">
        <v>238.01666666666665</v>
      </c>
      <c r="E357" s="38">
        <v>234.0333333333333</v>
      </c>
      <c r="F357" s="38">
        <v>231.51666666666665</v>
      </c>
      <c r="G357" s="38">
        <v>227.5333333333333</v>
      </c>
      <c r="H357" s="38">
        <v>240.5333333333333</v>
      </c>
      <c r="I357" s="38">
        <v>244.51666666666665</v>
      </c>
      <c r="J357" s="38">
        <v>247.0333333333333</v>
      </c>
      <c r="K357" s="31">
        <v>242</v>
      </c>
      <c r="L357" s="31">
        <v>235.5</v>
      </c>
      <c r="M357" s="31">
        <v>5.2303899999999999</v>
      </c>
      <c r="N357" s="1"/>
      <c r="O357" s="1"/>
    </row>
    <row r="358" spans="1:15" ht="12.75" customHeight="1">
      <c r="A358" s="33">
        <v>348</v>
      </c>
      <c r="B358" s="56" t="s">
        <v>195</v>
      </c>
      <c r="C358" s="31">
        <v>36442.300000000003</v>
      </c>
      <c r="D358" s="38">
        <v>36494.133333333331</v>
      </c>
      <c r="E358" s="38">
        <v>36198.266666666663</v>
      </c>
      <c r="F358" s="38">
        <v>35954.23333333333</v>
      </c>
      <c r="G358" s="38">
        <v>35658.366666666661</v>
      </c>
      <c r="H358" s="38">
        <v>36738.166666666664</v>
      </c>
      <c r="I358" s="38">
        <v>37034.033333333333</v>
      </c>
      <c r="J358" s="38">
        <v>37278.066666666666</v>
      </c>
      <c r="K358" s="31">
        <v>36790</v>
      </c>
      <c r="L358" s="31">
        <v>36250.1</v>
      </c>
      <c r="M358" s="31">
        <v>0.16628999999999999</v>
      </c>
      <c r="N358" s="1"/>
      <c r="O358" s="1"/>
    </row>
    <row r="359" spans="1:15" ht="12.75" customHeight="1">
      <c r="A359" s="33">
        <v>349</v>
      </c>
      <c r="B359" s="56" t="s">
        <v>293</v>
      </c>
      <c r="C359" s="31">
        <v>1272.75</v>
      </c>
      <c r="D359" s="38">
        <v>1265.9333333333334</v>
      </c>
      <c r="E359" s="38">
        <v>1256.8666666666668</v>
      </c>
      <c r="F359" s="38">
        <v>1240.9833333333333</v>
      </c>
      <c r="G359" s="38">
        <v>1231.9166666666667</v>
      </c>
      <c r="H359" s="38">
        <v>1281.8166666666668</v>
      </c>
      <c r="I359" s="38">
        <v>1290.8833333333334</v>
      </c>
      <c r="J359" s="38">
        <v>1306.7666666666669</v>
      </c>
      <c r="K359" s="31">
        <v>1275</v>
      </c>
      <c r="L359" s="31">
        <v>1250.05</v>
      </c>
      <c r="M359" s="31">
        <v>5.6587500000000004</v>
      </c>
      <c r="N359" s="1"/>
      <c r="O359" s="1"/>
    </row>
    <row r="360" spans="1:15" ht="12.75" customHeight="1">
      <c r="A360" s="33">
        <v>350</v>
      </c>
      <c r="B360" s="56" t="s">
        <v>292</v>
      </c>
      <c r="C360" s="31">
        <v>736.95</v>
      </c>
      <c r="D360" s="38">
        <v>740.36666666666679</v>
      </c>
      <c r="E360" s="38">
        <v>729.63333333333355</v>
      </c>
      <c r="F360" s="38">
        <v>722.31666666666672</v>
      </c>
      <c r="G360" s="38">
        <v>711.58333333333348</v>
      </c>
      <c r="H360" s="38">
        <v>747.68333333333362</v>
      </c>
      <c r="I360" s="38">
        <v>758.41666666666674</v>
      </c>
      <c r="J360" s="38">
        <v>765.73333333333369</v>
      </c>
      <c r="K360" s="31">
        <v>751.1</v>
      </c>
      <c r="L360" s="31">
        <v>733.05</v>
      </c>
      <c r="M360" s="31">
        <v>6.9999599999999997</v>
      </c>
      <c r="N360" s="1"/>
      <c r="O360" s="1"/>
    </row>
    <row r="361" spans="1:15" ht="12.75" customHeight="1">
      <c r="A361" s="33">
        <v>351</v>
      </c>
      <c r="B361" s="56" t="s">
        <v>477</v>
      </c>
      <c r="C361" s="31">
        <v>155.85</v>
      </c>
      <c r="D361" s="38">
        <v>156.66666666666666</v>
      </c>
      <c r="E361" s="38">
        <v>154.48333333333332</v>
      </c>
      <c r="F361" s="38">
        <v>153.11666666666667</v>
      </c>
      <c r="G361" s="38">
        <v>150.93333333333334</v>
      </c>
      <c r="H361" s="38">
        <v>158.0333333333333</v>
      </c>
      <c r="I361" s="38">
        <v>160.21666666666664</v>
      </c>
      <c r="J361" s="38">
        <v>161.58333333333329</v>
      </c>
      <c r="K361" s="31">
        <v>158.85</v>
      </c>
      <c r="L361" s="31">
        <v>155.30000000000001</v>
      </c>
      <c r="M361" s="31">
        <v>9.1181900000000002</v>
      </c>
      <c r="N361" s="1"/>
      <c r="O361" s="1"/>
    </row>
    <row r="362" spans="1:15" ht="12.75" customHeight="1">
      <c r="A362" s="33">
        <v>352</v>
      </c>
      <c r="B362" s="56" t="s">
        <v>197</v>
      </c>
      <c r="C362" s="31">
        <v>4983.3999999999996</v>
      </c>
      <c r="D362" s="38">
        <v>4978.833333333333</v>
      </c>
      <c r="E362" s="38">
        <v>4925.5666666666657</v>
      </c>
      <c r="F362" s="38">
        <v>4867.7333333333327</v>
      </c>
      <c r="G362" s="38">
        <v>4814.4666666666653</v>
      </c>
      <c r="H362" s="38">
        <v>5036.6666666666661</v>
      </c>
      <c r="I362" s="38">
        <v>5089.9333333333343</v>
      </c>
      <c r="J362" s="38">
        <v>5147.7666666666664</v>
      </c>
      <c r="K362" s="31">
        <v>5032.1000000000004</v>
      </c>
      <c r="L362" s="31">
        <v>4921</v>
      </c>
      <c r="M362" s="31">
        <v>2.8885700000000001</v>
      </c>
      <c r="N362" s="1"/>
      <c r="O362" s="1"/>
    </row>
    <row r="363" spans="1:15" ht="12.75" customHeight="1">
      <c r="A363" s="33">
        <v>353</v>
      </c>
      <c r="B363" s="56" t="s">
        <v>198</v>
      </c>
      <c r="C363" s="31">
        <v>224.2</v>
      </c>
      <c r="D363" s="38">
        <v>225.56666666666669</v>
      </c>
      <c r="E363" s="38">
        <v>222.48333333333338</v>
      </c>
      <c r="F363" s="38">
        <v>220.76666666666668</v>
      </c>
      <c r="G363" s="38">
        <v>217.68333333333337</v>
      </c>
      <c r="H363" s="38">
        <v>227.28333333333339</v>
      </c>
      <c r="I363" s="38">
        <v>230.3666666666667</v>
      </c>
      <c r="J363" s="38">
        <v>232.0833333333334</v>
      </c>
      <c r="K363" s="31">
        <v>228.65</v>
      </c>
      <c r="L363" s="31">
        <v>223.85</v>
      </c>
      <c r="M363" s="31">
        <v>16.946670000000001</v>
      </c>
      <c r="N363" s="1"/>
      <c r="O363" s="1"/>
    </row>
    <row r="364" spans="1:15" ht="12.75" customHeight="1">
      <c r="A364" s="33">
        <v>354</v>
      </c>
      <c r="B364" s="56" t="s">
        <v>480</v>
      </c>
      <c r="C364" s="31">
        <v>3861.15</v>
      </c>
      <c r="D364" s="38">
        <v>3869.6666666666665</v>
      </c>
      <c r="E364" s="38">
        <v>3841.4833333333331</v>
      </c>
      <c r="F364" s="38">
        <v>3821.8166666666666</v>
      </c>
      <c r="G364" s="38">
        <v>3793.6333333333332</v>
      </c>
      <c r="H364" s="38">
        <v>3889.333333333333</v>
      </c>
      <c r="I364" s="38">
        <v>3917.5166666666664</v>
      </c>
      <c r="J364" s="38">
        <v>3937.1833333333329</v>
      </c>
      <c r="K364" s="31">
        <v>3897.85</v>
      </c>
      <c r="L364" s="31">
        <v>3850</v>
      </c>
      <c r="M364" s="31">
        <v>0.22781000000000001</v>
      </c>
      <c r="N364" s="1"/>
      <c r="O364" s="1"/>
    </row>
    <row r="365" spans="1:15" ht="12.75" customHeight="1">
      <c r="A365" s="33">
        <v>355</v>
      </c>
      <c r="B365" s="56" t="s">
        <v>481</v>
      </c>
      <c r="C365" s="31">
        <v>1652.9</v>
      </c>
      <c r="D365" s="38">
        <v>1665.7666666666667</v>
      </c>
      <c r="E365" s="38">
        <v>1632.1333333333332</v>
      </c>
      <c r="F365" s="38">
        <v>1611.3666666666666</v>
      </c>
      <c r="G365" s="38">
        <v>1577.7333333333331</v>
      </c>
      <c r="H365" s="38">
        <v>1686.5333333333333</v>
      </c>
      <c r="I365" s="38">
        <v>1720.166666666667</v>
      </c>
      <c r="J365" s="38">
        <v>1740.9333333333334</v>
      </c>
      <c r="K365" s="31">
        <v>1699.4</v>
      </c>
      <c r="L365" s="31">
        <v>1645</v>
      </c>
      <c r="M365" s="31">
        <v>0.67068000000000005</v>
      </c>
      <c r="N365" s="1"/>
      <c r="O365" s="1"/>
    </row>
    <row r="366" spans="1:15" ht="12.75" customHeight="1">
      <c r="A366" s="33">
        <v>356</v>
      </c>
      <c r="B366" s="56" t="s">
        <v>201</v>
      </c>
      <c r="C366" s="31">
        <v>3641.5</v>
      </c>
      <c r="D366" s="38">
        <v>3657.4500000000003</v>
      </c>
      <c r="E366" s="38">
        <v>3604.0500000000006</v>
      </c>
      <c r="F366" s="38">
        <v>3566.6000000000004</v>
      </c>
      <c r="G366" s="38">
        <v>3513.2000000000007</v>
      </c>
      <c r="H366" s="38">
        <v>3694.9000000000005</v>
      </c>
      <c r="I366" s="38">
        <v>3748.3</v>
      </c>
      <c r="J366" s="38">
        <v>3785.7500000000005</v>
      </c>
      <c r="K366" s="31">
        <v>3710.85</v>
      </c>
      <c r="L366" s="31">
        <v>3620</v>
      </c>
      <c r="M366" s="31">
        <v>1.95842</v>
      </c>
      <c r="N366" s="1"/>
      <c r="O366" s="1"/>
    </row>
    <row r="367" spans="1:15" ht="12.75" customHeight="1">
      <c r="A367" s="33">
        <v>357</v>
      </c>
      <c r="B367" s="56" t="s">
        <v>200</v>
      </c>
      <c r="C367" s="31">
        <v>2658.1</v>
      </c>
      <c r="D367" s="38">
        <v>2649.3</v>
      </c>
      <c r="E367" s="38">
        <v>2632.3500000000004</v>
      </c>
      <c r="F367" s="38">
        <v>2606.6000000000004</v>
      </c>
      <c r="G367" s="38">
        <v>2589.6500000000005</v>
      </c>
      <c r="H367" s="38">
        <v>2675.05</v>
      </c>
      <c r="I367" s="38">
        <v>2692</v>
      </c>
      <c r="J367" s="38">
        <v>2717.75</v>
      </c>
      <c r="K367" s="31">
        <v>2666.25</v>
      </c>
      <c r="L367" s="31">
        <v>2623.55</v>
      </c>
      <c r="M367" s="31">
        <v>3.7179700000000002</v>
      </c>
      <c r="N367" s="1"/>
      <c r="O367" s="1"/>
    </row>
    <row r="368" spans="1:15" ht="12.75" customHeight="1">
      <c r="A368" s="33">
        <v>358</v>
      </c>
      <c r="B368" s="56" t="s">
        <v>196</v>
      </c>
      <c r="C368" s="31">
        <v>967.85</v>
      </c>
      <c r="D368" s="38">
        <v>974.33333333333337</v>
      </c>
      <c r="E368" s="38">
        <v>958.66666666666674</v>
      </c>
      <c r="F368" s="38">
        <v>949.48333333333335</v>
      </c>
      <c r="G368" s="38">
        <v>933.81666666666672</v>
      </c>
      <c r="H368" s="38">
        <v>983.51666666666677</v>
      </c>
      <c r="I368" s="38">
        <v>999.18333333333351</v>
      </c>
      <c r="J368" s="38">
        <v>1008.3666666666668</v>
      </c>
      <c r="K368" s="31">
        <v>990</v>
      </c>
      <c r="L368" s="31">
        <v>965.15</v>
      </c>
      <c r="M368" s="31">
        <v>11.29923</v>
      </c>
      <c r="N368" s="1"/>
      <c r="O368" s="1"/>
    </row>
    <row r="369" spans="1:15" ht="12.75" customHeight="1">
      <c r="A369" s="33">
        <v>359</v>
      </c>
      <c r="B369" s="56" t="s">
        <v>482</v>
      </c>
      <c r="C369" s="31">
        <v>100.05</v>
      </c>
      <c r="D369" s="38">
        <v>100.58333333333333</v>
      </c>
      <c r="E369" s="38">
        <v>97.666666666666657</v>
      </c>
      <c r="F369" s="38">
        <v>95.283333333333331</v>
      </c>
      <c r="G369" s="38">
        <v>92.36666666666666</v>
      </c>
      <c r="H369" s="38">
        <v>102.96666666666665</v>
      </c>
      <c r="I369" s="38">
        <v>105.88333333333331</v>
      </c>
      <c r="J369" s="38">
        <v>108.26666666666665</v>
      </c>
      <c r="K369" s="31">
        <v>103.5</v>
      </c>
      <c r="L369" s="31">
        <v>98.2</v>
      </c>
      <c r="M369" s="31">
        <v>113.36557999999999</v>
      </c>
      <c r="N369" s="1"/>
      <c r="O369" s="1"/>
    </row>
    <row r="370" spans="1:15" ht="12.75" customHeight="1">
      <c r="A370" s="33">
        <v>360</v>
      </c>
      <c r="B370" s="56" t="s">
        <v>478</v>
      </c>
      <c r="C370" s="31">
        <v>632</v>
      </c>
      <c r="D370" s="38">
        <v>633.7833333333333</v>
      </c>
      <c r="E370" s="38">
        <v>623.56666666666661</v>
      </c>
      <c r="F370" s="38">
        <v>615.13333333333333</v>
      </c>
      <c r="G370" s="38">
        <v>604.91666666666663</v>
      </c>
      <c r="H370" s="38">
        <v>642.21666666666658</v>
      </c>
      <c r="I370" s="38">
        <v>652.43333333333328</v>
      </c>
      <c r="J370" s="38">
        <v>660.86666666666656</v>
      </c>
      <c r="K370" s="31">
        <v>644</v>
      </c>
      <c r="L370" s="31">
        <v>625.35</v>
      </c>
      <c r="M370" s="31">
        <v>4.5890700000000004</v>
      </c>
      <c r="N370" s="1"/>
      <c r="O370" s="1"/>
    </row>
    <row r="371" spans="1:15" ht="12.75" customHeight="1">
      <c r="A371" s="33">
        <v>361</v>
      </c>
      <c r="B371" s="56" t="s">
        <v>479</v>
      </c>
      <c r="C371" s="31">
        <v>343.35</v>
      </c>
      <c r="D371" s="38">
        <v>345.75</v>
      </c>
      <c r="E371" s="38">
        <v>337.8</v>
      </c>
      <c r="F371" s="38">
        <v>332.25</v>
      </c>
      <c r="G371" s="38">
        <v>324.3</v>
      </c>
      <c r="H371" s="38">
        <v>351.3</v>
      </c>
      <c r="I371" s="38">
        <v>359.25000000000006</v>
      </c>
      <c r="J371" s="38">
        <v>364.8</v>
      </c>
      <c r="K371" s="31">
        <v>353.7</v>
      </c>
      <c r="L371" s="31">
        <v>340.2</v>
      </c>
      <c r="M371" s="31">
        <v>2.7983899999999999</v>
      </c>
      <c r="N371" s="1"/>
      <c r="O371" s="1"/>
    </row>
    <row r="372" spans="1:15" ht="12.75" customHeight="1">
      <c r="A372" s="33">
        <v>362</v>
      </c>
      <c r="B372" s="56" t="s">
        <v>483</v>
      </c>
      <c r="C372" s="31">
        <v>1107.9000000000001</v>
      </c>
      <c r="D372" s="38">
        <v>1119.6333333333334</v>
      </c>
      <c r="E372" s="38">
        <v>1080.2666666666669</v>
      </c>
      <c r="F372" s="38">
        <v>1052.6333333333334</v>
      </c>
      <c r="G372" s="38">
        <v>1013.2666666666669</v>
      </c>
      <c r="H372" s="38">
        <v>1147.2666666666669</v>
      </c>
      <c r="I372" s="38">
        <v>1186.6333333333332</v>
      </c>
      <c r="J372" s="38">
        <v>1214.2666666666669</v>
      </c>
      <c r="K372" s="31">
        <v>1159</v>
      </c>
      <c r="L372" s="31">
        <v>1092</v>
      </c>
      <c r="M372" s="31">
        <v>3.9798200000000001</v>
      </c>
      <c r="N372" s="1"/>
      <c r="O372" s="1"/>
    </row>
    <row r="373" spans="1:15" ht="12.75" customHeight="1">
      <c r="A373" s="33">
        <v>363</v>
      </c>
      <c r="B373" s="56" t="s">
        <v>203</v>
      </c>
      <c r="C373" s="31">
        <v>4128.1499999999996</v>
      </c>
      <c r="D373" s="38">
        <v>4062.5333333333328</v>
      </c>
      <c r="E373" s="38">
        <v>3976.4166666666661</v>
      </c>
      <c r="F373" s="38">
        <v>3824.6833333333334</v>
      </c>
      <c r="G373" s="38">
        <v>3738.5666666666666</v>
      </c>
      <c r="H373" s="38">
        <v>4214.2666666666655</v>
      </c>
      <c r="I373" s="38">
        <v>4300.3833333333323</v>
      </c>
      <c r="J373" s="38">
        <v>4452.116666666665</v>
      </c>
      <c r="K373" s="31">
        <v>4148.6499999999996</v>
      </c>
      <c r="L373" s="31">
        <v>3910.8</v>
      </c>
      <c r="M373" s="31">
        <v>28.82873</v>
      </c>
      <c r="N373" s="1"/>
      <c r="O373" s="1"/>
    </row>
    <row r="374" spans="1:15" ht="12.75" customHeight="1">
      <c r="A374" s="33">
        <v>364</v>
      </c>
      <c r="B374" s="56" t="s">
        <v>484</v>
      </c>
      <c r="C374" s="31">
        <v>1303.6500000000001</v>
      </c>
      <c r="D374" s="38">
        <v>1307.6833333333334</v>
      </c>
      <c r="E374" s="38">
        <v>1295.9666666666667</v>
      </c>
      <c r="F374" s="38">
        <v>1288.2833333333333</v>
      </c>
      <c r="G374" s="38">
        <v>1276.5666666666666</v>
      </c>
      <c r="H374" s="38">
        <v>1315.3666666666668</v>
      </c>
      <c r="I374" s="38">
        <v>1327.0833333333335</v>
      </c>
      <c r="J374" s="38">
        <v>1334.7666666666669</v>
      </c>
      <c r="K374" s="31">
        <v>1319.4</v>
      </c>
      <c r="L374" s="31">
        <v>1300</v>
      </c>
      <c r="M374" s="31">
        <v>0.71553</v>
      </c>
      <c r="N374" s="1"/>
      <c r="O374" s="1"/>
    </row>
    <row r="375" spans="1:15" ht="12.75" customHeight="1">
      <c r="A375" s="33">
        <v>365</v>
      </c>
      <c r="B375" s="56" t="s">
        <v>294</v>
      </c>
      <c r="C375" s="31">
        <v>371</v>
      </c>
      <c r="D375" s="38">
        <v>368.83333333333331</v>
      </c>
      <c r="E375" s="38">
        <v>365.26666666666665</v>
      </c>
      <c r="F375" s="38">
        <v>359.53333333333336</v>
      </c>
      <c r="G375" s="38">
        <v>355.9666666666667</v>
      </c>
      <c r="H375" s="38">
        <v>374.56666666666661</v>
      </c>
      <c r="I375" s="38">
        <v>378.13333333333333</v>
      </c>
      <c r="J375" s="38">
        <v>383.86666666666656</v>
      </c>
      <c r="K375" s="31">
        <v>372.4</v>
      </c>
      <c r="L375" s="31">
        <v>363.1</v>
      </c>
      <c r="M375" s="31">
        <v>22.31015</v>
      </c>
      <c r="N375" s="1"/>
      <c r="O375" s="1"/>
    </row>
    <row r="376" spans="1:15" ht="12.75" customHeight="1">
      <c r="A376" s="33">
        <v>366</v>
      </c>
      <c r="B376" s="56" t="s">
        <v>199</v>
      </c>
      <c r="C376" s="31">
        <v>221.7</v>
      </c>
      <c r="D376" s="38">
        <v>222.66666666666666</v>
      </c>
      <c r="E376" s="38">
        <v>219.08333333333331</v>
      </c>
      <c r="F376" s="38">
        <v>216.46666666666667</v>
      </c>
      <c r="G376" s="38">
        <v>212.88333333333333</v>
      </c>
      <c r="H376" s="38">
        <v>225.2833333333333</v>
      </c>
      <c r="I376" s="38">
        <v>228.86666666666662</v>
      </c>
      <c r="J376" s="38">
        <v>231.48333333333329</v>
      </c>
      <c r="K376" s="31">
        <v>226.25</v>
      </c>
      <c r="L376" s="31">
        <v>220.05</v>
      </c>
      <c r="M376" s="31">
        <v>114.30982</v>
      </c>
      <c r="N376" s="1"/>
      <c r="O376" s="1"/>
    </row>
    <row r="377" spans="1:15" ht="12.75" customHeight="1">
      <c r="A377" s="33">
        <v>367</v>
      </c>
      <c r="B377" s="56" t="s">
        <v>204</v>
      </c>
      <c r="C377" s="31">
        <v>241.15</v>
      </c>
      <c r="D377" s="38">
        <v>241.48333333333335</v>
      </c>
      <c r="E377" s="38">
        <v>239.26666666666671</v>
      </c>
      <c r="F377" s="38">
        <v>237.38333333333335</v>
      </c>
      <c r="G377" s="38">
        <v>235.16666666666671</v>
      </c>
      <c r="H377" s="38">
        <v>243.3666666666667</v>
      </c>
      <c r="I377" s="38">
        <v>245.58333333333334</v>
      </c>
      <c r="J377" s="38">
        <v>247.4666666666667</v>
      </c>
      <c r="K377" s="31">
        <v>243.7</v>
      </c>
      <c r="L377" s="31">
        <v>239.6</v>
      </c>
      <c r="M377" s="31">
        <v>112.05445</v>
      </c>
      <c r="N377" s="1"/>
      <c r="O377" s="1"/>
    </row>
    <row r="378" spans="1:15" ht="12.75" customHeight="1">
      <c r="A378" s="33">
        <v>368</v>
      </c>
      <c r="B378" s="56" t="s">
        <v>485</v>
      </c>
      <c r="C378" s="31">
        <v>421.7</v>
      </c>
      <c r="D378" s="38">
        <v>423.0333333333333</v>
      </c>
      <c r="E378" s="38">
        <v>417.06666666666661</v>
      </c>
      <c r="F378" s="38">
        <v>412.43333333333328</v>
      </c>
      <c r="G378" s="38">
        <v>406.46666666666658</v>
      </c>
      <c r="H378" s="38">
        <v>427.66666666666663</v>
      </c>
      <c r="I378" s="38">
        <v>433.63333333333333</v>
      </c>
      <c r="J378" s="38">
        <v>438.26666666666665</v>
      </c>
      <c r="K378" s="31">
        <v>429</v>
      </c>
      <c r="L378" s="31">
        <v>418.4</v>
      </c>
      <c r="M378" s="31">
        <v>14.78044</v>
      </c>
      <c r="N378" s="1"/>
      <c r="O378" s="1"/>
    </row>
    <row r="379" spans="1:15" ht="12.75" customHeight="1">
      <c r="A379" s="33">
        <v>369</v>
      </c>
      <c r="B379" s="56" t="s">
        <v>295</v>
      </c>
      <c r="C379" s="31">
        <v>558.79999999999995</v>
      </c>
      <c r="D379" s="38">
        <v>560.7833333333333</v>
      </c>
      <c r="E379" s="38">
        <v>554.01666666666665</v>
      </c>
      <c r="F379" s="38">
        <v>549.23333333333335</v>
      </c>
      <c r="G379" s="38">
        <v>542.4666666666667</v>
      </c>
      <c r="H379" s="38">
        <v>565.56666666666661</v>
      </c>
      <c r="I379" s="38">
        <v>572.33333333333326</v>
      </c>
      <c r="J379" s="38">
        <v>577.11666666666656</v>
      </c>
      <c r="K379" s="31">
        <v>567.54999999999995</v>
      </c>
      <c r="L379" s="31">
        <v>556</v>
      </c>
      <c r="M379" s="31">
        <v>3.8467799999999999</v>
      </c>
      <c r="N379" s="1"/>
      <c r="O379" s="1"/>
    </row>
    <row r="380" spans="1:15" ht="12.75" customHeight="1">
      <c r="A380" s="33">
        <v>370</v>
      </c>
      <c r="B380" s="56" t="s">
        <v>486</v>
      </c>
      <c r="C380" s="31">
        <v>623.95000000000005</v>
      </c>
      <c r="D380" s="38">
        <v>627.68333333333339</v>
      </c>
      <c r="E380" s="38">
        <v>617.36666666666679</v>
      </c>
      <c r="F380" s="38">
        <v>610.78333333333342</v>
      </c>
      <c r="G380" s="38">
        <v>600.46666666666681</v>
      </c>
      <c r="H380" s="38">
        <v>634.26666666666677</v>
      </c>
      <c r="I380" s="38">
        <v>644.58333333333337</v>
      </c>
      <c r="J380" s="38">
        <v>651.16666666666674</v>
      </c>
      <c r="K380" s="31">
        <v>638</v>
      </c>
      <c r="L380" s="31">
        <v>621.1</v>
      </c>
      <c r="M380" s="31">
        <v>1.3559699999999999</v>
      </c>
      <c r="N380" s="1"/>
      <c r="O380" s="1"/>
    </row>
    <row r="381" spans="1:15" ht="12.75" customHeight="1">
      <c r="A381" s="33">
        <v>371</v>
      </c>
      <c r="B381" s="56" t="s">
        <v>487</v>
      </c>
      <c r="C381" s="31">
        <v>126.05</v>
      </c>
      <c r="D381" s="38">
        <v>126.28333333333335</v>
      </c>
      <c r="E381" s="38">
        <v>125.56666666666669</v>
      </c>
      <c r="F381" s="38">
        <v>125.08333333333334</v>
      </c>
      <c r="G381" s="38">
        <v>124.36666666666669</v>
      </c>
      <c r="H381" s="38">
        <v>126.76666666666669</v>
      </c>
      <c r="I381" s="38">
        <v>127.48333333333336</v>
      </c>
      <c r="J381" s="38">
        <v>127.9666666666667</v>
      </c>
      <c r="K381" s="31">
        <v>127</v>
      </c>
      <c r="L381" s="31">
        <v>125.8</v>
      </c>
      <c r="M381" s="31">
        <v>2.0956700000000001</v>
      </c>
      <c r="N381" s="1"/>
      <c r="O381" s="1"/>
    </row>
    <row r="382" spans="1:15" ht="12.75" customHeight="1">
      <c r="A382" s="33">
        <v>372</v>
      </c>
      <c r="B382" s="56" t="s">
        <v>296</v>
      </c>
      <c r="C382" s="31">
        <v>15896.45</v>
      </c>
      <c r="D382" s="38">
        <v>15823.533333333333</v>
      </c>
      <c r="E382" s="38">
        <v>15697.066666666666</v>
      </c>
      <c r="F382" s="38">
        <v>15497.683333333332</v>
      </c>
      <c r="G382" s="38">
        <v>15371.216666666665</v>
      </c>
      <c r="H382" s="38">
        <v>16022.916666666666</v>
      </c>
      <c r="I382" s="38">
        <v>16149.383333333333</v>
      </c>
      <c r="J382" s="38">
        <v>16348.766666666666</v>
      </c>
      <c r="K382" s="31">
        <v>15950</v>
      </c>
      <c r="L382" s="31">
        <v>15624.15</v>
      </c>
      <c r="M382" s="31">
        <v>9.7739999999999994E-2</v>
      </c>
      <c r="N382" s="1"/>
      <c r="O382" s="1"/>
    </row>
    <row r="383" spans="1:15" ht="12.75" customHeight="1">
      <c r="A383" s="33">
        <v>373</v>
      </c>
      <c r="B383" s="56" t="s">
        <v>202</v>
      </c>
      <c r="C383" s="31">
        <v>61.6</v>
      </c>
      <c r="D383" s="38">
        <v>62.04999999999999</v>
      </c>
      <c r="E383" s="38">
        <v>60.84999999999998</v>
      </c>
      <c r="F383" s="38">
        <v>60.099999999999987</v>
      </c>
      <c r="G383" s="38">
        <v>58.899999999999977</v>
      </c>
      <c r="H383" s="38">
        <v>62.799999999999983</v>
      </c>
      <c r="I383" s="38">
        <v>63.999999999999986</v>
      </c>
      <c r="J383" s="38">
        <v>64.749999999999986</v>
      </c>
      <c r="K383" s="31">
        <v>63.25</v>
      </c>
      <c r="L383" s="31">
        <v>61.3</v>
      </c>
      <c r="M383" s="31">
        <v>970.38714000000004</v>
      </c>
      <c r="N383" s="1"/>
      <c r="O383" s="1"/>
    </row>
    <row r="384" spans="1:15" ht="12.75" customHeight="1">
      <c r="A384" s="33">
        <v>374</v>
      </c>
      <c r="B384" s="56" t="s">
        <v>206</v>
      </c>
      <c r="C384" s="31">
        <v>1403.75</v>
      </c>
      <c r="D384" s="38">
        <v>1415.0666666666666</v>
      </c>
      <c r="E384" s="38">
        <v>1390.1333333333332</v>
      </c>
      <c r="F384" s="38">
        <v>1376.5166666666667</v>
      </c>
      <c r="G384" s="38">
        <v>1351.5833333333333</v>
      </c>
      <c r="H384" s="38">
        <v>1428.6833333333332</v>
      </c>
      <c r="I384" s="38">
        <v>1453.6166666666666</v>
      </c>
      <c r="J384" s="38">
        <v>1467.2333333333331</v>
      </c>
      <c r="K384" s="31">
        <v>1440</v>
      </c>
      <c r="L384" s="31">
        <v>1401.45</v>
      </c>
      <c r="M384" s="31">
        <v>3.6124999999999998</v>
      </c>
      <c r="N384" s="1"/>
      <c r="O384" s="1"/>
    </row>
    <row r="385" spans="1:15" ht="12.75" customHeight="1">
      <c r="A385" s="33">
        <v>375</v>
      </c>
      <c r="B385" s="56" t="s">
        <v>488</v>
      </c>
      <c r="C385" s="31">
        <v>444.55</v>
      </c>
      <c r="D385" s="38">
        <v>446.16666666666669</v>
      </c>
      <c r="E385" s="38">
        <v>442.33333333333337</v>
      </c>
      <c r="F385" s="38">
        <v>440.11666666666667</v>
      </c>
      <c r="G385" s="38">
        <v>436.28333333333336</v>
      </c>
      <c r="H385" s="38">
        <v>448.38333333333338</v>
      </c>
      <c r="I385" s="38">
        <v>452.21666666666675</v>
      </c>
      <c r="J385" s="38">
        <v>454.43333333333339</v>
      </c>
      <c r="K385" s="31">
        <v>450</v>
      </c>
      <c r="L385" s="31">
        <v>443.95</v>
      </c>
      <c r="M385" s="31">
        <v>5.1515899999999997</v>
      </c>
      <c r="N385" s="1"/>
      <c r="O385" s="1"/>
    </row>
    <row r="386" spans="1:15" ht="12.75" customHeight="1">
      <c r="A386" s="33">
        <v>376</v>
      </c>
      <c r="B386" s="56" t="s">
        <v>491</v>
      </c>
      <c r="C386" s="31">
        <v>1390.9</v>
      </c>
      <c r="D386" s="38">
        <v>1386.3</v>
      </c>
      <c r="E386" s="38">
        <v>1365.6</v>
      </c>
      <c r="F386" s="38">
        <v>1340.3</v>
      </c>
      <c r="G386" s="38">
        <v>1319.6</v>
      </c>
      <c r="H386" s="38">
        <v>1411.6</v>
      </c>
      <c r="I386" s="38">
        <v>1432.3000000000002</v>
      </c>
      <c r="J386" s="38">
        <v>1457.6</v>
      </c>
      <c r="K386" s="31">
        <v>1407</v>
      </c>
      <c r="L386" s="31">
        <v>1361</v>
      </c>
      <c r="M386" s="31">
        <v>3.04372</v>
      </c>
      <c r="N386" s="1"/>
      <c r="O386" s="1"/>
    </row>
    <row r="387" spans="1:15" ht="12.75" customHeight="1">
      <c r="A387" s="33">
        <v>377</v>
      </c>
      <c r="B387" s="56" t="s">
        <v>492</v>
      </c>
      <c r="C387" s="31">
        <v>119.65</v>
      </c>
      <c r="D387" s="38">
        <v>120.2</v>
      </c>
      <c r="E387" s="38">
        <v>118.60000000000001</v>
      </c>
      <c r="F387" s="38">
        <v>117.55000000000001</v>
      </c>
      <c r="G387" s="38">
        <v>115.95000000000002</v>
      </c>
      <c r="H387" s="38">
        <v>121.25</v>
      </c>
      <c r="I387" s="38">
        <v>122.85</v>
      </c>
      <c r="J387" s="38">
        <v>123.89999999999999</v>
      </c>
      <c r="K387" s="31">
        <v>121.8</v>
      </c>
      <c r="L387" s="31">
        <v>119.15</v>
      </c>
      <c r="M387" s="31">
        <v>108.15497000000001</v>
      </c>
      <c r="N387" s="1"/>
      <c r="O387" s="1"/>
    </row>
    <row r="388" spans="1:15" ht="12.75" customHeight="1">
      <c r="A388" s="33">
        <v>378</v>
      </c>
      <c r="B388" s="56" t="s">
        <v>207</v>
      </c>
      <c r="C388" s="31">
        <v>163.19999999999999</v>
      </c>
      <c r="D388" s="38">
        <v>163.45000000000002</v>
      </c>
      <c r="E388" s="38">
        <v>161.75000000000003</v>
      </c>
      <c r="F388" s="38">
        <v>160.30000000000001</v>
      </c>
      <c r="G388" s="38">
        <v>158.60000000000002</v>
      </c>
      <c r="H388" s="38">
        <v>164.90000000000003</v>
      </c>
      <c r="I388" s="38">
        <v>166.60000000000002</v>
      </c>
      <c r="J388" s="38">
        <v>168.05000000000004</v>
      </c>
      <c r="K388" s="31">
        <v>165.15</v>
      </c>
      <c r="L388" s="31">
        <v>162</v>
      </c>
      <c r="M388" s="31">
        <v>9.5610499999999998</v>
      </c>
      <c r="N388" s="1"/>
      <c r="O388" s="1"/>
    </row>
    <row r="389" spans="1:15" ht="12.75" customHeight="1">
      <c r="A389" s="33">
        <v>379</v>
      </c>
      <c r="B389" s="56" t="s">
        <v>493</v>
      </c>
      <c r="C389" s="31">
        <v>1051.8</v>
      </c>
      <c r="D389" s="38">
        <v>1055.5</v>
      </c>
      <c r="E389" s="38">
        <v>1029.25</v>
      </c>
      <c r="F389" s="38">
        <v>1006.7</v>
      </c>
      <c r="G389" s="38">
        <v>980.45</v>
      </c>
      <c r="H389" s="38">
        <v>1078.05</v>
      </c>
      <c r="I389" s="38">
        <v>1104.3</v>
      </c>
      <c r="J389" s="38">
        <v>1126.8499999999999</v>
      </c>
      <c r="K389" s="31">
        <v>1081.75</v>
      </c>
      <c r="L389" s="31">
        <v>1032.95</v>
      </c>
      <c r="M389" s="31">
        <v>2.4952200000000002</v>
      </c>
      <c r="N389" s="1"/>
      <c r="O389" s="1"/>
    </row>
    <row r="390" spans="1:15" ht="12.75" customHeight="1">
      <c r="A390" s="33">
        <v>380</v>
      </c>
      <c r="B390" s="56" t="s">
        <v>494</v>
      </c>
      <c r="C390" s="31">
        <v>509.45</v>
      </c>
      <c r="D390" s="38">
        <v>514.18333333333339</v>
      </c>
      <c r="E390" s="38">
        <v>501.41666666666674</v>
      </c>
      <c r="F390" s="38">
        <v>493.38333333333333</v>
      </c>
      <c r="G390" s="38">
        <v>480.61666666666667</v>
      </c>
      <c r="H390" s="38">
        <v>522.21666666666681</v>
      </c>
      <c r="I390" s="38">
        <v>534.98333333333346</v>
      </c>
      <c r="J390" s="38">
        <v>543.01666666666688</v>
      </c>
      <c r="K390" s="31">
        <v>526.95000000000005</v>
      </c>
      <c r="L390" s="31">
        <v>506.15</v>
      </c>
      <c r="M390" s="31">
        <v>18.749649999999999</v>
      </c>
      <c r="N390" s="1"/>
      <c r="O390" s="1"/>
    </row>
    <row r="391" spans="1:15" ht="12.75" customHeight="1">
      <c r="A391" s="33">
        <v>381</v>
      </c>
      <c r="B391" s="56" t="s">
        <v>495</v>
      </c>
      <c r="C391" s="31">
        <v>220.9</v>
      </c>
      <c r="D391" s="38">
        <v>222.4</v>
      </c>
      <c r="E391" s="38">
        <v>214.75</v>
      </c>
      <c r="F391" s="38">
        <v>208.6</v>
      </c>
      <c r="G391" s="38">
        <v>200.95</v>
      </c>
      <c r="H391" s="38">
        <v>228.55</v>
      </c>
      <c r="I391" s="38">
        <v>236.20000000000005</v>
      </c>
      <c r="J391" s="38">
        <v>242.35000000000002</v>
      </c>
      <c r="K391" s="31">
        <v>230.05</v>
      </c>
      <c r="L391" s="31">
        <v>216.25</v>
      </c>
      <c r="M391" s="31">
        <v>93.856009999999998</v>
      </c>
      <c r="N391" s="1"/>
      <c r="O391" s="1"/>
    </row>
    <row r="392" spans="1:15" ht="12.75" customHeight="1">
      <c r="A392" s="33">
        <v>382</v>
      </c>
      <c r="B392" s="56" t="s">
        <v>496</v>
      </c>
      <c r="C392" s="31">
        <v>112.7</v>
      </c>
      <c r="D392" s="38">
        <v>113.28333333333335</v>
      </c>
      <c r="E392" s="38">
        <v>111.26666666666669</v>
      </c>
      <c r="F392" s="38">
        <v>109.83333333333334</v>
      </c>
      <c r="G392" s="38">
        <v>107.81666666666669</v>
      </c>
      <c r="H392" s="38">
        <v>114.7166666666667</v>
      </c>
      <c r="I392" s="38">
        <v>116.73333333333335</v>
      </c>
      <c r="J392" s="38">
        <v>118.1666666666667</v>
      </c>
      <c r="K392" s="31">
        <v>115.3</v>
      </c>
      <c r="L392" s="31">
        <v>111.85</v>
      </c>
      <c r="M392" s="31">
        <v>23.041740000000001</v>
      </c>
      <c r="N392" s="1"/>
      <c r="O392" s="1"/>
    </row>
    <row r="393" spans="1:15" ht="12.75" customHeight="1">
      <c r="A393" s="33">
        <v>383</v>
      </c>
      <c r="B393" s="56" t="s">
        <v>497</v>
      </c>
      <c r="C393" s="31">
        <v>2566.6</v>
      </c>
      <c r="D393" s="38">
        <v>2584.1333333333332</v>
      </c>
      <c r="E393" s="38">
        <v>2537.4666666666662</v>
      </c>
      <c r="F393" s="38">
        <v>2508.333333333333</v>
      </c>
      <c r="G393" s="38">
        <v>2461.6666666666661</v>
      </c>
      <c r="H393" s="38">
        <v>2613.2666666666664</v>
      </c>
      <c r="I393" s="38">
        <v>2659.9333333333334</v>
      </c>
      <c r="J393" s="38">
        <v>2689.0666666666666</v>
      </c>
      <c r="K393" s="31">
        <v>2630.8</v>
      </c>
      <c r="L393" s="31">
        <v>2555</v>
      </c>
      <c r="M393" s="31">
        <v>0.42743999999999999</v>
      </c>
      <c r="N393" s="1"/>
      <c r="O393" s="1"/>
    </row>
    <row r="394" spans="1:15" ht="12.75" customHeight="1">
      <c r="A394" s="33">
        <v>384</v>
      </c>
      <c r="B394" s="56" t="s">
        <v>498</v>
      </c>
      <c r="C394" s="31">
        <v>40.4</v>
      </c>
      <c r="D394" s="38">
        <v>40.699999999999996</v>
      </c>
      <c r="E394" s="38">
        <v>39.699999999999989</v>
      </c>
      <c r="F394" s="38">
        <v>38.999999999999993</v>
      </c>
      <c r="G394" s="38">
        <v>37.999999999999986</v>
      </c>
      <c r="H394" s="38">
        <v>41.399999999999991</v>
      </c>
      <c r="I394" s="38">
        <v>42.400000000000006</v>
      </c>
      <c r="J394" s="38">
        <v>43.099999999999994</v>
      </c>
      <c r="K394" s="31">
        <v>41.7</v>
      </c>
      <c r="L394" s="31">
        <v>40</v>
      </c>
      <c r="M394" s="31">
        <v>16.33081</v>
      </c>
      <c r="N394" s="1"/>
      <c r="O394" s="1"/>
    </row>
    <row r="395" spans="1:15" ht="12.75" customHeight="1">
      <c r="A395" s="33">
        <v>385</v>
      </c>
      <c r="B395" s="56" t="s">
        <v>499</v>
      </c>
      <c r="C395" s="31">
        <v>1839.55</v>
      </c>
      <c r="D395" s="38">
        <v>1839.7833333333331</v>
      </c>
      <c r="E395" s="38">
        <v>1802.9666666666662</v>
      </c>
      <c r="F395" s="38">
        <v>1766.3833333333332</v>
      </c>
      <c r="G395" s="38">
        <v>1729.5666666666664</v>
      </c>
      <c r="H395" s="38">
        <v>1876.3666666666661</v>
      </c>
      <c r="I395" s="38">
        <v>1913.1833333333332</v>
      </c>
      <c r="J395" s="38">
        <v>1949.766666666666</v>
      </c>
      <c r="K395" s="31">
        <v>1876.6</v>
      </c>
      <c r="L395" s="31">
        <v>1803.2</v>
      </c>
      <c r="M395" s="31">
        <v>2.1659700000000002</v>
      </c>
      <c r="N395" s="1"/>
      <c r="O395" s="1"/>
    </row>
    <row r="396" spans="1:15" ht="12.75" customHeight="1">
      <c r="A396" s="33">
        <v>386</v>
      </c>
      <c r="B396" s="56" t="s">
        <v>209</v>
      </c>
      <c r="C396" s="31">
        <v>219.05</v>
      </c>
      <c r="D396" s="38">
        <v>221.23333333333335</v>
      </c>
      <c r="E396" s="38">
        <v>215.8666666666667</v>
      </c>
      <c r="F396" s="38">
        <v>212.68333333333337</v>
      </c>
      <c r="G396" s="38">
        <v>207.31666666666672</v>
      </c>
      <c r="H396" s="38">
        <v>224.41666666666669</v>
      </c>
      <c r="I396" s="38">
        <v>229.78333333333336</v>
      </c>
      <c r="J396" s="38">
        <v>232.96666666666667</v>
      </c>
      <c r="K396" s="31">
        <v>226.6</v>
      </c>
      <c r="L396" s="31">
        <v>218.05</v>
      </c>
      <c r="M396" s="31">
        <v>218.3227</v>
      </c>
      <c r="N396" s="1"/>
      <c r="O396" s="1"/>
    </row>
    <row r="397" spans="1:15" ht="12.75" customHeight="1">
      <c r="A397" s="33">
        <v>387</v>
      </c>
      <c r="B397" s="56" t="s">
        <v>210</v>
      </c>
      <c r="C397" s="31">
        <v>160.1</v>
      </c>
      <c r="D397" s="38">
        <v>160.54999999999998</v>
      </c>
      <c r="E397" s="38">
        <v>158.69999999999996</v>
      </c>
      <c r="F397" s="38">
        <v>157.29999999999998</v>
      </c>
      <c r="G397" s="38">
        <v>155.44999999999996</v>
      </c>
      <c r="H397" s="38">
        <v>161.94999999999996</v>
      </c>
      <c r="I397" s="38">
        <v>163.79999999999998</v>
      </c>
      <c r="J397" s="38">
        <v>165.19999999999996</v>
      </c>
      <c r="K397" s="31">
        <v>162.4</v>
      </c>
      <c r="L397" s="31">
        <v>159.15</v>
      </c>
      <c r="M397" s="31">
        <v>83.514830000000003</v>
      </c>
      <c r="N397" s="1"/>
      <c r="O397" s="1"/>
    </row>
    <row r="398" spans="1:15" ht="12.75" customHeight="1">
      <c r="A398" s="33">
        <v>388</v>
      </c>
      <c r="B398" s="56" t="s">
        <v>500</v>
      </c>
      <c r="C398" s="31">
        <v>181.25</v>
      </c>
      <c r="D398" s="38">
        <v>180.36666666666667</v>
      </c>
      <c r="E398" s="38">
        <v>178.48333333333335</v>
      </c>
      <c r="F398" s="38">
        <v>175.71666666666667</v>
      </c>
      <c r="G398" s="38">
        <v>173.83333333333334</v>
      </c>
      <c r="H398" s="38">
        <v>183.13333333333335</v>
      </c>
      <c r="I398" s="38">
        <v>185.01666666666668</v>
      </c>
      <c r="J398" s="38">
        <v>187.78333333333336</v>
      </c>
      <c r="K398" s="31">
        <v>182.25</v>
      </c>
      <c r="L398" s="31">
        <v>177.6</v>
      </c>
      <c r="M398" s="31">
        <v>21.269739999999999</v>
      </c>
      <c r="N398" s="1"/>
      <c r="O398" s="1"/>
    </row>
    <row r="399" spans="1:15" ht="12.75" customHeight="1">
      <c r="A399" s="33">
        <v>389</v>
      </c>
      <c r="B399" s="56" t="s">
        <v>501</v>
      </c>
      <c r="C399" s="31">
        <v>939.75</v>
      </c>
      <c r="D399" s="38">
        <v>930.58333333333337</v>
      </c>
      <c r="E399" s="38">
        <v>909.16666666666674</v>
      </c>
      <c r="F399" s="38">
        <v>878.58333333333337</v>
      </c>
      <c r="G399" s="38">
        <v>857.16666666666674</v>
      </c>
      <c r="H399" s="38">
        <v>961.16666666666674</v>
      </c>
      <c r="I399" s="38">
        <v>982.58333333333348</v>
      </c>
      <c r="J399" s="38">
        <v>1013.1666666666667</v>
      </c>
      <c r="K399" s="31">
        <v>952</v>
      </c>
      <c r="L399" s="31">
        <v>900</v>
      </c>
      <c r="M399" s="31">
        <v>3.80816</v>
      </c>
      <c r="N399" s="1"/>
      <c r="O399" s="1"/>
    </row>
    <row r="400" spans="1:15" ht="12.75" customHeight="1">
      <c r="A400" s="33">
        <v>390</v>
      </c>
      <c r="B400" s="56" t="s">
        <v>211</v>
      </c>
      <c r="C400" s="31">
        <v>2820.45</v>
      </c>
      <c r="D400" s="38">
        <v>2816.9666666666667</v>
      </c>
      <c r="E400" s="38">
        <v>2796.4833333333336</v>
      </c>
      <c r="F400" s="38">
        <v>2772.5166666666669</v>
      </c>
      <c r="G400" s="38">
        <v>2752.0333333333338</v>
      </c>
      <c r="H400" s="38">
        <v>2840.9333333333334</v>
      </c>
      <c r="I400" s="38">
        <v>2861.4166666666661</v>
      </c>
      <c r="J400" s="38">
        <v>2885.3833333333332</v>
      </c>
      <c r="K400" s="31">
        <v>2837.45</v>
      </c>
      <c r="L400" s="31">
        <v>2793</v>
      </c>
      <c r="M400" s="31">
        <v>119.37761</v>
      </c>
      <c r="N400" s="1"/>
      <c r="O400" s="1"/>
    </row>
    <row r="401" spans="1:15" ht="12.75" customHeight="1">
      <c r="A401" s="33">
        <v>391</v>
      </c>
      <c r="B401" s="56" t="s">
        <v>502</v>
      </c>
      <c r="C401" s="31">
        <v>109.05</v>
      </c>
      <c r="D401" s="38">
        <v>109.75</v>
      </c>
      <c r="E401" s="38">
        <v>107.8</v>
      </c>
      <c r="F401" s="38">
        <v>106.55</v>
      </c>
      <c r="G401" s="38">
        <v>104.6</v>
      </c>
      <c r="H401" s="38">
        <v>111</v>
      </c>
      <c r="I401" s="38">
        <v>112.94999999999999</v>
      </c>
      <c r="J401" s="38">
        <v>114.2</v>
      </c>
      <c r="K401" s="31">
        <v>111.7</v>
      </c>
      <c r="L401" s="31">
        <v>108.5</v>
      </c>
      <c r="M401" s="31">
        <v>7.4590699999999996</v>
      </c>
      <c r="N401" s="1"/>
      <c r="O401" s="1"/>
    </row>
    <row r="402" spans="1:15" ht="12.75" customHeight="1">
      <c r="A402" s="33">
        <v>392</v>
      </c>
      <c r="B402" s="56" t="s">
        <v>489</v>
      </c>
      <c r="C402" s="31">
        <v>620.04999999999995</v>
      </c>
      <c r="D402" s="38">
        <v>617.58333333333337</v>
      </c>
      <c r="E402" s="38">
        <v>611.66666666666674</v>
      </c>
      <c r="F402" s="38">
        <v>603.28333333333342</v>
      </c>
      <c r="G402" s="38">
        <v>597.36666666666679</v>
      </c>
      <c r="H402" s="38">
        <v>625.9666666666667</v>
      </c>
      <c r="I402" s="38">
        <v>631.88333333333344</v>
      </c>
      <c r="J402" s="38">
        <v>640.26666666666665</v>
      </c>
      <c r="K402" s="31">
        <v>623.5</v>
      </c>
      <c r="L402" s="31">
        <v>609.20000000000005</v>
      </c>
      <c r="M402" s="31">
        <v>2.3418199999999998</v>
      </c>
      <c r="N402" s="1"/>
      <c r="O402" s="1"/>
    </row>
    <row r="403" spans="1:15" ht="12.75" customHeight="1">
      <c r="A403" s="33">
        <v>393</v>
      </c>
      <c r="B403" s="56" t="s">
        <v>490</v>
      </c>
      <c r="C403" s="31">
        <v>409.15</v>
      </c>
      <c r="D403" s="38">
        <v>412</v>
      </c>
      <c r="E403" s="38">
        <v>404.7</v>
      </c>
      <c r="F403" s="38">
        <v>400.25</v>
      </c>
      <c r="G403" s="38">
        <v>392.95</v>
      </c>
      <c r="H403" s="38">
        <v>416.45</v>
      </c>
      <c r="I403" s="38">
        <v>423.74999999999994</v>
      </c>
      <c r="J403" s="38">
        <v>428.2</v>
      </c>
      <c r="K403" s="31">
        <v>419.3</v>
      </c>
      <c r="L403" s="31">
        <v>407.55</v>
      </c>
      <c r="M403" s="31">
        <v>30.997170000000001</v>
      </c>
      <c r="N403" s="1"/>
      <c r="O403" s="1"/>
    </row>
    <row r="404" spans="1:15" ht="12.75" customHeight="1">
      <c r="A404" s="33">
        <v>394</v>
      </c>
      <c r="B404" s="56" t="s">
        <v>503</v>
      </c>
      <c r="C404" s="31">
        <v>873.95</v>
      </c>
      <c r="D404" s="38">
        <v>868.79999999999984</v>
      </c>
      <c r="E404" s="38">
        <v>857.6999999999997</v>
      </c>
      <c r="F404" s="38">
        <v>841.44999999999982</v>
      </c>
      <c r="G404" s="38">
        <v>830.34999999999968</v>
      </c>
      <c r="H404" s="38">
        <v>885.04999999999973</v>
      </c>
      <c r="I404" s="38">
        <v>896.14999999999986</v>
      </c>
      <c r="J404" s="38">
        <v>912.39999999999975</v>
      </c>
      <c r="K404" s="31">
        <v>879.9</v>
      </c>
      <c r="L404" s="31">
        <v>852.55</v>
      </c>
      <c r="M404" s="31">
        <v>0.58911999999999998</v>
      </c>
      <c r="N404" s="1"/>
      <c r="O404" s="1"/>
    </row>
    <row r="405" spans="1:15" ht="12.75" customHeight="1">
      <c r="A405" s="33">
        <v>395</v>
      </c>
      <c r="B405" s="56" t="s">
        <v>504</v>
      </c>
      <c r="C405" s="31">
        <v>1489.85</v>
      </c>
      <c r="D405" s="38">
        <v>1503.3166666666666</v>
      </c>
      <c r="E405" s="38">
        <v>1457.6333333333332</v>
      </c>
      <c r="F405" s="38">
        <v>1425.4166666666665</v>
      </c>
      <c r="G405" s="38">
        <v>1379.7333333333331</v>
      </c>
      <c r="H405" s="38">
        <v>1535.5333333333333</v>
      </c>
      <c r="I405" s="38">
        <v>1581.2166666666667</v>
      </c>
      <c r="J405" s="38">
        <v>1613.4333333333334</v>
      </c>
      <c r="K405" s="31">
        <v>1549</v>
      </c>
      <c r="L405" s="31">
        <v>1471.1</v>
      </c>
      <c r="M405" s="31">
        <v>26.30509</v>
      </c>
      <c r="N405" s="1"/>
      <c r="O405" s="1"/>
    </row>
    <row r="406" spans="1:15" ht="12.75" customHeight="1">
      <c r="A406" s="33">
        <v>396</v>
      </c>
      <c r="B406" s="56" t="s">
        <v>181</v>
      </c>
      <c r="C406" s="31">
        <v>96.45</v>
      </c>
      <c r="D406" s="38">
        <v>96.350000000000009</v>
      </c>
      <c r="E406" s="38">
        <v>95.850000000000023</v>
      </c>
      <c r="F406" s="38">
        <v>95.250000000000014</v>
      </c>
      <c r="G406" s="38">
        <v>94.750000000000028</v>
      </c>
      <c r="H406" s="38">
        <v>96.950000000000017</v>
      </c>
      <c r="I406" s="38">
        <v>97.449999999999989</v>
      </c>
      <c r="J406" s="38">
        <v>98.050000000000011</v>
      </c>
      <c r="K406" s="31">
        <v>96.85</v>
      </c>
      <c r="L406" s="31">
        <v>95.75</v>
      </c>
      <c r="M406" s="31">
        <v>90.682509999999994</v>
      </c>
      <c r="N406" s="1"/>
      <c r="O406" s="1"/>
    </row>
    <row r="407" spans="1:15" ht="12.75" customHeight="1">
      <c r="A407" s="33">
        <v>397</v>
      </c>
      <c r="B407" s="56" t="s">
        <v>507</v>
      </c>
      <c r="C407" s="31">
        <v>6974.9</v>
      </c>
      <c r="D407" s="38">
        <v>6970.0166666666664</v>
      </c>
      <c r="E407" s="38">
        <v>6920.0333333333328</v>
      </c>
      <c r="F407" s="38">
        <v>6865.1666666666661</v>
      </c>
      <c r="G407" s="38">
        <v>6815.1833333333325</v>
      </c>
      <c r="H407" s="38">
        <v>7024.8833333333332</v>
      </c>
      <c r="I407" s="38">
        <v>7074.8666666666668</v>
      </c>
      <c r="J407" s="38">
        <v>7129.7333333333336</v>
      </c>
      <c r="K407" s="31">
        <v>7020</v>
      </c>
      <c r="L407" s="31">
        <v>6915.15</v>
      </c>
      <c r="M407" s="31">
        <v>0.11688999999999999</v>
      </c>
      <c r="N407" s="1"/>
      <c r="O407" s="1"/>
    </row>
    <row r="408" spans="1:15" ht="12.75" customHeight="1">
      <c r="A408" s="33">
        <v>398</v>
      </c>
      <c r="B408" s="56" t="s">
        <v>508</v>
      </c>
      <c r="C408" s="31">
        <v>1402.45</v>
      </c>
      <c r="D408" s="38">
        <v>1403.45</v>
      </c>
      <c r="E408" s="38">
        <v>1390.15</v>
      </c>
      <c r="F408" s="38">
        <v>1377.8500000000001</v>
      </c>
      <c r="G408" s="38">
        <v>1364.5500000000002</v>
      </c>
      <c r="H408" s="38">
        <v>1415.75</v>
      </c>
      <c r="I408" s="38">
        <v>1429.0499999999997</v>
      </c>
      <c r="J408" s="38">
        <v>1441.35</v>
      </c>
      <c r="K408" s="31">
        <v>1416.75</v>
      </c>
      <c r="L408" s="31">
        <v>1391.15</v>
      </c>
      <c r="M408" s="31">
        <v>2.73916</v>
      </c>
      <c r="N408" s="1"/>
      <c r="O408" s="1"/>
    </row>
    <row r="409" spans="1:15" ht="12.75" customHeight="1">
      <c r="A409" s="33">
        <v>399</v>
      </c>
      <c r="B409" s="56" t="s">
        <v>213</v>
      </c>
      <c r="C409" s="31">
        <v>842.65</v>
      </c>
      <c r="D409" s="38">
        <v>845.85</v>
      </c>
      <c r="E409" s="38">
        <v>837.2</v>
      </c>
      <c r="F409" s="38">
        <v>831.75</v>
      </c>
      <c r="G409" s="38">
        <v>823.1</v>
      </c>
      <c r="H409" s="38">
        <v>851.30000000000007</v>
      </c>
      <c r="I409" s="38">
        <v>859.94999999999993</v>
      </c>
      <c r="J409" s="38">
        <v>865.40000000000009</v>
      </c>
      <c r="K409" s="31">
        <v>854.5</v>
      </c>
      <c r="L409" s="31">
        <v>840.4</v>
      </c>
      <c r="M409" s="31">
        <v>13.155200000000001</v>
      </c>
      <c r="N409" s="1"/>
      <c r="O409" s="1"/>
    </row>
    <row r="410" spans="1:15" ht="12.75" customHeight="1">
      <c r="A410" s="33">
        <v>400</v>
      </c>
      <c r="B410" s="56" t="s">
        <v>214</v>
      </c>
      <c r="C410" s="31">
        <v>1314.55</v>
      </c>
      <c r="D410" s="38">
        <v>1314.1666666666667</v>
      </c>
      <c r="E410" s="38">
        <v>1306.0333333333335</v>
      </c>
      <c r="F410" s="38">
        <v>1297.5166666666669</v>
      </c>
      <c r="G410" s="38">
        <v>1289.3833333333337</v>
      </c>
      <c r="H410" s="38">
        <v>1322.6833333333334</v>
      </c>
      <c r="I410" s="38">
        <v>1330.8166666666666</v>
      </c>
      <c r="J410" s="38">
        <v>1339.3333333333333</v>
      </c>
      <c r="K410" s="31">
        <v>1322.3</v>
      </c>
      <c r="L410" s="31">
        <v>1305.6500000000001</v>
      </c>
      <c r="M410" s="31">
        <v>14.27102</v>
      </c>
      <c r="N410" s="1"/>
      <c r="O410" s="1"/>
    </row>
    <row r="411" spans="1:15" ht="12.75" customHeight="1">
      <c r="A411" s="33">
        <v>401</v>
      </c>
      <c r="B411" s="56" t="s">
        <v>509</v>
      </c>
      <c r="C411" s="31">
        <v>3157.8</v>
      </c>
      <c r="D411" s="38">
        <v>3162.4500000000003</v>
      </c>
      <c r="E411" s="38">
        <v>3115.3500000000004</v>
      </c>
      <c r="F411" s="38">
        <v>3072.9</v>
      </c>
      <c r="G411" s="38">
        <v>3025.8</v>
      </c>
      <c r="H411" s="38">
        <v>3204.9000000000005</v>
      </c>
      <c r="I411" s="38">
        <v>3252</v>
      </c>
      <c r="J411" s="38">
        <v>3294.4500000000007</v>
      </c>
      <c r="K411" s="31">
        <v>3209.55</v>
      </c>
      <c r="L411" s="31">
        <v>3120</v>
      </c>
      <c r="M411" s="31">
        <v>0.49564999999999998</v>
      </c>
      <c r="N411" s="1"/>
      <c r="O411" s="1"/>
    </row>
    <row r="412" spans="1:15" ht="12.75" customHeight="1">
      <c r="A412" s="33">
        <v>402</v>
      </c>
      <c r="B412" s="56" t="s">
        <v>510</v>
      </c>
      <c r="C412" s="31">
        <v>543.35</v>
      </c>
      <c r="D412" s="38">
        <v>546.13333333333333</v>
      </c>
      <c r="E412" s="38">
        <v>538.26666666666665</v>
      </c>
      <c r="F412" s="38">
        <v>533.18333333333328</v>
      </c>
      <c r="G412" s="38">
        <v>525.31666666666661</v>
      </c>
      <c r="H412" s="38">
        <v>551.2166666666667</v>
      </c>
      <c r="I412" s="38">
        <v>559.08333333333326</v>
      </c>
      <c r="J412" s="38">
        <v>564.16666666666674</v>
      </c>
      <c r="K412" s="31">
        <v>554</v>
      </c>
      <c r="L412" s="31">
        <v>541.04999999999995</v>
      </c>
      <c r="M412" s="31">
        <v>0.84928000000000003</v>
      </c>
      <c r="N412" s="1"/>
      <c r="O412" s="1"/>
    </row>
    <row r="413" spans="1:15" ht="12.75" customHeight="1">
      <c r="A413" s="33">
        <v>403</v>
      </c>
      <c r="B413" s="56" t="s">
        <v>511</v>
      </c>
      <c r="C413" s="31">
        <v>783.1</v>
      </c>
      <c r="D413" s="38">
        <v>783.58333333333337</v>
      </c>
      <c r="E413" s="38">
        <v>773.66666666666674</v>
      </c>
      <c r="F413" s="38">
        <v>764.23333333333335</v>
      </c>
      <c r="G413" s="38">
        <v>754.31666666666672</v>
      </c>
      <c r="H413" s="38">
        <v>793.01666666666677</v>
      </c>
      <c r="I413" s="38">
        <v>802.93333333333351</v>
      </c>
      <c r="J413" s="38">
        <v>812.36666666666679</v>
      </c>
      <c r="K413" s="31">
        <v>793.5</v>
      </c>
      <c r="L413" s="31">
        <v>774.15</v>
      </c>
      <c r="M413" s="31">
        <v>0.48154000000000002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23948.25</v>
      </c>
      <c r="D414" s="38">
        <v>23884.3</v>
      </c>
      <c r="E414" s="38">
        <v>23514.85</v>
      </c>
      <c r="F414" s="38">
        <v>23081.45</v>
      </c>
      <c r="G414" s="38">
        <v>22712</v>
      </c>
      <c r="H414" s="38">
        <v>24317.699999999997</v>
      </c>
      <c r="I414" s="38">
        <v>24687.15</v>
      </c>
      <c r="J414" s="38">
        <v>25120.549999999996</v>
      </c>
      <c r="K414" s="31">
        <v>24253.75</v>
      </c>
      <c r="L414" s="31">
        <v>23450.9</v>
      </c>
      <c r="M414" s="31">
        <v>0.17119000000000001</v>
      </c>
      <c r="N414" s="1"/>
      <c r="O414" s="1"/>
    </row>
    <row r="415" spans="1:15" ht="12.75" customHeight="1">
      <c r="A415" s="33">
        <v>405</v>
      </c>
      <c r="B415" s="56" t="s">
        <v>512</v>
      </c>
      <c r="C415" s="31">
        <v>43.3</v>
      </c>
      <c r="D415" s="38">
        <v>43.416666666666664</v>
      </c>
      <c r="E415" s="38">
        <v>42.883333333333326</v>
      </c>
      <c r="F415" s="38">
        <v>42.466666666666661</v>
      </c>
      <c r="G415" s="38">
        <v>41.933333333333323</v>
      </c>
      <c r="H415" s="38">
        <v>43.833333333333329</v>
      </c>
      <c r="I415" s="38">
        <v>44.366666666666674</v>
      </c>
      <c r="J415" s="38">
        <v>44.783333333333331</v>
      </c>
      <c r="K415" s="31">
        <v>43.95</v>
      </c>
      <c r="L415" s="31">
        <v>43</v>
      </c>
      <c r="M415" s="31">
        <v>60.84075</v>
      </c>
      <c r="N415" s="1"/>
      <c r="O415" s="1"/>
    </row>
    <row r="416" spans="1:15" ht="12.75" customHeight="1">
      <c r="A416" s="33">
        <v>406</v>
      </c>
      <c r="B416" s="56" t="s">
        <v>219</v>
      </c>
      <c r="C416" s="31">
        <v>1784.15</v>
      </c>
      <c r="D416" s="38">
        <v>1785.1166666666668</v>
      </c>
      <c r="E416" s="38">
        <v>1769.0333333333335</v>
      </c>
      <c r="F416" s="38">
        <v>1753.9166666666667</v>
      </c>
      <c r="G416" s="38">
        <v>1737.8333333333335</v>
      </c>
      <c r="H416" s="38">
        <v>1800.2333333333336</v>
      </c>
      <c r="I416" s="38">
        <v>1816.3166666666666</v>
      </c>
      <c r="J416" s="38">
        <v>1831.4333333333336</v>
      </c>
      <c r="K416" s="31">
        <v>1801.2</v>
      </c>
      <c r="L416" s="31">
        <v>1770</v>
      </c>
      <c r="M416" s="31">
        <v>15.611750000000001</v>
      </c>
      <c r="N416" s="1"/>
      <c r="O416" s="1"/>
    </row>
    <row r="417" spans="1:15" ht="12.75" customHeight="1">
      <c r="A417" s="33">
        <v>407</v>
      </c>
      <c r="B417" s="56" t="s">
        <v>513</v>
      </c>
      <c r="C417" s="31">
        <v>376.9</v>
      </c>
      <c r="D417" s="38">
        <v>378.86666666666662</v>
      </c>
      <c r="E417" s="38">
        <v>370.33333333333326</v>
      </c>
      <c r="F417" s="38">
        <v>363.76666666666665</v>
      </c>
      <c r="G417" s="38">
        <v>355.23333333333329</v>
      </c>
      <c r="H417" s="38">
        <v>385.43333333333322</v>
      </c>
      <c r="I417" s="38">
        <v>393.96666666666664</v>
      </c>
      <c r="J417" s="38">
        <v>400.53333333333319</v>
      </c>
      <c r="K417" s="31">
        <v>387.4</v>
      </c>
      <c r="L417" s="31">
        <v>372.3</v>
      </c>
      <c r="M417" s="31">
        <v>5.3313800000000002</v>
      </c>
      <c r="N417" s="1"/>
      <c r="O417" s="1"/>
    </row>
    <row r="418" spans="1:15" ht="12.75" customHeight="1">
      <c r="A418" s="33">
        <v>408</v>
      </c>
      <c r="B418" s="56" t="s">
        <v>217</v>
      </c>
      <c r="C418" s="31">
        <v>3701.65</v>
      </c>
      <c r="D418" s="38">
        <v>3706.5499999999997</v>
      </c>
      <c r="E418" s="38">
        <v>3675.0999999999995</v>
      </c>
      <c r="F418" s="38">
        <v>3648.5499999999997</v>
      </c>
      <c r="G418" s="38">
        <v>3617.0999999999995</v>
      </c>
      <c r="H418" s="38">
        <v>3733.0999999999995</v>
      </c>
      <c r="I418" s="38">
        <v>3764.5499999999993</v>
      </c>
      <c r="J418" s="38">
        <v>3791.0999999999995</v>
      </c>
      <c r="K418" s="31">
        <v>3738</v>
      </c>
      <c r="L418" s="31">
        <v>3680</v>
      </c>
      <c r="M418" s="31">
        <v>2.9647399999999999</v>
      </c>
      <c r="N418" s="1"/>
      <c r="O418" s="1"/>
    </row>
    <row r="419" spans="1:15" ht="12.75" customHeight="1">
      <c r="A419" s="33">
        <v>409</v>
      </c>
      <c r="B419" s="56" t="s">
        <v>505</v>
      </c>
      <c r="C419" s="31">
        <v>45.8</v>
      </c>
      <c r="D419" s="38">
        <v>45.966666666666669</v>
      </c>
      <c r="E419" s="38">
        <v>45.183333333333337</v>
      </c>
      <c r="F419" s="38">
        <v>44.56666666666667</v>
      </c>
      <c r="G419" s="38">
        <v>43.783333333333339</v>
      </c>
      <c r="H419" s="38">
        <v>46.583333333333336</v>
      </c>
      <c r="I419" s="38">
        <v>47.366666666666667</v>
      </c>
      <c r="J419" s="38">
        <v>47.983333333333334</v>
      </c>
      <c r="K419" s="31">
        <v>46.75</v>
      </c>
      <c r="L419" s="31">
        <v>45.35</v>
      </c>
      <c r="M419" s="31">
        <v>76.928839999999994</v>
      </c>
      <c r="N419" s="1"/>
      <c r="O419" s="1"/>
    </row>
    <row r="420" spans="1:15" ht="12.75" customHeight="1">
      <c r="A420" s="33">
        <v>410</v>
      </c>
      <c r="B420" s="56" t="s">
        <v>506</v>
      </c>
      <c r="C420" s="31">
        <v>5297.2</v>
      </c>
      <c r="D420" s="38">
        <v>5314.3</v>
      </c>
      <c r="E420" s="38">
        <v>5231.6000000000004</v>
      </c>
      <c r="F420" s="38">
        <v>5166</v>
      </c>
      <c r="G420" s="38">
        <v>5083.3</v>
      </c>
      <c r="H420" s="38">
        <v>5379.9000000000005</v>
      </c>
      <c r="I420" s="38">
        <v>5462.5999999999995</v>
      </c>
      <c r="J420" s="38">
        <v>5528.2000000000007</v>
      </c>
      <c r="K420" s="31">
        <v>5397</v>
      </c>
      <c r="L420" s="31">
        <v>5248.7</v>
      </c>
      <c r="M420" s="31">
        <v>0.64754999999999996</v>
      </c>
      <c r="N420" s="1"/>
      <c r="O420" s="1"/>
    </row>
    <row r="421" spans="1:15" ht="12.75" customHeight="1">
      <c r="A421" s="33">
        <v>411</v>
      </c>
      <c r="B421" s="56" t="s">
        <v>514</v>
      </c>
      <c r="C421" s="31">
        <v>558.20000000000005</v>
      </c>
      <c r="D421" s="38">
        <v>559.08333333333337</v>
      </c>
      <c r="E421" s="38">
        <v>554.16666666666674</v>
      </c>
      <c r="F421" s="38">
        <v>550.13333333333333</v>
      </c>
      <c r="G421" s="38">
        <v>545.2166666666667</v>
      </c>
      <c r="H421" s="38">
        <v>563.11666666666679</v>
      </c>
      <c r="I421" s="38">
        <v>568.03333333333353</v>
      </c>
      <c r="J421" s="38">
        <v>572.06666666666683</v>
      </c>
      <c r="K421" s="31">
        <v>564</v>
      </c>
      <c r="L421" s="31">
        <v>555.04999999999995</v>
      </c>
      <c r="M421" s="31">
        <v>2.72418</v>
      </c>
      <c r="N421" s="1"/>
      <c r="O421" s="1"/>
    </row>
    <row r="422" spans="1:15" ht="12.75" customHeight="1">
      <c r="A422" s="33">
        <v>412</v>
      </c>
      <c r="B422" s="56" t="s">
        <v>515</v>
      </c>
      <c r="C422" s="31">
        <v>3686.05</v>
      </c>
      <c r="D422" s="38">
        <v>3683.6666666666665</v>
      </c>
      <c r="E422" s="38">
        <v>3667.3833333333332</v>
      </c>
      <c r="F422" s="38">
        <v>3648.7166666666667</v>
      </c>
      <c r="G422" s="38">
        <v>3632.4333333333334</v>
      </c>
      <c r="H422" s="38">
        <v>3702.333333333333</v>
      </c>
      <c r="I422" s="38">
        <v>3718.6166666666668</v>
      </c>
      <c r="J422" s="38">
        <v>3737.2833333333328</v>
      </c>
      <c r="K422" s="31">
        <v>3699.95</v>
      </c>
      <c r="L422" s="31">
        <v>3665</v>
      </c>
      <c r="M422" s="31">
        <v>0.28584999999999999</v>
      </c>
      <c r="N422" s="1"/>
      <c r="O422" s="1"/>
    </row>
    <row r="423" spans="1:15" ht="12.75" customHeight="1">
      <c r="A423" s="33">
        <v>413</v>
      </c>
      <c r="B423" s="56" t="s">
        <v>297</v>
      </c>
      <c r="C423" s="31">
        <v>543.35</v>
      </c>
      <c r="D423" s="38">
        <v>543.15</v>
      </c>
      <c r="E423" s="38">
        <v>537.29999999999995</v>
      </c>
      <c r="F423" s="38">
        <v>531.25</v>
      </c>
      <c r="G423" s="38">
        <v>525.4</v>
      </c>
      <c r="H423" s="38">
        <v>549.19999999999993</v>
      </c>
      <c r="I423" s="38">
        <v>555.05000000000007</v>
      </c>
      <c r="J423" s="38">
        <v>561.09999999999991</v>
      </c>
      <c r="K423" s="31">
        <v>549</v>
      </c>
      <c r="L423" s="31">
        <v>537.1</v>
      </c>
      <c r="M423" s="31">
        <v>8.6220999999999997</v>
      </c>
      <c r="N423" s="1"/>
      <c r="O423" s="1"/>
    </row>
    <row r="424" spans="1:15" ht="12.75" customHeight="1">
      <c r="A424" s="33">
        <v>414</v>
      </c>
      <c r="B424" s="56" t="s">
        <v>516</v>
      </c>
      <c r="C424" s="31">
        <v>1046</v>
      </c>
      <c r="D424" s="38">
        <v>1058.9833333333333</v>
      </c>
      <c r="E424" s="38">
        <v>1023.2666666666667</v>
      </c>
      <c r="F424" s="38">
        <v>1000.5333333333333</v>
      </c>
      <c r="G424" s="38">
        <v>964.81666666666661</v>
      </c>
      <c r="H424" s="38">
        <v>1081.7166666666667</v>
      </c>
      <c r="I424" s="38">
        <v>1117.4333333333334</v>
      </c>
      <c r="J424" s="38">
        <v>1140.1666666666667</v>
      </c>
      <c r="K424" s="31">
        <v>1094.7</v>
      </c>
      <c r="L424" s="31">
        <v>1036.25</v>
      </c>
      <c r="M424" s="31">
        <v>9.3945900000000009</v>
      </c>
      <c r="N424" s="1"/>
      <c r="O424" s="1"/>
    </row>
    <row r="425" spans="1:15" ht="12.75" customHeight="1">
      <c r="A425" s="33">
        <v>415</v>
      </c>
      <c r="B425" s="56" t="s">
        <v>218</v>
      </c>
      <c r="C425" s="31">
        <v>2226</v>
      </c>
      <c r="D425" s="38">
        <v>2232.5833333333335</v>
      </c>
      <c r="E425" s="38">
        <v>2210.9666666666672</v>
      </c>
      <c r="F425" s="38">
        <v>2195.9333333333338</v>
      </c>
      <c r="G425" s="38">
        <v>2174.3166666666675</v>
      </c>
      <c r="H425" s="38">
        <v>2247.6166666666668</v>
      </c>
      <c r="I425" s="38">
        <v>2269.2333333333327</v>
      </c>
      <c r="J425" s="38">
        <v>2284.2666666666664</v>
      </c>
      <c r="K425" s="31">
        <v>2254.1999999999998</v>
      </c>
      <c r="L425" s="31">
        <v>2217.5500000000002</v>
      </c>
      <c r="M425" s="31">
        <v>5.0214400000000001</v>
      </c>
      <c r="N425" s="1"/>
      <c r="O425" s="1"/>
    </row>
    <row r="426" spans="1:15" ht="12.75" customHeight="1">
      <c r="A426" s="33">
        <v>416</v>
      </c>
      <c r="B426" s="56" t="s">
        <v>517</v>
      </c>
      <c r="C426" s="31">
        <v>636.04999999999995</v>
      </c>
      <c r="D426" s="38">
        <v>634.63333333333333</v>
      </c>
      <c r="E426" s="38">
        <v>630.41666666666663</v>
      </c>
      <c r="F426" s="38">
        <v>624.7833333333333</v>
      </c>
      <c r="G426" s="38">
        <v>620.56666666666661</v>
      </c>
      <c r="H426" s="38">
        <v>640.26666666666665</v>
      </c>
      <c r="I426" s="38">
        <v>644.48333333333335</v>
      </c>
      <c r="J426" s="38">
        <v>650.11666666666667</v>
      </c>
      <c r="K426" s="31">
        <v>638.85</v>
      </c>
      <c r="L426" s="31">
        <v>629</v>
      </c>
      <c r="M426" s="31">
        <v>7.8906999999999998</v>
      </c>
      <c r="N426" s="1"/>
      <c r="O426" s="1"/>
    </row>
    <row r="427" spans="1:15" ht="12.75" customHeight="1">
      <c r="A427" s="33">
        <v>417</v>
      </c>
      <c r="B427" s="56" t="s">
        <v>215</v>
      </c>
      <c r="C427" s="31">
        <v>592.35</v>
      </c>
      <c r="D427" s="38">
        <v>595.05000000000007</v>
      </c>
      <c r="E427" s="38">
        <v>586.05000000000018</v>
      </c>
      <c r="F427" s="38">
        <v>579.75000000000011</v>
      </c>
      <c r="G427" s="38">
        <v>570.75000000000023</v>
      </c>
      <c r="H427" s="38">
        <v>601.35000000000014</v>
      </c>
      <c r="I427" s="38">
        <v>610.34999999999991</v>
      </c>
      <c r="J427" s="38">
        <v>616.65000000000009</v>
      </c>
      <c r="K427" s="31">
        <v>604.04999999999995</v>
      </c>
      <c r="L427" s="31">
        <v>588.75</v>
      </c>
      <c r="M427" s="31">
        <v>257.57209</v>
      </c>
      <c r="N427" s="1"/>
      <c r="O427" s="1"/>
    </row>
    <row r="428" spans="1:15" ht="12.75" customHeight="1">
      <c r="A428" s="33">
        <v>418</v>
      </c>
      <c r="B428" s="56" t="s">
        <v>212</v>
      </c>
      <c r="C428" s="31">
        <v>90.3</v>
      </c>
      <c r="D428" s="38">
        <v>90.666666666666671</v>
      </c>
      <c r="E428" s="38">
        <v>89.38333333333334</v>
      </c>
      <c r="F428" s="38">
        <v>88.466666666666669</v>
      </c>
      <c r="G428" s="38">
        <v>87.183333333333337</v>
      </c>
      <c r="H428" s="38">
        <v>91.583333333333343</v>
      </c>
      <c r="I428" s="38">
        <v>92.866666666666674</v>
      </c>
      <c r="J428" s="38">
        <v>93.783333333333346</v>
      </c>
      <c r="K428" s="31">
        <v>91.95</v>
      </c>
      <c r="L428" s="31">
        <v>89.75</v>
      </c>
      <c r="M428" s="31">
        <v>83.172640000000001</v>
      </c>
      <c r="N428" s="1"/>
      <c r="O428" s="1"/>
    </row>
    <row r="429" spans="1:15" ht="12.75" customHeight="1">
      <c r="A429" s="33">
        <v>419</v>
      </c>
      <c r="B429" s="56" t="s">
        <v>518</v>
      </c>
      <c r="C429" s="31">
        <v>332.05</v>
      </c>
      <c r="D429" s="38">
        <v>332.41666666666669</v>
      </c>
      <c r="E429" s="38">
        <v>326.13333333333338</v>
      </c>
      <c r="F429" s="38">
        <v>320.2166666666667</v>
      </c>
      <c r="G429" s="38">
        <v>313.93333333333339</v>
      </c>
      <c r="H429" s="38">
        <v>338.33333333333337</v>
      </c>
      <c r="I429" s="38">
        <v>344.61666666666667</v>
      </c>
      <c r="J429" s="38">
        <v>350.53333333333336</v>
      </c>
      <c r="K429" s="31">
        <v>338.7</v>
      </c>
      <c r="L429" s="31">
        <v>326.5</v>
      </c>
      <c r="M429" s="31">
        <v>41.625770000000003</v>
      </c>
      <c r="N429" s="1"/>
      <c r="O429" s="1"/>
    </row>
    <row r="430" spans="1:15" ht="12.75" customHeight="1">
      <c r="A430" s="33">
        <v>420</v>
      </c>
      <c r="B430" s="56" t="s">
        <v>519</v>
      </c>
      <c r="C430" s="31">
        <v>148.80000000000001</v>
      </c>
      <c r="D430" s="38">
        <v>149.58333333333334</v>
      </c>
      <c r="E430" s="38">
        <v>147.66666666666669</v>
      </c>
      <c r="F430" s="38">
        <v>146.53333333333333</v>
      </c>
      <c r="G430" s="38">
        <v>144.61666666666667</v>
      </c>
      <c r="H430" s="38">
        <v>150.7166666666667</v>
      </c>
      <c r="I430" s="38">
        <v>152.63333333333338</v>
      </c>
      <c r="J430" s="38">
        <v>153.76666666666671</v>
      </c>
      <c r="K430" s="31">
        <v>151.5</v>
      </c>
      <c r="L430" s="31">
        <v>148.44999999999999</v>
      </c>
      <c r="M430" s="31">
        <v>4.7528300000000003</v>
      </c>
      <c r="N430" s="1"/>
      <c r="O430" s="1"/>
    </row>
    <row r="431" spans="1:15" ht="12.75" customHeight="1">
      <c r="A431" s="33">
        <v>421</v>
      </c>
      <c r="B431" s="56" t="s">
        <v>520</v>
      </c>
      <c r="C431" s="31">
        <v>405.15</v>
      </c>
      <c r="D431" s="38">
        <v>411.38333333333338</v>
      </c>
      <c r="E431" s="38">
        <v>396.66666666666674</v>
      </c>
      <c r="F431" s="38">
        <v>388.18333333333334</v>
      </c>
      <c r="G431" s="38">
        <v>373.4666666666667</v>
      </c>
      <c r="H431" s="38">
        <v>419.86666666666679</v>
      </c>
      <c r="I431" s="38">
        <v>434.58333333333337</v>
      </c>
      <c r="J431" s="38">
        <v>443.06666666666683</v>
      </c>
      <c r="K431" s="31">
        <v>426.1</v>
      </c>
      <c r="L431" s="31">
        <v>402.9</v>
      </c>
      <c r="M431" s="31">
        <v>7.9111700000000003</v>
      </c>
      <c r="N431" s="1"/>
      <c r="O431" s="1"/>
    </row>
    <row r="432" spans="1:15" ht="12.75" customHeight="1">
      <c r="A432" s="33">
        <v>422</v>
      </c>
      <c r="B432" s="56" t="s">
        <v>521</v>
      </c>
      <c r="C432" s="31">
        <v>219.65</v>
      </c>
      <c r="D432" s="38">
        <v>221.26666666666665</v>
      </c>
      <c r="E432" s="38">
        <v>216.8833333333333</v>
      </c>
      <c r="F432" s="38">
        <v>214.11666666666665</v>
      </c>
      <c r="G432" s="38">
        <v>209.73333333333329</v>
      </c>
      <c r="H432" s="38">
        <v>224.0333333333333</v>
      </c>
      <c r="I432" s="38">
        <v>228.41666666666663</v>
      </c>
      <c r="J432" s="38">
        <v>231.18333333333331</v>
      </c>
      <c r="K432" s="31">
        <v>225.65</v>
      </c>
      <c r="L432" s="31">
        <v>218.5</v>
      </c>
      <c r="M432" s="31">
        <v>4.0286799999999996</v>
      </c>
      <c r="N432" s="1"/>
      <c r="O432" s="1"/>
    </row>
    <row r="433" spans="1:15" ht="12.75" customHeight="1">
      <c r="A433" s="33">
        <v>423</v>
      </c>
      <c r="B433" s="56" t="s">
        <v>220</v>
      </c>
      <c r="C433" s="31">
        <v>1067.1500000000001</v>
      </c>
      <c r="D433" s="38">
        <v>1070.1333333333334</v>
      </c>
      <c r="E433" s="38">
        <v>1061.3666666666668</v>
      </c>
      <c r="F433" s="38">
        <v>1055.5833333333333</v>
      </c>
      <c r="G433" s="38">
        <v>1046.8166666666666</v>
      </c>
      <c r="H433" s="38">
        <v>1075.916666666667</v>
      </c>
      <c r="I433" s="38">
        <v>1084.6833333333338</v>
      </c>
      <c r="J433" s="38">
        <v>1090.4666666666672</v>
      </c>
      <c r="K433" s="31">
        <v>1078.9000000000001</v>
      </c>
      <c r="L433" s="31">
        <v>1064.3499999999999</v>
      </c>
      <c r="M433" s="31">
        <v>22.38739</v>
      </c>
      <c r="N433" s="1"/>
      <c r="O433" s="1"/>
    </row>
    <row r="434" spans="1:15" ht="12.75" customHeight="1">
      <c r="A434" s="33">
        <v>424</v>
      </c>
      <c r="B434" s="56" t="s">
        <v>221</v>
      </c>
      <c r="C434" s="31">
        <v>507.9</v>
      </c>
      <c r="D434" s="38">
        <v>505.91666666666669</v>
      </c>
      <c r="E434" s="38">
        <v>502.93333333333339</v>
      </c>
      <c r="F434" s="38">
        <v>497.9666666666667</v>
      </c>
      <c r="G434" s="38">
        <v>494.98333333333341</v>
      </c>
      <c r="H434" s="38">
        <v>510.88333333333338</v>
      </c>
      <c r="I434" s="38">
        <v>513.86666666666656</v>
      </c>
      <c r="J434" s="38">
        <v>518.83333333333337</v>
      </c>
      <c r="K434" s="31">
        <v>508.9</v>
      </c>
      <c r="L434" s="31">
        <v>500.95</v>
      </c>
      <c r="M434" s="31">
        <v>9.2625299999999999</v>
      </c>
      <c r="N434" s="1"/>
      <c r="O434" s="1"/>
    </row>
    <row r="435" spans="1:15" ht="12.75" customHeight="1">
      <c r="A435" s="33">
        <v>425</v>
      </c>
      <c r="B435" s="56" t="s">
        <v>522</v>
      </c>
      <c r="C435" s="31">
        <v>2546.35</v>
      </c>
      <c r="D435" s="38">
        <v>2560.4333333333334</v>
      </c>
      <c r="E435" s="38">
        <v>2520.9666666666667</v>
      </c>
      <c r="F435" s="38">
        <v>2495.5833333333335</v>
      </c>
      <c r="G435" s="38">
        <v>2456.1166666666668</v>
      </c>
      <c r="H435" s="38">
        <v>2585.8166666666666</v>
      </c>
      <c r="I435" s="38">
        <v>2625.2833333333338</v>
      </c>
      <c r="J435" s="38">
        <v>2650.6666666666665</v>
      </c>
      <c r="K435" s="31">
        <v>2599.9</v>
      </c>
      <c r="L435" s="31">
        <v>2535.0500000000002</v>
      </c>
      <c r="M435" s="31">
        <v>0.59316000000000002</v>
      </c>
      <c r="N435" s="1"/>
      <c r="O435" s="1"/>
    </row>
    <row r="436" spans="1:15" ht="12.75" customHeight="1">
      <c r="A436" s="33">
        <v>426</v>
      </c>
      <c r="B436" s="56" t="s">
        <v>523</v>
      </c>
      <c r="C436" s="31">
        <v>1258.95</v>
      </c>
      <c r="D436" s="38">
        <v>1252.8333333333333</v>
      </c>
      <c r="E436" s="38">
        <v>1241.6666666666665</v>
      </c>
      <c r="F436" s="38">
        <v>1224.3833333333332</v>
      </c>
      <c r="G436" s="38">
        <v>1213.2166666666665</v>
      </c>
      <c r="H436" s="38">
        <v>1270.1166666666666</v>
      </c>
      <c r="I436" s="38">
        <v>1281.2833333333331</v>
      </c>
      <c r="J436" s="38">
        <v>1298.5666666666666</v>
      </c>
      <c r="K436" s="31">
        <v>1264</v>
      </c>
      <c r="L436" s="31">
        <v>1235.55</v>
      </c>
      <c r="M436" s="31">
        <v>0.74790000000000001</v>
      </c>
      <c r="N436" s="1"/>
      <c r="O436" s="1"/>
    </row>
    <row r="437" spans="1:15" ht="12.75" customHeight="1">
      <c r="A437" s="33">
        <v>427</v>
      </c>
      <c r="B437" s="56" t="s">
        <v>524</v>
      </c>
      <c r="C437" s="31">
        <v>370.65</v>
      </c>
      <c r="D437" s="38">
        <v>372.31666666666666</v>
      </c>
      <c r="E437" s="38">
        <v>364.33333333333331</v>
      </c>
      <c r="F437" s="38">
        <v>358.01666666666665</v>
      </c>
      <c r="G437" s="38">
        <v>350.0333333333333</v>
      </c>
      <c r="H437" s="38">
        <v>378.63333333333333</v>
      </c>
      <c r="I437" s="38">
        <v>386.61666666666667</v>
      </c>
      <c r="J437" s="38">
        <v>392.93333333333334</v>
      </c>
      <c r="K437" s="31">
        <v>380.3</v>
      </c>
      <c r="L437" s="31">
        <v>366</v>
      </c>
      <c r="M437" s="31">
        <v>10.40235</v>
      </c>
      <c r="N437" s="1"/>
      <c r="O437" s="1"/>
    </row>
    <row r="438" spans="1:15" ht="12.75" customHeight="1">
      <c r="A438" s="33">
        <v>428</v>
      </c>
      <c r="B438" s="56" t="s">
        <v>525</v>
      </c>
      <c r="C438" s="31">
        <v>423.95</v>
      </c>
      <c r="D438" s="38">
        <v>427.11666666666662</v>
      </c>
      <c r="E438" s="38">
        <v>418.03333333333325</v>
      </c>
      <c r="F438" s="38">
        <v>412.11666666666662</v>
      </c>
      <c r="G438" s="38">
        <v>403.03333333333325</v>
      </c>
      <c r="H438" s="38">
        <v>433.03333333333325</v>
      </c>
      <c r="I438" s="38">
        <v>442.11666666666662</v>
      </c>
      <c r="J438" s="38">
        <v>448.03333333333325</v>
      </c>
      <c r="K438" s="31">
        <v>436.2</v>
      </c>
      <c r="L438" s="31">
        <v>421.2</v>
      </c>
      <c r="M438" s="31">
        <v>1.76403</v>
      </c>
      <c r="N438" s="1"/>
      <c r="O438" s="1"/>
    </row>
    <row r="439" spans="1:15" ht="12.75" customHeight="1">
      <c r="A439" s="33">
        <v>429</v>
      </c>
      <c r="B439" s="56" t="s">
        <v>526</v>
      </c>
      <c r="C439" s="31">
        <v>3480.45</v>
      </c>
      <c r="D439" s="38">
        <v>3462.0333333333333</v>
      </c>
      <c r="E439" s="38">
        <v>3399.0666666666666</v>
      </c>
      <c r="F439" s="38">
        <v>3317.6833333333334</v>
      </c>
      <c r="G439" s="38">
        <v>3254.7166666666667</v>
      </c>
      <c r="H439" s="38">
        <v>3543.4166666666665</v>
      </c>
      <c r="I439" s="38">
        <v>3606.3833333333328</v>
      </c>
      <c r="J439" s="38">
        <v>3687.7666666666664</v>
      </c>
      <c r="K439" s="31">
        <v>3525</v>
      </c>
      <c r="L439" s="31">
        <v>3380.65</v>
      </c>
      <c r="M439" s="31">
        <v>2.3110400000000002</v>
      </c>
      <c r="N439" s="1"/>
      <c r="O439" s="1"/>
    </row>
    <row r="440" spans="1:15" ht="12.75" customHeight="1">
      <c r="A440" s="33">
        <v>430</v>
      </c>
      <c r="B440" s="56" t="s">
        <v>527</v>
      </c>
      <c r="C440" s="31">
        <v>485.5</v>
      </c>
      <c r="D440" s="38">
        <v>486.16666666666669</v>
      </c>
      <c r="E440" s="38">
        <v>482.53333333333336</v>
      </c>
      <c r="F440" s="38">
        <v>479.56666666666666</v>
      </c>
      <c r="G440" s="38">
        <v>475.93333333333334</v>
      </c>
      <c r="H440" s="38">
        <v>489.13333333333338</v>
      </c>
      <c r="I440" s="38">
        <v>492.76666666666671</v>
      </c>
      <c r="J440" s="38">
        <v>495.73333333333341</v>
      </c>
      <c r="K440" s="31">
        <v>489.8</v>
      </c>
      <c r="L440" s="31">
        <v>483.2</v>
      </c>
      <c r="M440" s="31">
        <v>1.1910000000000001</v>
      </c>
      <c r="N440" s="1"/>
      <c r="O440" s="1"/>
    </row>
    <row r="441" spans="1:15" ht="12.75" customHeight="1">
      <c r="A441" s="33">
        <v>431</v>
      </c>
      <c r="B441" s="56" t="s">
        <v>528</v>
      </c>
      <c r="C441" s="31">
        <v>17.899999999999999</v>
      </c>
      <c r="D441" s="38">
        <v>18</v>
      </c>
      <c r="E441" s="38">
        <v>17.7</v>
      </c>
      <c r="F441" s="38">
        <v>17.5</v>
      </c>
      <c r="G441" s="38">
        <v>17.2</v>
      </c>
      <c r="H441" s="38">
        <v>18.2</v>
      </c>
      <c r="I441" s="38">
        <v>18.499999999999996</v>
      </c>
      <c r="J441" s="38">
        <v>18.7</v>
      </c>
      <c r="K441" s="31">
        <v>18.3</v>
      </c>
      <c r="L441" s="31">
        <v>17.8</v>
      </c>
      <c r="M441" s="31">
        <v>890.12544000000003</v>
      </c>
      <c r="N441" s="1"/>
      <c r="O441" s="1"/>
    </row>
    <row r="442" spans="1:15" ht="12.75" customHeight="1">
      <c r="A442" s="33">
        <v>432</v>
      </c>
      <c r="B442" s="56" t="s">
        <v>529</v>
      </c>
      <c r="C442" s="31">
        <v>230.15</v>
      </c>
      <c r="D442" s="38">
        <v>230.11666666666667</v>
      </c>
      <c r="E442" s="38">
        <v>225.43333333333334</v>
      </c>
      <c r="F442" s="38">
        <v>220.71666666666667</v>
      </c>
      <c r="G442" s="38">
        <v>216.03333333333333</v>
      </c>
      <c r="H442" s="38">
        <v>234.83333333333334</v>
      </c>
      <c r="I442" s="38">
        <v>239.51666666666668</v>
      </c>
      <c r="J442" s="38">
        <v>244.23333333333335</v>
      </c>
      <c r="K442" s="31">
        <v>234.8</v>
      </c>
      <c r="L442" s="31">
        <v>225.4</v>
      </c>
      <c r="M442" s="31">
        <v>8.4949899999999996</v>
      </c>
      <c r="N442" s="1"/>
      <c r="O442" s="1"/>
    </row>
    <row r="443" spans="1:15" ht="12.75" customHeight="1">
      <c r="A443" s="33">
        <v>433</v>
      </c>
      <c r="B443" s="56" t="s">
        <v>222</v>
      </c>
      <c r="C443" s="31">
        <v>780.95</v>
      </c>
      <c r="D443" s="38">
        <v>781.63333333333321</v>
      </c>
      <c r="E443" s="38">
        <v>775.86666666666645</v>
      </c>
      <c r="F443" s="38">
        <v>770.78333333333319</v>
      </c>
      <c r="G443" s="38">
        <v>765.01666666666642</v>
      </c>
      <c r="H443" s="38">
        <v>786.71666666666647</v>
      </c>
      <c r="I443" s="38">
        <v>792.48333333333335</v>
      </c>
      <c r="J443" s="38">
        <v>797.56666666666649</v>
      </c>
      <c r="K443" s="31">
        <v>787.4</v>
      </c>
      <c r="L443" s="31">
        <v>776.55</v>
      </c>
      <c r="M443" s="31">
        <v>4.05335</v>
      </c>
      <c r="N443" s="1"/>
      <c r="O443" s="1"/>
    </row>
    <row r="444" spans="1:15" ht="12.75" customHeight="1">
      <c r="A444" s="33">
        <v>434</v>
      </c>
      <c r="B444" s="56" t="s">
        <v>892</v>
      </c>
      <c r="C444" s="31">
        <v>424.3</v>
      </c>
      <c r="D444" s="38">
        <v>424.73333333333335</v>
      </c>
      <c r="E444" s="38">
        <v>421.56666666666672</v>
      </c>
      <c r="F444" s="38">
        <v>418.83333333333337</v>
      </c>
      <c r="G444" s="38">
        <v>415.66666666666674</v>
      </c>
      <c r="H444" s="38">
        <v>427.4666666666667</v>
      </c>
      <c r="I444" s="38">
        <v>430.63333333333333</v>
      </c>
      <c r="J444" s="38">
        <v>433.36666666666667</v>
      </c>
      <c r="K444" s="31">
        <v>427.9</v>
      </c>
      <c r="L444" s="31">
        <v>422</v>
      </c>
      <c r="M444" s="31">
        <v>1.9720899999999999</v>
      </c>
      <c r="N444" s="1"/>
      <c r="O444" s="1"/>
    </row>
    <row r="445" spans="1:15" ht="12.75" customHeight="1">
      <c r="A445" s="33">
        <v>435</v>
      </c>
      <c r="B445" s="56" t="s">
        <v>534</v>
      </c>
      <c r="C445" s="31">
        <v>1106.7</v>
      </c>
      <c r="D445" s="38">
        <v>1111.5833333333333</v>
      </c>
      <c r="E445" s="38">
        <v>1096.1666666666665</v>
      </c>
      <c r="F445" s="38">
        <v>1085.6333333333332</v>
      </c>
      <c r="G445" s="38">
        <v>1070.2166666666665</v>
      </c>
      <c r="H445" s="38">
        <v>1122.1166666666666</v>
      </c>
      <c r="I445" s="38">
        <v>1137.5333333333331</v>
      </c>
      <c r="J445" s="38">
        <v>1148.0666666666666</v>
      </c>
      <c r="K445" s="31">
        <v>1127</v>
      </c>
      <c r="L445" s="31">
        <v>1101.05</v>
      </c>
      <c r="M445" s="31">
        <v>10.330019999999999</v>
      </c>
      <c r="N445" s="1"/>
      <c r="O445" s="1"/>
    </row>
    <row r="446" spans="1:15" ht="12.75" customHeight="1">
      <c r="A446" s="33">
        <v>436</v>
      </c>
      <c r="B446" s="56" t="s">
        <v>223</v>
      </c>
      <c r="C446" s="31">
        <v>997.85</v>
      </c>
      <c r="D446" s="38">
        <v>998.0333333333333</v>
      </c>
      <c r="E446" s="38">
        <v>990.06666666666661</v>
      </c>
      <c r="F446" s="38">
        <v>982.2833333333333</v>
      </c>
      <c r="G446" s="38">
        <v>974.31666666666661</v>
      </c>
      <c r="H446" s="38">
        <v>1005.8166666666666</v>
      </c>
      <c r="I446" s="38">
        <v>1013.7833333333333</v>
      </c>
      <c r="J446" s="38">
        <v>1021.5666666666666</v>
      </c>
      <c r="K446" s="31">
        <v>1006</v>
      </c>
      <c r="L446" s="31">
        <v>990.25</v>
      </c>
      <c r="M446" s="31">
        <v>9.6182400000000001</v>
      </c>
      <c r="N446" s="1"/>
      <c r="O446" s="1"/>
    </row>
    <row r="447" spans="1:15" ht="12.75" customHeight="1">
      <c r="A447" s="33">
        <v>437</v>
      </c>
      <c r="B447" s="56" t="s">
        <v>224</v>
      </c>
      <c r="C447" s="31">
        <v>1601.85</v>
      </c>
      <c r="D447" s="38">
        <v>1612.4666666666665</v>
      </c>
      <c r="E447" s="38">
        <v>1582.9333333333329</v>
      </c>
      <c r="F447" s="38">
        <v>1564.0166666666664</v>
      </c>
      <c r="G447" s="38">
        <v>1534.4833333333329</v>
      </c>
      <c r="H447" s="38">
        <v>1631.383333333333</v>
      </c>
      <c r="I447" s="38">
        <v>1660.9166666666663</v>
      </c>
      <c r="J447" s="38">
        <v>1679.833333333333</v>
      </c>
      <c r="K447" s="31">
        <v>1642</v>
      </c>
      <c r="L447" s="31">
        <v>1593.55</v>
      </c>
      <c r="M447" s="31">
        <v>9.3934899999999999</v>
      </c>
      <c r="N447" s="1"/>
      <c r="O447" s="1"/>
    </row>
    <row r="448" spans="1:15" ht="12.75" customHeight="1">
      <c r="A448" s="33">
        <v>438</v>
      </c>
      <c r="B448" s="56" t="s">
        <v>229</v>
      </c>
      <c r="C448" s="31">
        <v>3496.85</v>
      </c>
      <c r="D448" s="38">
        <v>3495.2833333333333</v>
      </c>
      <c r="E448" s="38">
        <v>3466.5666666666666</v>
      </c>
      <c r="F448" s="38">
        <v>3436.2833333333333</v>
      </c>
      <c r="G448" s="38">
        <v>3407.5666666666666</v>
      </c>
      <c r="H448" s="38">
        <v>3525.5666666666666</v>
      </c>
      <c r="I448" s="38">
        <v>3554.2833333333328</v>
      </c>
      <c r="J448" s="38">
        <v>3584.5666666666666</v>
      </c>
      <c r="K448" s="31">
        <v>3524</v>
      </c>
      <c r="L448" s="31">
        <v>3465</v>
      </c>
      <c r="M448" s="31">
        <v>26.000900000000001</v>
      </c>
      <c r="N448" s="1"/>
      <c r="O448" s="1"/>
    </row>
    <row r="449" spans="1:15" ht="12.75" customHeight="1">
      <c r="A449" s="33">
        <v>439</v>
      </c>
      <c r="B449" s="56" t="s">
        <v>225</v>
      </c>
      <c r="C449" s="31">
        <v>858.7</v>
      </c>
      <c r="D449" s="38">
        <v>856.7166666666667</v>
      </c>
      <c r="E449" s="38">
        <v>850.43333333333339</v>
      </c>
      <c r="F449" s="38">
        <v>842.16666666666674</v>
      </c>
      <c r="G449" s="38">
        <v>835.88333333333344</v>
      </c>
      <c r="H449" s="38">
        <v>864.98333333333335</v>
      </c>
      <c r="I449" s="38">
        <v>871.26666666666665</v>
      </c>
      <c r="J449" s="38">
        <v>879.5333333333333</v>
      </c>
      <c r="K449" s="31">
        <v>863</v>
      </c>
      <c r="L449" s="31">
        <v>848.45</v>
      </c>
      <c r="M449" s="31">
        <v>14.12514</v>
      </c>
      <c r="N449" s="1"/>
      <c r="O449" s="1"/>
    </row>
    <row r="450" spans="1:15" ht="12.75" customHeight="1">
      <c r="A450" s="33">
        <v>440</v>
      </c>
      <c r="B450" s="56" t="s">
        <v>298</v>
      </c>
      <c r="C450" s="31">
        <v>7542.75</v>
      </c>
      <c r="D450" s="38">
        <v>7514.2666666666664</v>
      </c>
      <c r="E450" s="38">
        <v>7373.5333333333328</v>
      </c>
      <c r="F450" s="38">
        <v>7204.3166666666666</v>
      </c>
      <c r="G450" s="38">
        <v>7063.583333333333</v>
      </c>
      <c r="H450" s="38">
        <v>7683.4833333333327</v>
      </c>
      <c r="I450" s="38">
        <v>7824.2166666666662</v>
      </c>
      <c r="J450" s="38">
        <v>7993.4333333333325</v>
      </c>
      <c r="K450" s="31">
        <v>7655</v>
      </c>
      <c r="L450" s="31">
        <v>7345.05</v>
      </c>
      <c r="M450" s="31">
        <v>5.0514099999999997</v>
      </c>
      <c r="N450" s="1"/>
      <c r="O450" s="1"/>
    </row>
    <row r="451" spans="1:15" ht="12.75" customHeight="1">
      <c r="A451" s="33">
        <v>441</v>
      </c>
      <c r="B451" s="56" t="s">
        <v>535</v>
      </c>
      <c r="C451" s="31">
        <v>2373.0500000000002</v>
      </c>
      <c r="D451" s="38">
        <v>2373.2333333333336</v>
      </c>
      <c r="E451" s="38">
        <v>2328.4666666666672</v>
      </c>
      <c r="F451" s="38">
        <v>2283.8833333333337</v>
      </c>
      <c r="G451" s="38">
        <v>2239.1166666666672</v>
      </c>
      <c r="H451" s="38">
        <v>2417.8166666666671</v>
      </c>
      <c r="I451" s="38">
        <v>2462.5833333333335</v>
      </c>
      <c r="J451" s="38">
        <v>2507.166666666667</v>
      </c>
      <c r="K451" s="31">
        <v>2418</v>
      </c>
      <c r="L451" s="31">
        <v>2328.65</v>
      </c>
      <c r="M451" s="31">
        <v>0.63117000000000001</v>
      </c>
      <c r="N451" s="1"/>
      <c r="O451" s="1"/>
    </row>
    <row r="452" spans="1:15" ht="12.75" customHeight="1">
      <c r="A452" s="33">
        <v>442</v>
      </c>
      <c r="B452" s="56" t="s">
        <v>536</v>
      </c>
      <c r="C452" s="31">
        <v>340.1</v>
      </c>
      <c r="D452" s="38">
        <v>338.73333333333335</v>
      </c>
      <c r="E452" s="38">
        <v>335.4666666666667</v>
      </c>
      <c r="F452" s="38">
        <v>330.83333333333337</v>
      </c>
      <c r="G452" s="38">
        <v>327.56666666666672</v>
      </c>
      <c r="H452" s="38">
        <v>343.36666666666667</v>
      </c>
      <c r="I452" s="38">
        <v>346.63333333333333</v>
      </c>
      <c r="J452" s="38">
        <v>351.26666666666665</v>
      </c>
      <c r="K452" s="31">
        <v>342</v>
      </c>
      <c r="L452" s="31">
        <v>334.1</v>
      </c>
      <c r="M452" s="31">
        <v>23.380510000000001</v>
      </c>
      <c r="N452" s="1"/>
      <c r="O452" s="1"/>
    </row>
    <row r="453" spans="1:15" ht="12.75" customHeight="1">
      <c r="A453" s="33">
        <v>443</v>
      </c>
      <c r="B453" s="56" t="s">
        <v>226</v>
      </c>
      <c r="C453" s="31">
        <v>612.1</v>
      </c>
      <c r="D453" s="38">
        <v>613.31666666666672</v>
      </c>
      <c r="E453" s="38">
        <v>605.78333333333342</v>
      </c>
      <c r="F453" s="38">
        <v>599.4666666666667</v>
      </c>
      <c r="G453" s="38">
        <v>591.93333333333339</v>
      </c>
      <c r="H453" s="38">
        <v>619.63333333333344</v>
      </c>
      <c r="I453" s="38">
        <v>627.16666666666674</v>
      </c>
      <c r="J453" s="38">
        <v>633.48333333333346</v>
      </c>
      <c r="K453" s="31">
        <v>620.85</v>
      </c>
      <c r="L453" s="31">
        <v>607</v>
      </c>
      <c r="M453" s="31">
        <v>103.59399999999999</v>
      </c>
      <c r="N453" s="1"/>
      <c r="O453" s="1"/>
    </row>
    <row r="454" spans="1:15" ht="12.75" customHeight="1">
      <c r="A454" s="33">
        <v>444</v>
      </c>
      <c r="B454" s="56" t="s">
        <v>227</v>
      </c>
      <c r="C454" s="31">
        <v>221.5</v>
      </c>
      <c r="D454" s="38">
        <v>222.18333333333331</v>
      </c>
      <c r="E454" s="38">
        <v>220.06666666666661</v>
      </c>
      <c r="F454" s="38">
        <v>218.6333333333333</v>
      </c>
      <c r="G454" s="38">
        <v>216.51666666666659</v>
      </c>
      <c r="H454" s="38">
        <v>223.61666666666662</v>
      </c>
      <c r="I454" s="38">
        <v>225.73333333333335</v>
      </c>
      <c r="J454" s="38">
        <v>227.16666666666663</v>
      </c>
      <c r="K454" s="31">
        <v>224.3</v>
      </c>
      <c r="L454" s="31">
        <v>220.75</v>
      </c>
      <c r="M454" s="31">
        <v>66.952209999999994</v>
      </c>
      <c r="N454" s="1"/>
      <c r="O454" s="1"/>
    </row>
    <row r="455" spans="1:15" ht="12.75" customHeight="1">
      <c r="A455" s="33">
        <v>445</v>
      </c>
      <c r="B455" s="56" t="s">
        <v>228</v>
      </c>
      <c r="C455" s="31">
        <v>116.6</v>
      </c>
      <c r="D455" s="38">
        <v>117.05</v>
      </c>
      <c r="E455" s="38">
        <v>115.94999999999999</v>
      </c>
      <c r="F455" s="38">
        <v>115.3</v>
      </c>
      <c r="G455" s="38">
        <v>114.19999999999999</v>
      </c>
      <c r="H455" s="38">
        <v>117.69999999999999</v>
      </c>
      <c r="I455" s="38">
        <v>118.79999999999998</v>
      </c>
      <c r="J455" s="38">
        <v>119.44999999999999</v>
      </c>
      <c r="K455" s="31">
        <v>118.15</v>
      </c>
      <c r="L455" s="31">
        <v>116.4</v>
      </c>
      <c r="M455" s="31">
        <v>234.33430999999999</v>
      </c>
      <c r="N455" s="1"/>
      <c r="O455" s="1"/>
    </row>
    <row r="456" spans="1:15" ht="12.75" customHeight="1">
      <c r="A456" s="33">
        <v>446</v>
      </c>
      <c r="B456" s="56" t="s">
        <v>299</v>
      </c>
      <c r="C456" s="31">
        <v>73.3</v>
      </c>
      <c r="D456" s="38">
        <v>73.816666666666663</v>
      </c>
      <c r="E456" s="38">
        <v>72.48333333333332</v>
      </c>
      <c r="F456" s="38">
        <v>71.666666666666657</v>
      </c>
      <c r="G456" s="38">
        <v>70.333333333333314</v>
      </c>
      <c r="H456" s="38">
        <v>74.633333333333326</v>
      </c>
      <c r="I456" s="38">
        <v>75.966666666666669</v>
      </c>
      <c r="J456" s="38">
        <v>76.783333333333331</v>
      </c>
      <c r="K456" s="31">
        <v>75.150000000000006</v>
      </c>
      <c r="L456" s="31">
        <v>73</v>
      </c>
      <c r="M456" s="31">
        <v>26.507680000000001</v>
      </c>
      <c r="N456" s="1"/>
      <c r="O456" s="1"/>
    </row>
    <row r="457" spans="1:15" ht="12.75" customHeight="1">
      <c r="A457" s="33">
        <v>447</v>
      </c>
      <c r="B457" s="56" t="s">
        <v>530</v>
      </c>
      <c r="C457" s="31">
        <v>1539.45</v>
      </c>
      <c r="D457" s="38">
        <v>1543.5</v>
      </c>
      <c r="E457" s="38">
        <v>1522</v>
      </c>
      <c r="F457" s="38">
        <v>1504.55</v>
      </c>
      <c r="G457" s="38">
        <v>1483.05</v>
      </c>
      <c r="H457" s="38">
        <v>1560.95</v>
      </c>
      <c r="I457" s="38">
        <v>1582.45</v>
      </c>
      <c r="J457" s="38">
        <v>1599.9</v>
      </c>
      <c r="K457" s="31">
        <v>1565</v>
      </c>
      <c r="L457" s="31">
        <v>1526.05</v>
      </c>
      <c r="M457" s="31">
        <v>0.12852</v>
      </c>
      <c r="N457" s="1"/>
      <c r="O457" s="1"/>
    </row>
    <row r="458" spans="1:15" ht="12.75" customHeight="1">
      <c r="A458" s="33">
        <v>448</v>
      </c>
      <c r="B458" s="56" t="s">
        <v>531</v>
      </c>
      <c r="C458" s="31">
        <v>416.8</v>
      </c>
      <c r="D458" s="38">
        <v>416.83333333333331</v>
      </c>
      <c r="E458" s="38">
        <v>415.06666666666661</v>
      </c>
      <c r="F458" s="38">
        <v>413.33333333333331</v>
      </c>
      <c r="G458" s="38">
        <v>411.56666666666661</v>
      </c>
      <c r="H458" s="38">
        <v>418.56666666666661</v>
      </c>
      <c r="I458" s="38">
        <v>420.33333333333337</v>
      </c>
      <c r="J458" s="38">
        <v>422.06666666666661</v>
      </c>
      <c r="K458" s="31">
        <v>418.6</v>
      </c>
      <c r="L458" s="31">
        <v>415.1</v>
      </c>
      <c r="M458" s="31">
        <v>0.74478999999999995</v>
      </c>
      <c r="N458" s="1"/>
      <c r="O458" s="1"/>
    </row>
    <row r="459" spans="1:15" ht="12.75" customHeight="1">
      <c r="A459" s="33">
        <v>449</v>
      </c>
      <c r="B459" s="56" t="s">
        <v>537</v>
      </c>
      <c r="C459" s="31">
        <v>2465.65</v>
      </c>
      <c r="D459" s="38">
        <v>2465.4</v>
      </c>
      <c r="E459" s="38">
        <v>2446.8500000000004</v>
      </c>
      <c r="F459" s="38">
        <v>2428.0500000000002</v>
      </c>
      <c r="G459" s="38">
        <v>2409.5000000000005</v>
      </c>
      <c r="H459" s="38">
        <v>2484.2000000000003</v>
      </c>
      <c r="I459" s="38">
        <v>2502.7500000000005</v>
      </c>
      <c r="J459" s="38">
        <v>2521.5500000000002</v>
      </c>
      <c r="K459" s="31">
        <v>2483.9499999999998</v>
      </c>
      <c r="L459" s="31">
        <v>2446.6</v>
      </c>
      <c r="M459" s="31">
        <v>0.12010999999999999</v>
      </c>
      <c r="N459" s="1"/>
      <c r="O459" s="1"/>
    </row>
    <row r="460" spans="1:15" ht="12.75" customHeight="1">
      <c r="A460" s="33">
        <v>450</v>
      </c>
      <c r="B460" s="56" t="s">
        <v>230</v>
      </c>
      <c r="C460" s="31">
        <v>1247.55</v>
      </c>
      <c r="D460" s="38">
        <v>1243.6499999999999</v>
      </c>
      <c r="E460" s="38">
        <v>1228.8999999999996</v>
      </c>
      <c r="F460" s="38">
        <v>1210.2499999999998</v>
      </c>
      <c r="G460" s="38">
        <v>1195.4999999999995</v>
      </c>
      <c r="H460" s="38">
        <v>1262.2999999999997</v>
      </c>
      <c r="I460" s="38">
        <v>1277.0500000000002</v>
      </c>
      <c r="J460" s="38">
        <v>1295.6999999999998</v>
      </c>
      <c r="K460" s="31">
        <v>1258.4000000000001</v>
      </c>
      <c r="L460" s="31">
        <v>1225</v>
      </c>
      <c r="M460" s="31">
        <v>26.66872</v>
      </c>
      <c r="N460" s="1"/>
      <c r="O460" s="1"/>
    </row>
    <row r="461" spans="1:15" ht="12.75" customHeight="1">
      <c r="A461" s="33">
        <v>451</v>
      </c>
      <c r="B461" s="56" t="s">
        <v>538</v>
      </c>
      <c r="C461" s="31">
        <v>812.35</v>
      </c>
      <c r="D461" s="38">
        <v>822.36666666666667</v>
      </c>
      <c r="E461" s="38">
        <v>796.88333333333333</v>
      </c>
      <c r="F461" s="38">
        <v>781.41666666666663</v>
      </c>
      <c r="G461" s="38">
        <v>755.93333333333328</v>
      </c>
      <c r="H461" s="38">
        <v>837.83333333333337</v>
      </c>
      <c r="I461" s="38">
        <v>863.31666666666672</v>
      </c>
      <c r="J461" s="38">
        <v>878.78333333333342</v>
      </c>
      <c r="K461" s="31">
        <v>847.85</v>
      </c>
      <c r="L461" s="31">
        <v>806.9</v>
      </c>
      <c r="M461" s="31">
        <v>8.4070599999999995</v>
      </c>
      <c r="N461" s="1"/>
      <c r="O461" s="1"/>
    </row>
    <row r="462" spans="1:15" ht="12.75" customHeight="1">
      <c r="A462" s="33">
        <v>452</v>
      </c>
      <c r="B462" s="56" t="s">
        <v>539</v>
      </c>
      <c r="C462" s="31">
        <v>115.6</v>
      </c>
      <c r="D462" s="38">
        <v>116.23333333333333</v>
      </c>
      <c r="E462" s="38">
        <v>114.56666666666666</v>
      </c>
      <c r="F462" s="38">
        <v>113.53333333333333</v>
      </c>
      <c r="G462" s="38">
        <v>111.86666666666666</v>
      </c>
      <c r="H462" s="38">
        <v>117.26666666666667</v>
      </c>
      <c r="I462" s="38">
        <v>118.93333333333332</v>
      </c>
      <c r="J462" s="38">
        <v>119.96666666666667</v>
      </c>
      <c r="K462" s="31">
        <v>117.9</v>
      </c>
      <c r="L462" s="31">
        <v>115.2</v>
      </c>
      <c r="M462" s="31">
        <v>4.8221100000000003</v>
      </c>
      <c r="N462" s="1"/>
      <c r="O462" s="1"/>
    </row>
    <row r="463" spans="1:15" ht="12.75" customHeight="1">
      <c r="A463" s="33">
        <v>453</v>
      </c>
      <c r="B463" s="56" t="s">
        <v>208</v>
      </c>
      <c r="C463" s="31">
        <v>920.3</v>
      </c>
      <c r="D463" s="38">
        <v>921.9</v>
      </c>
      <c r="E463" s="38">
        <v>913.84999999999991</v>
      </c>
      <c r="F463" s="38">
        <v>907.4</v>
      </c>
      <c r="G463" s="38">
        <v>899.34999999999991</v>
      </c>
      <c r="H463" s="38">
        <v>928.34999999999991</v>
      </c>
      <c r="I463" s="38">
        <v>936.39999999999986</v>
      </c>
      <c r="J463" s="38">
        <v>942.84999999999991</v>
      </c>
      <c r="K463" s="31">
        <v>929.95</v>
      </c>
      <c r="L463" s="31">
        <v>915.45</v>
      </c>
      <c r="M463" s="31">
        <v>3.2660399999999998</v>
      </c>
      <c r="N463" s="1"/>
      <c r="O463" s="1"/>
    </row>
    <row r="464" spans="1:15" ht="12.75" customHeight="1">
      <c r="A464" s="33">
        <v>454</v>
      </c>
      <c r="B464" s="56" t="s">
        <v>540</v>
      </c>
      <c r="C464" s="31">
        <v>2380.9</v>
      </c>
      <c r="D464" s="38">
        <v>2378.6333333333337</v>
      </c>
      <c r="E464" s="38">
        <v>2347.3166666666675</v>
      </c>
      <c r="F464" s="38">
        <v>2313.733333333334</v>
      </c>
      <c r="G464" s="38">
        <v>2282.4166666666679</v>
      </c>
      <c r="H464" s="38">
        <v>2412.2166666666672</v>
      </c>
      <c r="I464" s="38">
        <v>2443.5333333333338</v>
      </c>
      <c r="J464" s="38">
        <v>2477.1166666666668</v>
      </c>
      <c r="K464" s="31">
        <v>2409.9499999999998</v>
      </c>
      <c r="L464" s="31">
        <v>2345.0500000000002</v>
      </c>
      <c r="M464" s="31">
        <v>0.22824</v>
      </c>
      <c r="N464" s="1"/>
      <c r="O464" s="1"/>
    </row>
    <row r="465" spans="1:15" ht="12.75" customHeight="1">
      <c r="A465" s="33">
        <v>455</v>
      </c>
      <c r="B465" s="56" t="s">
        <v>541</v>
      </c>
      <c r="C465" s="31">
        <v>3339.55</v>
      </c>
      <c r="D465" s="38">
        <v>3355.5166666666664</v>
      </c>
      <c r="E465" s="38">
        <v>3305.0333333333328</v>
      </c>
      <c r="F465" s="38">
        <v>3270.5166666666664</v>
      </c>
      <c r="G465" s="38">
        <v>3220.0333333333328</v>
      </c>
      <c r="H465" s="38">
        <v>3390.0333333333328</v>
      </c>
      <c r="I465" s="38">
        <v>3440.5166666666664</v>
      </c>
      <c r="J465" s="38">
        <v>3475.0333333333328</v>
      </c>
      <c r="K465" s="31">
        <v>3406</v>
      </c>
      <c r="L465" s="31">
        <v>3321</v>
      </c>
      <c r="M465" s="31">
        <v>0.49191000000000001</v>
      </c>
      <c r="N465" s="1"/>
      <c r="O465" s="1"/>
    </row>
    <row r="466" spans="1:15" ht="12.75" customHeight="1">
      <c r="A466" s="33">
        <v>456</v>
      </c>
      <c r="B466" s="56" t="s">
        <v>231</v>
      </c>
      <c r="C466" s="31">
        <v>2996.45</v>
      </c>
      <c r="D466" s="38">
        <v>2999.9333333333329</v>
      </c>
      <c r="E466" s="38">
        <v>2959.9166666666661</v>
      </c>
      <c r="F466" s="38">
        <v>2923.3833333333332</v>
      </c>
      <c r="G466" s="38">
        <v>2883.3666666666663</v>
      </c>
      <c r="H466" s="38">
        <v>3036.4666666666658</v>
      </c>
      <c r="I466" s="38">
        <v>3076.4833333333331</v>
      </c>
      <c r="J466" s="38">
        <v>3113.0166666666655</v>
      </c>
      <c r="K466" s="31">
        <v>3039.95</v>
      </c>
      <c r="L466" s="31">
        <v>2963.4</v>
      </c>
      <c r="M466" s="31">
        <v>13.59863</v>
      </c>
      <c r="N466" s="1"/>
      <c r="O466" s="1"/>
    </row>
    <row r="467" spans="1:15" ht="12.75" customHeight="1">
      <c r="A467" s="33">
        <v>457</v>
      </c>
      <c r="B467" s="56" t="s">
        <v>232</v>
      </c>
      <c r="C467" s="31">
        <v>1928.5</v>
      </c>
      <c r="D467" s="38">
        <v>1936.1666666666667</v>
      </c>
      <c r="E467" s="38">
        <v>1917.3333333333335</v>
      </c>
      <c r="F467" s="38">
        <v>1906.1666666666667</v>
      </c>
      <c r="G467" s="38">
        <v>1887.3333333333335</v>
      </c>
      <c r="H467" s="38">
        <v>1947.3333333333335</v>
      </c>
      <c r="I467" s="38">
        <v>1966.166666666667</v>
      </c>
      <c r="J467" s="38">
        <v>1977.3333333333335</v>
      </c>
      <c r="K467" s="31">
        <v>1955</v>
      </c>
      <c r="L467" s="31">
        <v>1925</v>
      </c>
      <c r="M467" s="31">
        <v>0.95652000000000004</v>
      </c>
      <c r="N467" s="1"/>
      <c r="O467" s="1"/>
    </row>
    <row r="468" spans="1:15" ht="12.75" customHeight="1">
      <c r="A468" s="33">
        <v>458</v>
      </c>
      <c r="B468" s="56" t="s">
        <v>300</v>
      </c>
      <c r="C468" s="31">
        <v>617.70000000000005</v>
      </c>
      <c r="D468" s="38">
        <v>616.15</v>
      </c>
      <c r="E468" s="38">
        <v>610.29999999999995</v>
      </c>
      <c r="F468" s="38">
        <v>602.9</v>
      </c>
      <c r="G468" s="38">
        <v>597.04999999999995</v>
      </c>
      <c r="H468" s="38">
        <v>623.54999999999995</v>
      </c>
      <c r="I468" s="38">
        <v>629.40000000000009</v>
      </c>
      <c r="J468" s="38">
        <v>636.79999999999995</v>
      </c>
      <c r="K468" s="31">
        <v>622</v>
      </c>
      <c r="L468" s="31">
        <v>608.75</v>
      </c>
      <c r="M468" s="31">
        <v>3.0533999999999999</v>
      </c>
      <c r="N468" s="1"/>
      <c r="O468" s="1"/>
    </row>
    <row r="469" spans="1:15" ht="12.75" customHeight="1">
      <c r="A469" s="33">
        <v>459</v>
      </c>
      <c r="B469" s="56" t="s">
        <v>542</v>
      </c>
      <c r="C469" s="31">
        <v>748.05</v>
      </c>
      <c r="D469" s="38">
        <v>748.36666666666667</v>
      </c>
      <c r="E469" s="38">
        <v>740.23333333333335</v>
      </c>
      <c r="F469" s="38">
        <v>732.41666666666663</v>
      </c>
      <c r="G469" s="38">
        <v>724.2833333333333</v>
      </c>
      <c r="H469" s="38">
        <v>756.18333333333339</v>
      </c>
      <c r="I469" s="38">
        <v>764.31666666666683</v>
      </c>
      <c r="J469" s="38">
        <v>772.13333333333344</v>
      </c>
      <c r="K469" s="31">
        <v>756.5</v>
      </c>
      <c r="L469" s="31">
        <v>740.55</v>
      </c>
      <c r="M469" s="31">
        <v>0.33032</v>
      </c>
      <c r="N469" s="1"/>
      <c r="O469" s="1"/>
    </row>
    <row r="470" spans="1:15" ht="12.75" customHeight="1">
      <c r="A470" s="33">
        <v>460</v>
      </c>
      <c r="B470" s="56" t="s">
        <v>233</v>
      </c>
      <c r="C470" s="31">
        <v>1690.3</v>
      </c>
      <c r="D470" s="38">
        <v>1691.4166666666667</v>
      </c>
      <c r="E470" s="38">
        <v>1671.8833333333334</v>
      </c>
      <c r="F470" s="38">
        <v>1653.4666666666667</v>
      </c>
      <c r="G470" s="38">
        <v>1633.9333333333334</v>
      </c>
      <c r="H470" s="38">
        <v>1709.8333333333335</v>
      </c>
      <c r="I470" s="38">
        <v>1729.3666666666668</v>
      </c>
      <c r="J470" s="38">
        <v>1747.7833333333335</v>
      </c>
      <c r="K470" s="31">
        <v>1710.95</v>
      </c>
      <c r="L470" s="31">
        <v>1673</v>
      </c>
      <c r="M470" s="31">
        <v>1.73675</v>
      </c>
      <c r="N470" s="1"/>
      <c r="O470" s="1"/>
    </row>
    <row r="471" spans="1:15" ht="12.75" customHeight="1">
      <c r="A471" s="33">
        <v>461</v>
      </c>
      <c r="B471" s="56" t="s">
        <v>301</v>
      </c>
      <c r="C471" s="31">
        <v>32.85</v>
      </c>
      <c r="D471" s="38">
        <v>32.966666666666669</v>
      </c>
      <c r="E471" s="38">
        <v>32.63333333333334</v>
      </c>
      <c r="F471" s="38">
        <v>32.416666666666671</v>
      </c>
      <c r="G471" s="38">
        <v>32.083333333333343</v>
      </c>
      <c r="H471" s="38">
        <v>33.183333333333337</v>
      </c>
      <c r="I471" s="38">
        <v>33.516666666666666</v>
      </c>
      <c r="J471" s="38">
        <v>33.733333333333334</v>
      </c>
      <c r="K471" s="31">
        <v>33.299999999999997</v>
      </c>
      <c r="L471" s="31">
        <v>32.75</v>
      </c>
      <c r="M471" s="31">
        <v>44.666359999999997</v>
      </c>
      <c r="N471" s="1"/>
      <c r="O471" s="1"/>
    </row>
    <row r="472" spans="1:15" ht="12.75" customHeight="1">
      <c r="A472" s="33">
        <v>462</v>
      </c>
      <c r="B472" s="56" t="s">
        <v>543</v>
      </c>
      <c r="C472" s="31">
        <v>282.14999999999998</v>
      </c>
      <c r="D472" s="38">
        <v>283.01666666666665</v>
      </c>
      <c r="E472" s="38">
        <v>279.63333333333333</v>
      </c>
      <c r="F472" s="38">
        <v>277.11666666666667</v>
      </c>
      <c r="G472" s="38">
        <v>273.73333333333335</v>
      </c>
      <c r="H472" s="38">
        <v>285.5333333333333</v>
      </c>
      <c r="I472" s="38">
        <v>288.91666666666663</v>
      </c>
      <c r="J472" s="38">
        <v>291.43333333333328</v>
      </c>
      <c r="K472" s="31">
        <v>286.39999999999998</v>
      </c>
      <c r="L472" s="31">
        <v>280.5</v>
      </c>
      <c r="M472" s="31">
        <v>2.7099500000000001</v>
      </c>
      <c r="N472" s="1"/>
      <c r="O472" s="1"/>
    </row>
    <row r="473" spans="1:15" ht="12.75" customHeight="1">
      <c r="A473" s="33">
        <v>463</v>
      </c>
      <c r="B473" s="56" t="s">
        <v>544</v>
      </c>
      <c r="C473" s="31">
        <v>399.75</v>
      </c>
      <c r="D473" s="38">
        <v>398.08333333333331</v>
      </c>
      <c r="E473" s="38">
        <v>393.66666666666663</v>
      </c>
      <c r="F473" s="38">
        <v>387.58333333333331</v>
      </c>
      <c r="G473" s="38">
        <v>383.16666666666663</v>
      </c>
      <c r="H473" s="38">
        <v>404.16666666666663</v>
      </c>
      <c r="I473" s="38">
        <v>408.58333333333326</v>
      </c>
      <c r="J473" s="38">
        <v>414.66666666666663</v>
      </c>
      <c r="K473" s="31">
        <v>402.5</v>
      </c>
      <c r="L473" s="31">
        <v>392</v>
      </c>
      <c r="M473" s="31">
        <v>7.0128199999999996</v>
      </c>
      <c r="N473" s="1"/>
      <c r="O473" s="1"/>
    </row>
    <row r="474" spans="1:15" ht="12.75" customHeight="1">
      <c r="A474" s="33">
        <v>464</v>
      </c>
      <c r="B474" s="56" t="s">
        <v>532</v>
      </c>
      <c r="C474" s="31">
        <v>779</v>
      </c>
      <c r="D474" s="38">
        <v>779.66666666666663</v>
      </c>
      <c r="E474" s="38">
        <v>774.33333333333326</v>
      </c>
      <c r="F474" s="38">
        <v>769.66666666666663</v>
      </c>
      <c r="G474" s="38">
        <v>764.33333333333326</v>
      </c>
      <c r="H474" s="38">
        <v>784.33333333333326</v>
      </c>
      <c r="I474" s="38">
        <v>789.66666666666652</v>
      </c>
      <c r="J474" s="38">
        <v>794.33333333333326</v>
      </c>
      <c r="K474" s="31">
        <v>785</v>
      </c>
      <c r="L474" s="31">
        <v>775</v>
      </c>
      <c r="M474" s="31">
        <v>0.50919999999999999</v>
      </c>
      <c r="N474" s="1"/>
      <c r="O474" s="1"/>
    </row>
    <row r="475" spans="1:15" ht="12.75" customHeight="1">
      <c r="A475" s="33">
        <v>465</v>
      </c>
      <c r="B475" s="56" t="s">
        <v>302</v>
      </c>
      <c r="C475" s="31">
        <v>3251.05</v>
      </c>
      <c r="D475" s="38">
        <v>3256.5</v>
      </c>
      <c r="E475" s="38">
        <v>3231.55</v>
      </c>
      <c r="F475" s="38">
        <v>3212.05</v>
      </c>
      <c r="G475" s="38">
        <v>3187.1000000000004</v>
      </c>
      <c r="H475" s="38">
        <v>3276</v>
      </c>
      <c r="I475" s="38">
        <v>3300.95</v>
      </c>
      <c r="J475" s="38">
        <v>3320.45</v>
      </c>
      <c r="K475" s="31">
        <v>3281.45</v>
      </c>
      <c r="L475" s="31">
        <v>3237</v>
      </c>
      <c r="M475" s="31">
        <v>1.6941200000000001</v>
      </c>
      <c r="N475" s="1"/>
      <c r="O475" s="1"/>
    </row>
    <row r="476" spans="1:15" ht="12.75" customHeight="1">
      <c r="A476" s="33">
        <v>466</v>
      </c>
      <c r="B476" s="56" t="s">
        <v>533</v>
      </c>
      <c r="C476" s="31">
        <v>39.299999999999997</v>
      </c>
      <c r="D476" s="38">
        <v>39.68333333333333</v>
      </c>
      <c r="E476" s="38">
        <v>38.716666666666661</v>
      </c>
      <c r="F476" s="38">
        <v>38.133333333333333</v>
      </c>
      <c r="G476" s="38">
        <v>37.166666666666664</v>
      </c>
      <c r="H476" s="38">
        <v>40.266666666666659</v>
      </c>
      <c r="I476" s="38">
        <v>41.233333333333327</v>
      </c>
      <c r="J476" s="38">
        <v>41.816666666666656</v>
      </c>
      <c r="K476" s="31">
        <v>40.65</v>
      </c>
      <c r="L476" s="31">
        <v>39.1</v>
      </c>
      <c r="M476" s="31">
        <v>87.5227</v>
      </c>
      <c r="N476" s="1"/>
      <c r="O476" s="1"/>
    </row>
    <row r="477" spans="1:15" ht="12.75" customHeight="1">
      <c r="A477" s="33">
        <v>467</v>
      </c>
      <c r="B477" s="56" t="s">
        <v>234</v>
      </c>
      <c r="C477" s="31">
        <v>1346.15</v>
      </c>
      <c r="D477" s="38">
        <v>1350.9166666666667</v>
      </c>
      <c r="E477" s="38">
        <v>1333.7833333333335</v>
      </c>
      <c r="F477" s="38">
        <v>1321.4166666666667</v>
      </c>
      <c r="G477" s="38">
        <v>1304.2833333333335</v>
      </c>
      <c r="H477" s="38">
        <v>1363.2833333333335</v>
      </c>
      <c r="I477" s="38">
        <v>1380.4166666666667</v>
      </c>
      <c r="J477" s="38">
        <v>1392.7833333333335</v>
      </c>
      <c r="K477" s="31">
        <v>1368.05</v>
      </c>
      <c r="L477" s="31">
        <v>1338.55</v>
      </c>
      <c r="M477" s="31">
        <v>10.11369</v>
      </c>
      <c r="N477" s="1"/>
      <c r="O477" s="1"/>
    </row>
    <row r="478" spans="1:15" ht="12.75" customHeight="1">
      <c r="A478" s="33">
        <v>468</v>
      </c>
      <c r="B478" s="56" t="s">
        <v>545</v>
      </c>
      <c r="C478" s="31">
        <v>28.05</v>
      </c>
      <c r="D478" s="38">
        <v>28.183333333333337</v>
      </c>
      <c r="E478" s="38">
        <v>27.716666666666676</v>
      </c>
      <c r="F478" s="38">
        <v>27.38333333333334</v>
      </c>
      <c r="G478" s="38">
        <v>26.916666666666679</v>
      </c>
      <c r="H478" s="38">
        <v>28.516666666666673</v>
      </c>
      <c r="I478" s="38">
        <v>28.983333333333334</v>
      </c>
      <c r="J478" s="38">
        <v>29.31666666666667</v>
      </c>
      <c r="K478" s="31">
        <v>28.65</v>
      </c>
      <c r="L478" s="31">
        <v>27.85</v>
      </c>
      <c r="M478" s="31">
        <v>69.715860000000006</v>
      </c>
      <c r="N478" s="1"/>
      <c r="O478" s="1"/>
    </row>
    <row r="479" spans="1:15" ht="12.75" customHeight="1">
      <c r="A479" s="33">
        <v>469</v>
      </c>
      <c r="B479" s="56" t="s">
        <v>546</v>
      </c>
      <c r="C479" s="31">
        <v>440.4</v>
      </c>
      <c r="D479" s="38">
        <v>441.56666666666661</v>
      </c>
      <c r="E479" s="38">
        <v>433.98333333333323</v>
      </c>
      <c r="F479" s="38">
        <v>427.56666666666661</v>
      </c>
      <c r="G479" s="38">
        <v>419.98333333333323</v>
      </c>
      <c r="H479" s="38">
        <v>447.98333333333323</v>
      </c>
      <c r="I479" s="38">
        <v>455.56666666666661</v>
      </c>
      <c r="J479" s="38">
        <v>461.98333333333323</v>
      </c>
      <c r="K479" s="31">
        <v>449.15</v>
      </c>
      <c r="L479" s="31">
        <v>435.15</v>
      </c>
      <c r="M479" s="31">
        <v>4.1186299999999996</v>
      </c>
      <c r="N479" s="1"/>
      <c r="O479" s="1"/>
    </row>
    <row r="480" spans="1:15" ht="12.75" customHeight="1">
      <c r="A480" s="33">
        <v>470</v>
      </c>
      <c r="B480" s="56" t="s">
        <v>236</v>
      </c>
      <c r="C480" s="31">
        <v>8176</v>
      </c>
      <c r="D480" s="38">
        <v>8194.6666666666661</v>
      </c>
      <c r="E480" s="38">
        <v>8138.3333333333321</v>
      </c>
      <c r="F480" s="38">
        <v>8100.6666666666661</v>
      </c>
      <c r="G480" s="38">
        <v>8044.3333333333321</v>
      </c>
      <c r="H480" s="38">
        <v>8232.3333333333321</v>
      </c>
      <c r="I480" s="38">
        <v>8288.6666666666642</v>
      </c>
      <c r="J480" s="38">
        <v>8326.3333333333321</v>
      </c>
      <c r="K480" s="31">
        <v>8251</v>
      </c>
      <c r="L480" s="31">
        <v>8157</v>
      </c>
      <c r="M480" s="31">
        <v>2.8052700000000002</v>
      </c>
      <c r="N480" s="1"/>
      <c r="O480" s="1"/>
    </row>
    <row r="481" spans="1:15" ht="12.75" customHeight="1">
      <c r="A481" s="33">
        <v>471</v>
      </c>
      <c r="B481" s="56" t="s">
        <v>303</v>
      </c>
      <c r="C481" s="31">
        <v>83</v>
      </c>
      <c r="D481" s="38">
        <v>83.016666666666666</v>
      </c>
      <c r="E481" s="38">
        <v>82.133333333333326</v>
      </c>
      <c r="F481" s="38">
        <v>81.266666666666666</v>
      </c>
      <c r="G481" s="38">
        <v>80.383333333333326</v>
      </c>
      <c r="H481" s="38">
        <v>83.883333333333326</v>
      </c>
      <c r="I481" s="38">
        <v>84.76666666666668</v>
      </c>
      <c r="J481" s="38">
        <v>85.633333333333326</v>
      </c>
      <c r="K481" s="31">
        <v>83.9</v>
      </c>
      <c r="L481" s="31">
        <v>82.15</v>
      </c>
      <c r="M481" s="31">
        <v>141.87072000000001</v>
      </c>
      <c r="N481" s="1"/>
      <c r="O481" s="1"/>
    </row>
    <row r="482" spans="1:15" ht="12.75" customHeight="1">
      <c r="A482" s="33">
        <v>472</v>
      </c>
      <c r="B482" s="56" t="s">
        <v>235</v>
      </c>
      <c r="C482" s="31">
        <v>1502.8</v>
      </c>
      <c r="D482" s="38">
        <v>1506.0666666666666</v>
      </c>
      <c r="E482" s="38">
        <v>1489.3333333333333</v>
      </c>
      <c r="F482" s="38">
        <v>1475.8666666666666</v>
      </c>
      <c r="G482" s="38">
        <v>1459.1333333333332</v>
      </c>
      <c r="H482" s="38">
        <v>1519.5333333333333</v>
      </c>
      <c r="I482" s="38">
        <v>1536.2666666666669</v>
      </c>
      <c r="J482" s="38">
        <v>1549.7333333333333</v>
      </c>
      <c r="K482" s="31">
        <v>1522.8</v>
      </c>
      <c r="L482" s="31">
        <v>1492.6</v>
      </c>
      <c r="M482" s="31">
        <v>1.3184800000000001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960.3</v>
      </c>
      <c r="D483" s="38">
        <v>965.6</v>
      </c>
      <c r="E483" s="38">
        <v>948.7</v>
      </c>
      <c r="F483" s="38">
        <v>937.1</v>
      </c>
      <c r="G483" s="38">
        <v>920.2</v>
      </c>
      <c r="H483" s="38">
        <v>977.2</v>
      </c>
      <c r="I483" s="38">
        <v>994.09999999999991</v>
      </c>
      <c r="J483" s="31">
        <v>1005.7</v>
      </c>
      <c r="K483" s="31">
        <v>982.5</v>
      </c>
      <c r="L483" s="31">
        <v>954</v>
      </c>
      <c r="M483" s="56">
        <v>10.98883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573.75</v>
      </c>
      <c r="D484" s="38">
        <v>575.36666666666667</v>
      </c>
      <c r="E484" s="38">
        <v>567.2833333333333</v>
      </c>
      <c r="F484" s="38">
        <v>560.81666666666661</v>
      </c>
      <c r="G484" s="38">
        <v>552.73333333333323</v>
      </c>
      <c r="H484" s="38">
        <v>581.83333333333337</v>
      </c>
      <c r="I484" s="38">
        <v>589.91666666666663</v>
      </c>
      <c r="J484" s="31">
        <v>596.38333333333344</v>
      </c>
      <c r="K484" s="31">
        <v>583.45000000000005</v>
      </c>
      <c r="L484" s="31">
        <v>568.9</v>
      </c>
      <c r="M484" s="56">
        <v>3.0753200000000001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639.95000000000005</v>
      </c>
      <c r="D485" s="38">
        <v>641.43333333333339</v>
      </c>
      <c r="E485" s="38">
        <v>636.86666666666679</v>
      </c>
      <c r="F485" s="38">
        <v>633.78333333333342</v>
      </c>
      <c r="G485" s="38">
        <v>629.21666666666681</v>
      </c>
      <c r="H485" s="38">
        <v>644.51666666666677</v>
      </c>
      <c r="I485" s="38">
        <v>649.08333333333337</v>
      </c>
      <c r="J485" s="38">
        <v>652.16666666666674</v>
      </c>
      <c r="K485" s="31">
        <v>646</v>
      </c>
      <c r="L485" s="31">
        <v>638.35</v>
      </c>
      <c r="M485" s="31">
        <v>30.489820000000002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816.75</v>
      </c>
      <c r="D486" s="38">
        <v>814.48333333333323</v>
      </c>
      <c r="E486" s="38">
        <v>808.26666666666642</v>
      </c>
      <c r="F486" s="38">
        <v>799.78333333333319</v>
      </c>
      <c r="G486" s="38">
        <v>793.56666666666638</v>
      </c>
      <c r="H486" s="38">
        <v>822.96666666666647</v>
      </c>
      <c r="I486" s="38">
        <v>829.18333333333339</v>
      </c>
      <c r="J486" s="31">
        <v>837.66666666666652</v>
      </c>
      <c r="K486" s="31">
        <v>820.7</v>
      </c>
      <c r="L486" s="31">
        <v>806</v>
      </c>
      <c r="M486" s="56">
        <v>2.05905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603.75</v>
      </c>
      <c r="D487" s="38">
        <v>606.2166666666667</v>
      </c>
      <c r="E487" s="38">
        <v>598.53333333333342</v>
      </c>
      <c r="F487" s="38">
        <v>593.31666666666672</v>
      </c>
      <c r="G487" s="38">
        <v>585.63333333333344</v>
      </c>
      <c r="H487" s="38">
        <v>611.43333333333339</v>
      </c>
      <c r="I487" s="38">
        <v>619.11666666666679</v>
      </c>
      <c r="J487" s="38">
        <v>624.33333333333337</v>
      </c>
      <c r="K487" s="31">
        <v>613.9</v>
      </c>
      <c r="L487" s="31">
        <v>601</v>
      </c>
      <c r="M487" s="31">
        <v>1.84772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346.15</v>
      </c>
      <c r="D488" s="38">
        <v>348.86666666666662</v>
      </c>
      <c r="E488" s="38">
        <v>335.53333333333325</v>
      </c>
      <c r="F488" s="38">
        <v>324.91666666666663</v>
      </c>
      <c r="G488" s="38">
        <v>311.58333333333326</v>
      </c>
      <c r="H488" s="38">
        <v>359.48333333333323</v>
      </c>
      <c r="I488" s="38">
        <v>372.81666666666661</v>
      </c>
      <c r="J488" s="38">
        <v>383.43333333333322</v>
      </c>
      <c r="K488" s="31">
        <v>362.2</v>
      </c>
      <c r="L488" s="31">
        <v>338.25</v>
      </c>
      <c r="M488" s="31">
        <v>37.017299999999999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371.7</v>
      </c>
      <c r="D489" s="38">
        <v>374.43333333333334</v>
      </c>
      <c r="E489" s="38">
        <v>366.9666666666667</v>
      </c>
      <c r="F489" s="38">
        <v>362.23333333333335</v>
      </c>
      <c r="G489" s="38">
        <v>354.76666666666671</v>
      </c>
      <c r="H489" s="38">
        <v>379.16666666666669</v>
      </c>
      <c r="I489" s="38">
        <v>386.63333333333327</v>
      </c>
      <c r="J489" s="38">
        <v>391.36666666666667</v>
      </c>
      <c r="K489" s="31">
        <v>381.9</v>
      </c>
      <c r="L489" s="31">
        <v>369.7</v>
      </c>
      <c r="M489" s="31">
        <v>2.2304300000000001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345.9</v>
      </c>
      <c r="D490" s="38">
        <v>347.23333333333329</v>
      </c>
      <c r="E490" s="38">
        <v>341.01666666666659</v>
      </c>
      <c r="F490" s="38">
        <v>336.13333333333333</v>
      </c>
      <c r="G490" s="38">
        <v>329.91666666666663</v>
      </c>
      <c r="H490" s="38">
        <v>352.11666666666656</v>
      </c>
      <c r="I490" s="38">
        <v>358.33333333333326</v>
      </c>
      <c r="J490" s="38">
        <v>363.21666666666653</v>
      </c>
      <c r="K490" s="31">
        <v>353.45</v>
      </c>
      <c r="L490" s="31">
        <v>342.35</v>
      </c>
      <c r="M490" s="31">
        <v>0.92310999999999999</v>
      </c>
      <c r="N490" s="1"/>
      <c r="O490" s="1"/>
    </row>
    <row r="491" spans="1:15" ht="12.75" customHeight="1">
      <c r="A491" s="33">
        <v>481</v>
      </c>
      <c r="B491" s="56" t="s">
        <v>304</v>
      </c>
      <c r="C491" s="31">
        <v>824.1</v>
      </c>
      <c r="D491" s="38">
        <v>824.1</v>
      </c>
      <c r="E491" s="38">
        <v>814.2</v>
      </c>
      <c r="F491" s="38">
        <v>804.30000000000007</v>
      </c>
      <c r="G491" s="38">
        <v>794.40000000000009</v>
      </c>
      <c r="H491" s="38">
        <v>834</v>
      </c>
      <c r="I491" s="38">
        <v>843.89999999999986</v>
      </c>
      <c r="J491" s="38">
        <v>853.8</v>
      </c>
      <c r="K491" s="31">
        <v>834</v>
      </c>
      <c r="L491" s="31">
        <v>814.2</v>
      </c>
      <c r="M491" s="31">
        <v>11.90878</v>
      </c>
      <c r="N491" s="1"/>
      <c r="O491" s="1"/>
    </row>
    <row r="492" spans="1:15" ht="12.75" customHeight="1">
      <c r="A492" s="33">
        <v>482</v>
      </c>
      <c r="B492" s="56" t="s">
        <v>555</v>
      </c>
      <c r="C492" s="38">
        <v>1256</v>
      </c>
      <c r="D492" s="38">
        <v>1252.1833333333334</v>
      </c>
      <c r="E492" s="38">
        <v>1240.3666666666668</v>
      </c>
      <c r="F492" s="38">
        <v>1224.7333333333333</v>
      </c>
      <c r="G492" s="38">
        <v>1212.9166666666667</v>
      </c>
      <c r="H492" s="38">
        <v>1267.8166666666668</v>
      </c>
      <c r="I492" s="38">
        <v>1279.6333333333334</v>
      </c>
      <c r="J492" s="38">
        <v>1295.2666666666669</v>
      </c>
      <c r="K492" s="31">
        <v>1264</v>
      </c>
      <c r="L492" s="31">
        <v>1236.55</v>
      </c>
      <c r="M492" s="31">
        <v>0.80930999999999997</v>
      </c>
      <c r="N492" s="1"/>
      <c r="O492" s="1"/>
    </row>
    <row r="493" spans="1:15" ht="12.75" customHeight="1">
      <c r="A493" s="33">
        <v>483</v>
      </c>
      <c r="B493" s="56" t="s">
        <v>238</v>
      </c>
      <c r="C493" s="31">
        <v>281.45</v>
      </c>
      <c r="D493" s="38">
        <v>282.18333333333334</v>
      </c>
      <c r="E493" s="38">
        <v>279.4666666666667</v>
      </c>
      <c r="F493" s="38">
        <v>277.48333333333335</v>
      </c>
      <c r="G493" s="38">
        <v>274.76666666666671</v>
      </c>
      <c r="H493" s="38">
        <v>284.16666666666669</v>
      </c>
      <c r="I493" s="38">
        <v>286.88333333333327</v>
      </c>
      <c r="J493" s="38">
        <v>288.86666666666667</v>
      </c>
      <c r="K493" s="31">
        <v>284.89999999999998</v>
      </c>
      <c r="L493" s="31">
        <v>280.2</v>
      </c>
      <c r="M493" s="31">
        <v>38.866570000000003</v>
      </c>
      <c r="N493" s="1"/>
      <c r="O493" s="1"/>
    </row>
    <row r="494" spans="1:15" ht="12.75" customHeight="1">
      <c r="A494" s="33">
        <v>484</v>
      </c>
      <c r="B494" s="56" t="s">
        <v>549</v>
      </c>
      <c r="C494" s="38">
        <v>286.3</v>
      </c>
      <c r="D494" s="38">
        <v>288.78333333333336</v>
      </c>
      <c r="E494" s="38">
        <v>282.51666666666671</v>
      </c>
      <c r="F494" s="38">
        <v>278.73333333333335</v>
      </c>
      <c r="G494" s="38">
        <v>272.4666666666667</v>
      </c>
      <c r="H494" s="38">
        <v>292.56666666666672</v>
      </c>
      <c r="I494" s="38">
        <v>298.83333333333337</v>
      </c>
      <c r="J494" s="38">
        <v>302.61666666666673</v>
      </c>
      <c r="K494" s="31">
        <v>295.05</v>
      </c>
      <c r="L494" s="31">
        <v>285</v>
      </c>
      <c r="M494" s="31">
        <v>2.69353</v>
      </c>
      <c r="N494" s="1"/>
      <c r="O494" s="1"/>
    </row>
    <row r="495" spans="1:15" ht="12.75" customHeight="1">
      <c r="A495" s="33">
        <v>485</v>
      </c>
      <c r="B495" s="56" t="s">
        <v>556</v>
      </c>
      <c r="C495" s="38">
        <v>460.7</v>
      </c>
      <c r="D495" s="38">
        <v>467.2166666666667</v>
      </c>
      <c r="E495" s="38">
        <v>450.48333333333341</v>
      </c>
      <c r="F495" s="38">
        <v>440.26666666666671</v>
      </c>
      <c r="G495" s="38">
        <v>423.53333333333342</v>
      </c>
      <c r="H495" s="38">
        <v>477.43333333333339</v>
      </c>
      <c r="I495" s="38">
        <v>494.16666666666674</v>
      </c>
      <c r="J495" s="38">
        <v>504.38333333333338</v>
      </c>
      <c r="K495" s="31">
        <v>483.95</v>
      </c>
      <c r="L495" s="31">
        <v>457</v>
      </c>
      <c r="M495" s="31">
        <v>1.71201</v>
      </c>
      <c r="N495" s="1"/>
      <c r="O495" s="1"/>
    </row>
    <row r="496" spans="1:15" ht="12.75" customHeight="1">
      <c r="A496" s="33">
        <v>486</v>
      </c>
      <c r="B496" s="56" t="s">
        <v>557</v>
      </c>
      <c r="C496" s="38">
        <v>1837.8</v>
      </c>
      <c r="D496" s="38">
        <v>1834.2166666666665</v>
      </c>
      <c r="E496" s="38">
        <v>1823.4833333333329</v>
      </c>
      <c r="F496" s="38">
        <v>1809.1666666666665</v>
      </c>
      <c r="G496" s="38">
        <v>1798.4333333333329</v>
      </c>
      <c r="H496" s="38">
        <v>1848.5333333333328</v>
      </c>
      <c r="I496" s="38">
        <v>1859.2666666666664</v>
      </c>
      <c r="J496" s="38">
        <v>1873.5833333333328</v>
      </c>
      <c r="K496" s="31">
        <v>1844.95</v>
      </c>
      <c r="L496" s="31">
        <v>1819.9</v>
      </c>
      <c r="M496" s="31">
        <v>1.01353</v>
      </c>
      <c r="N496" s="1"/>
      <c r="O496" s="1"/>
    </row>
    <row r="497" spans="1:15" ht="12.75" customHeight="1">
      <c r="A497" s="33">
        <v>487</v>
      </c>
      <c r="B497" s="56" t="s">
        <v>550</v>
      </c>
      <c r="C497" s="38">
        <v>2200.85</v>
      </c>
      <c r="D497" s="38">
        <v>2218.3833333333337</v>
      </c>
      <c r="E497" s="38">
        <v>2179.7666666666673</v>
      </c>
      <c r="F497" s="38">
        <v>2158.6833333333338</v>
      </c>
      <c r="G497" s="38">
        <v>2120.0666666666675</v>
      </c>
      <c r="H497" s="38">
        <v>2239.4666666666672</v>
      </c>
      <c r="I497" s="38">
        <v>2278.083333333333</v>
      </c>
      <c r="J497" s="38">
        <v>2299.166666666667</v>
      </c>
      <c r="K497" s="31">
        <v>2257</v>
      </c>
      <c r="L497" s="31">
        <v>2197.3000000000002</v>
      </c>
      <c r="M497" s="31">
        <v>0.15103</v>
      </c>
      <c r="N497" s="1"/>
      <c r="O497" s="1"/>
    </row>
    <row r="498" spans="1:15" ht="12.75" customHeight="1">
      <c r="A498" s="33">
        <v>488</v>
      </c>
      <c r="B498" s="56" t="s">
        <v>141</v>
      </c>
      <c r="C498" s="38">
        <v>7.65</v>
      </c>
      <c r="D498" s="38">
        <v>7.7</v>
      </c>
      <c r="E498" s="38">
        <v>7.45</v>
      </c>
      <c r="F498" s="38">
        <v>7.25</v>
      </c>
      <c r="G498" s="38">
        <v>7</v>
      </c>
      <c r="H498" s="38">
        <v>7.9</v>
      </c>
      <c r="I498" s="38">
        <v>8.15</v>
      </c>
      <c r="J498" s="38">
        <v>8.3500000000000014</v>
      </c>
      <c r="K498" s="31">
        <v>7.95</v>
      </c>
      <c r="L498" s="31">
        <v>7.5</v>
      </c>
      <c r="M498" s="31">
        <v>2265.8079299999999</v>
      </c>
      <c r="N498" s="1"/>
      <c r="O498" s="1"/>
    </row>
    <row r="499" spans="1:15" ht="12.75" customHeight="1">
      <c r="A499" s="33">
        <v>489</v>
      </c>
      <c r="B499" s="56" t="s">
        <v>239</v>
      </c>
      <c r="C499" s="38">
        <v>765.75</v>
      </c>
      <c r="D499" s="38">
        <v>764.08333333333337</v>
      </c>
      <c r="E499" s="38">
        <v>759.2166666666667</v>
      </c>
      <c r="F499" s="38">
        <v>752.68333333333328</v>
      </c>
      <c r="G499" s="38">
        <v>747.81666666666661</v>
      </c>
      <c r="H499" s="38">
        <v>770.61666666666679</v>
      </c>
      <c r="I499" s="38">
        <v>775.48333333333335</v>
      </c>
      <c r="J499" s="38">
        <v>782.01666666666688</v>
      </c>
      <c r="K499" s="31">
        <v>768.95</v>
      </c>
      <c r="L499" s="31">
        <v>757.55</v>
      </c>
      <c r="M499" s="31">
        <v>36.559939999999997</v>
      </c>
      <c r="N499" s="1"/>
      <c r="O499" s="1"/>
    </row>
    <row r="500" spans="1:15" ht="12.75" customHeight="1">
      <c r="A500" s="33">
        <v>490</v>
      </c>
      <c r="B500" s="56" t="s">
        <v>558</v>
      </c>
      <c r="C500" s="38">
        <v>305.60000000000002</v>
      </c>
      <c r="D500" s="38">
        <v>308.31666666666666</v>
      </c>
      <c r="E500" s="38">
        <v>302.2833333333333</v>
      </c>
      <c r="F500" s="38">
        <v>298.96666666666664</v>
      </c>
      <c r="G500" s="38">
        <v>292.93333333333328</v>
      </c>
      <c r="H500" s="38">
        <v>311.63333333333333</v>
      </c>
      <c r="I500" s="38">
        <v>317.66666666666674</v>
      </c>
      <c r="J500" s="38">
        <v>320.98333333333335</v>
      </c>
      <c r="K500" s="31">
        <v>314.35000000000002</v>
      </c>
      <c r="L500" s="31">
        <v>305</v>
      </c>
      <c r="M500" s="31">
        <v>9.5174199999999995</v>
      </c>
      <c r="N500" s="1"/>
      <c r="O500" s="1"/>
    </row>
    <row r="501" spans="1:15" ht="12.75" customHeight="1">
      <c r="A501" s="33">
        <v>491</v>
      </c>
      <c r="B501" s="56" t="s">
        <v>559</v>
      </c>
      <c r="C501" s="56">
        <v>100.15</v>
      </c>
      <c r="D501" s="38">
        <v>100.78333333333335</v>
      </c>
      <c r="E501" s="38">
        <v>98.666666666666686</v>
      </c>
      <c r="F501" s="38">
        <v>97.183333333333337</v>
      </c>
      <c r="G501" s="38">
        <v>95.066666666666677</v>
      </c>
      <c r="H501" s="38">
        <v>102.26666666666669</v>
      </c>
      <c r="I501" s="38">
        <v>104.38333333333334</v>
      </c>
      <c r="J501" s="38">
        <v>105.8666666666667</v>
      </c>
      <c r="K501" s="31">
        <v>102.9</v>
      </c>
      <c r="L501" s="31">
        <v>99.3</v>
      </c>
      <c r="M501" s="31">
        <v>22.680260000000001</v>
      </c>
      <c r="N501" s="1"/>
      <c r="O501" s="1"/>
    </row>
    <row r="502" spans="1:15" ht="12.75" customHeight="1">
      <c r="A502" s="33">
        <v>492</v>
      </c>
      <c r="B502" s="56" t="s">
        <v>560</v>
      </c>
      <c r="C502" s="56">
        <v>898.45</v>
      </c>
      <c r="D502" s="38">
        <v>902.91666666666663</v>
      </c>
      <c r="E502" s="38">
        <v>890.88333333333321</v>
      </c>
      <c r="F502" s="38">
        <v>883.31666666666661</v>
      </c>
      <c r="G502" s="38">
        <v>871.28333333333319</v>
      </c>
      <c r="H502" s="38">
        <v>910.48333333333323</v>
      </c>
      <c r="I502" s="38">
        <v>922.51666666666677</v>
      </c>
      <c r="J502" s="38">
        <v>930.08333333333326</v>
      </c>
      <c r="K502" s="31">
        <v>914.95</v>
      </c>
      <c r="L502" s="31">
        <v>895.35</v>
      </c>
      <c r="M502" s="31">
        <v>0.56769000000000003</v>
      </c>
      <c r="N502" s="1"/>
      <c r="O502" s="1"/>
    </row>
    <row r="503" spans="1:15" ht="12.75" customHeight="1">
      <c r="A503" s="33">
        <v>493</v>
      </c>
      <c r="B503" s="56" t="s">
        <v>305</v>
      </c>
      <c r="C503" s="56">
        <v>1434</v>
      </c>
      <c r="D503" s="38">
        <v>1434.9166666666667</v>
      </c>
      <c r="E503" s="38">
        <v>1424.2333333333336</v>
      </c>
      <c r="F503" s="38">
        <v>1414.4666666666669</v>
      </c>
      <c r="G503" s="38">
        <v>1403.7833333333338</v>
      </c>
      <c r="H503" s="38">
        <v>1444.6833333333334</v>
      </c>
      <c r="I503" s="38">
        <v>1455.3666666666663</v>
      </c>
      <c r="J503" s="38">
        <v>1465.1333333333332</v>
      </c>
      <c r="K503" s="31">
        <v>1445.6</v>
      </c>
      <c r="L503" s="31">
        <v>1425.15</v>
      </c>
      <c r="M503" s="31">
        <v>0.37508000000000002</v>
      </c>
      <c r="N503" s="1"/>
      <c r="O503" s="1"/>
    </row>
    <row r="504" spans="1:15" ht="12.75" customHeight="1">
      <c r="A504" s="33">
        <v>494</v>
      </c>
      <c r="B504" s="56" t="s">
        <v>240</v>
      </c>
      <c r="C504" s="56">
        <v>417.2</v>
      </c>
      <c r="D504" s="38">
        <v>416.58333333333331</v>
      </c>
      <c r="E504" s="38">
        <v>412.86666666666662</v>
      </c>
      <c r="F504" s="38">
        <v>408.5333333333333</v>
      </c>
      <c r="G504" s="38">
        <v>404.81666666666661</v>
      </c>
      <c r="H504" s="38">
        <v>420.91666666666663</v>
      </c>
      <c r="I504" s="38">
        <v>424.63333333333333</v>
      </c>
      <c r="J504" s="38">
        <v>428.96666666666664</v>
      </c>
      <c r="K504" s="31">
        <v>420.3</v>
      </c>
      <c r="L504" s="31">
        <v>412.25</v>
      </c>
      <c r="M504" s="31">
        <v>88.845129999999997</v>
      </c>
      <c r="N504" s="1"/>
      <c r="O504" s="1"/>
    </row>
    <row r="505" spans="1:15" ht="12.75" customHeight="1">
      <c r="A505" s="33">
        <v>495</v>
      </c>
      <c r="B505" s="56" t="s">
        <v>306</v>
      </c>
      <c r="C505" s="38">
        <v>17.5</v>
      </c>
      <c r="D505" s="38">
        <v>17.583333333333332</v>
      </c>
      <c r="E505" s="38">
        <v>17.266666666666666</v>
      </c>
      <c r="F505" s="38">
        <v>17.033333333333335</v>
      </c>
      <c r="G505" s="38">
        <v>16.716666666666669</v>
      </c>
      <c r="H505" s="38">
        <v>17.816666666666663</v>
      </c>
      <c r="I505" s="38">
        <v>18.133333333333333</v>
      </c>
      <c r="J505" s="31">
        <v>18.36666666666666</v>
      </c>
      <c r="K505" s="31">
        <v>17.899999999999999</v>
      </c>
      <c r="L505" s="31">
        <v>17.350000000000001</v>
      </c>
      <c r="M505" s="56">
        <v>1659.41309</v>
      </c>
      <c r="N505" s="1"/>
      <c r="O505" s="1"/>
    </row>
    <row r="506" spans="1:15" ht="12.75" customHeight="1">
      <c r="A506" s="33">
        <v>496</v>
      </c>
      <c r="B506" s="56" t="s">
        <v>241</v>
      </c>
      <c r="C506" s="38">
        <v>224</v>
      </c>
      <c r="D506" s="38">
        <v>226.66666666666666</v>
      </c>
      <c r="E506" s="38">
        <v>219.63333333333333</v>
      </c>
      <c r="F506" s="38">
        <v>215.26666666666668</v>
      </c>
      <c r="G506" s="38">
        <v>208.23333333333335</v>
      </c>
      <c r="H506" s="38">
        <v>231.0333333333333</v>
      </c>
      <c r="I506" s="38">
        <v>238.06666666666666</v>
      </c>
      <c r="J506" s="31">
        <v>242.43333333333328</v>
      </c>
      <c r="K506" s="31">
        <v>233.7</v>
      </c>
      <c r="L506" s="31">
        <v>222.3</v>
      </c>
      <c r="M506" s="56">
        <v>172.13356999999999</v>
      </c>
      <c r="N506" s="1"/>
      <c r="O506" s="1"/>
    </row>
    <row r="507" spans="1:15" ht="12.75" customHeight="1">
      <c r="A507" s="33">
        <v>497</v>
      </c>
      <c r="B507" s="56" t="s">
        <v>562</v>
      </c>
      <c r="C507" s="56">
        <v>449.95</v>
      </c>
      <c r="D507" s="38">
        <v>444.54999999999995</v>
      </c>
      <c r="E507" s="38">
        <v>435.44999999999993</v>
      </c>
      <c r="F507" s="38">
        <v>420.95</v>
      </c>
      <c r="G507" s="38">
        <v>411.84999999999997</v>
      </c>
      <c r="H507" s="38">
        <v>459.0499999999999</v>
      </c>
      <c r="I507" s="38">
        <v>468.14999999999992</v>
      </c>
      <c r="J507" s="38">
        <v>482.64999999999986</v>
      </c>
      <c r="K507" s="31">
        <v>453.65</v>
      </c>
      <c r="L507" s="31">
        <v>430.05</v>
      </c>
      <c r="M507" s="31">
        <v>37.275039999999997</v>
      </c>
      <c r="N507" s="1"/>
      <c r="O507" s="1"/>
    </row>
    <row r="508" spans="1:15" ht="12.75" customHeight="1">
      <c r="A508" s="33">
        <v>498</v>
      </c>
      <c r="B508" s="56" t="s">
        <v>561</v>
      </c>
      <c r="C508" s="56">
        <v>12644.95</v>
      </c>
      <c r="D508" s="38">
        <v>12613.383333333333</v>
      </c>
      <c r="E508" s="38">
        <v>12484.166666666666</v>
      </c>
      <c r="F508" s="38">
        <v>12323.383333333333</v>
      </c>
      <c r="G508" s="38">
        <v>12194.166666666666</v>
      </c>
      <c r="H508" s="38">
        <v>12774.166666666666</v>
      </c>
      <c r="I508" s="38">
        <v>12903.383333333333</v>
      </c>
      <c r="J508" s="38">
        <v>13064.166666666666</v>
      </c>
      <c r="K508" s="31">
        <v>12742.6</v>
      </c>
      <c r="L508" s="31">
        <v>12452.6</v>
      </c>
      <c r="M508" s="31">
        <v>1.0059999999999999E-2</v>
      </c>
      <c r="N508" s="1"/>
      <c r="O508" s="1"/>
    </row>
    <row r="509" spans="1:15" ht="12.75" customHeight="1">
      <c r="A509" s="33">
        <v>499</v>
      </c>
      <c r="B509" s="56" t="s">
        <v>307</v>
      </c>
      <c r="C509" s="38">
        <v>78.7</v>
      </c>
      <c r="D509" s="38">
        <v>78.616666666666674</v>
      </c>
      <c r="E509" s="38">
        <v>76.583333333333343</v>
      </c>
      <c r="F509" s="38">
        <v>74.466666666666669</v>
      </c>
      <c r="G509" s="38">
        <v>72.433333333333337</v>
      </c>
      <c r="H509" s="38">
        <v>80.733333333333348</v>
      </c>
      <c r="I509" s="38">
        <v>82.76666666666668</v>
      </c>
      <c r="J509" s="31">
        <v>84.883333333333354</v>
      </c>
      <c r="K509" s="31">
        <v>80.650000000000006</v>
      </c>
      <c r="L509" s="31">
        <v>76.5</v>
      </c>
      <c r="M509" s="56">
        <v>712.15774999999996</v>
      </c>
      <c r="N509" s="1"/>
      <c r="O509" s="1"/>
    </row>
    <row r="510" spans="1:15" ht="12.75" customHeight="1">
      <c r="A510" s="33">
        <v>500</v>
      </c>
      <c r="B510" s="56" t="s">
        <v>242</v>
      </c>
      <c r="C510" s="56">
        <v>602.04999999999995</v>
      </c>
      <c r="D510" s="38">
        <v>600.85</v>
      </c>
      <c r="E510" s="38">
        <v>595.90000000000009</v>
      </c>
      <c r="F510" s="38">
        <v>589.75000000000011</v>
      </c>
      <c r="G510" s="38">
        <v>584.80000000000018</v>
      </c>
      <c r="H510" s="38">
        <v>607</v>
      </c>
      <c r="I510" s="38">
        <v>611.95000000000005</v>
      </c>
      <c r="J510" s="38">
        <v>618.09999999999991</v>
      </c>
      <c r="K510" s="31">
        <v>605.79999999999995</v>
      </c>
      <c r="L510" s="31">
        <v>594.70000000000005</v>
      </c>
      <c r="M510" s="31">
        <v>6.02135</v>
      </c>
      <c r="N510" s="1"/>
      <c r="O510" s="1"/>
    </row>
    <row r="511" spans="1:15" ht="12.75" customHeight="1">
      <c r="A511" s="33">
        <v>501</v>
      </c>
      <c r="B511" s="56" t="s">
        <v>563</v>
      </c>
      <c r="C511" s="56">
        <v>1479.85</v>
      </c>
      <c r="D511" s="38">
        <v>1477.6666666666667</v>
      </c>
      <c r="E511" s="38">
        <v>1470.3333333333335</v>
      </c>
      <c r="F511" s="38">
        <v>1460.8166666666668</v>
      </c>
      <c r="G511" s="38">
        <v>1453.4833333333336</v>
      </c>
      <c r="H511" s="38">
        <v>1487.1833333333334</v>
      </c>
      <c r="I511" s="38">
        <v>1494.5166666666669</v>
      </c>
      <c r="J511" s="38">
        <v>1504.0333333333333</v>
      </c>
      <c r="K511" s="31">
        <v>1485</v>
      </c>
      <c r="L511" s="31">
        <v>1468.15</v>
      </c>
      <c r="M511" s="31">
        <v>0.19958000000000001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7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7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7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7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7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7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1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1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1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1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1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254</v>
      </c>
      <c r="N528" s="1"/>
      <c r="O528" s="1"/>
    </row>
    <row r="529" spans="1:15" ht="12.75" customHeight="1">
      <c r="A529" s="71" t="s">
        <v>255</v>
      </c>
      <c r="N529" s="1"/>
      <c r="O529" s="1"/>
    </row>
    <row r="530" spans="1:15" ht="12.75" customHeight="1">
      <c r="A530" s="71" t="s">
        <v>256</v>
      </c>
      <c r="N530" s="1"/>
      <c r="O530" s="1"/>
    </row>
    <row r="531" spans="1:15" ht="12.75" customHeight="1">
      <c r="A531" s="71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2"/>
  <sheetViews>
    <sheetView zoomScale="85" zoomScaleNormal="85" workbookViewId="0">
      <pane ySplit="9" topLeftCell="A10" activePane="bottomLeft" state="frozen"/>
      <selection pane="bottomLeft" activeCell="A17" sqref="A17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5" t="s">
        <v>312</v>
      </c>
      <c r="B1" s="76"/>
      <c r="C1" s="77"/>
      <c r="D1" s="78"/>
      <c r="E1" s="76"/>
      <c r="F1" s="76"/>
      <c r="G1" s="76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:28" ht="12.75" customHeight="1">
      <c r="A2" s="80"/>
      <c r="B2" s="81"/>
      <c r="C2" s="82"/>
      <c r="D2" s="83"/>
      <c r="E2" s="81"/>
      <c r="F2" s="81"/>
      <c r="G2" s="81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  <c r="Z2" s="79"/>
      <c r="AA2" s="79"/>
      <c r="AB2" s="79"/>
    </row>
    <row r="3" spans="1:28" ht="12.75" customHeight="1">
      <c r="A3" s="80"/>
      <c r="B3" s="81"/>
      <c r="C3" s="82"/>
      <c r="D3" s="83"/>
      <c r="E3" s="81"/>
      <c r="F3" s="81"/>
      <c r="G3" s="81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  <c r="Y3" s="79"/>
      <c r="Z3" s="79"/>
      <c r="AA3" s="79"/>
      <c r="AB3" s="79"/>
    </row>
    <row r="4" spans="1:28" ht="12.75" customHeight="1">
      <c r="A4" s="80"/>
      <c r="B4" s="81"/>
      <c r="C4" s="82"/>
      <c r="D4" s="83"/>
      <c r="E4" s="81"/>
      <c r="F4" s="81"/>
      <c r="G4" s="81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</row>
    <row r="5" spans="1:28" ht="6" customHeight="1">
      <c r="A5" s="398"/>
      <c r="B5" s="399"/>
      <c r="C5" s="398"/>
      <c r="D5" s="399"/>
      <c r="E5" s="76"/>
      <c r="F5" s="76"/>
      <c r="G5" s="76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8" ht="26.25" customHeight="1">
      <c r="A6" s="79"/>
      <c r="B6" s="84"/>
      <c r="C6" s="72"/>
      <c r="D6" s="72"/>
      <c r="E6" s="23" t="s">
        <v>311</v>
      </c>
      <c r="F6" s="76"/>
      <c r="G6" s="76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</row>
    <row r="7" spans="1:28" ht="16.5" customHeight="1">
      <c r="A7" s="85" t="s">
        <v>566</v>
      </c>
      <c r="B7" s="400" t="s">
        <v>567</v>
      </c>
      <c r="C7" s="399"/>
      <c r="D7" s="7">
        <f>Main!B10</f>
        <v>45126</v>
      </c>
      <c r="E7" s="86"/>
      <c r="F7" s="76"/>
      <c r="G7" s="87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</row>
    <row r="8" spans="1:28" ht="12.75" customHeight="1">
      <c r="A8" s="75"/>
      <c r="B8" s="76"/>
      <c r="C8" s="77"/>
      <c r="D8" s="78"/>
      <c r="E8" s="86"/>
      <c r="F8" s="86"/>
      <c r="G8" s="86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</row>
    <row r="9" spans="1:28" ht="51">
      <c r="A9" s="88" t="s">
        <v>568</v>
      </c>
      <c r="B9" s="89" t="s">
        <v>569</v>
      </c>
      <c r="C9" s="89" t="s">
        <v>570</v>
      </c>
      <c r="D9" s="89" t="s">
        <v>571</v>
      </c>
      <c r="E9" s="89" t="s">
        <v>572</v>
      </c>
      <c r="F9" s="89" t="s">
        <v>573</v>
      </c>
      <c r="G9" s="89" t="s">
        <v>574</v>
      </c>
      <c r="H9" s="89" t="s">
        <v>575</v>
      </c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</row>
    <row r="10" spans="1:28" ht="12.75" customHeight="1">
      <c r="A10" s="90">
        <v>45125</v>
      </c>
      <c r="B10" s="32">
        <v>543512</v>
      </c>
      <c r="C10" s="31" t="s">
        <v>1164</v>
      </c>
      <c r="D10" s="31" t="s">
        <v>1165</v>
      </c>
      <c r="E10" s="31" t="s">
        <v>577</v>
      </c>
      <c r="F10" s="91">
        <v>75995</v>
      </c>
      <c r="G10" s="32">
        <v>116.21</v>
      </c>
      <c r="H10" s="32" t="s">
        <v>335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</row>
    <row r="11" spans="1:28" ht="12.75" customHeight="1">
      <c r="A11" s="90">
        <v>45125</v>
      </c>
      <c r="B11" s="32">
        <v>543512</v>
      </c>
      <c r="C11" s="31" t="s">
        <v>1164</v>
      </c>
      <c r="D11" s="31" t="s">
        <v>1165</v>
      </c>
      <c r="E11" s="31" t="s">
        <v>576</v>
      </c>
      <c r="F11" s="91">
        <v>78520</v>
      </c>
      <c r="G11" s="32">
        <v>117.45</v>
      </c>
      <c r="H11" s="32" t="s">
        <v>335</v>
      </c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</row>
    <row r="12" spans="1:28" ht="12.75" customHeight="1">
      <c r="A12" s="90">
        <v>45125</v>
      </c>
      <c r="B12" s="32">
        <v>543512</v>
      </c>
      <c r="C12" s="31" t="s">
        <v>1164</v>
      </c>
      <c r="D12" s="31" t="s">
        <v>1166</v>
      </c>
      <c r="E12" s="31" t="s">
        <v>577</v>
      </c>
      <c r="F12" s="91">
        <v>79155</v>
      </c>
      <c r="G12" s="32">
        <v>117.45</v>
      </c>
      <c r="H12" s="32" t="s">
        <v>335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</row>
    <row r="13" spans="1:28" ht="12.75" customHeight="1">
      <c r="A13" s="90">
        <v>45125</v>
      </c>
      <c r="B13" s="32">
        <v>543512</v>
      </c>
      <c r="C13" s="31" t="s">
        <v>1164</v>
      </c>
      <c r="D13" s="31" t="s">
        <v>1166</v>
      </c>
      <c r="E13" s="31" t="s">
        <v>576</v>
      </c>
      <c r="F13" s="91">
        <v>76561</v>
      </c>
      <c r="G13" s="32">
        <v>116.21</v>
      </c>
      <c r="H13" s="32" t="s">
        <v>335</v>
      </c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</row>
    <row r="14" spans="1:28" ht="12.75" customHeight="1">
      <c r="A14" s="90">
        <v>45125</v>
      </c>
      <c r="B14" s="32">
        <v>524828</v>
      </c>
      <c r="C14" s="31" t="s">
        <v>1167</v>
      </c>
      <c r="D14" s="31" t="s">
        <v>1168</v>
      </c>
      <c r="E14" s="31" t="s">
        <v>576</v>
      </c>
      <c r="F14" s="91">
        <v>68066</v>
      </c>
      <c r="G14" s="32">
        <v>194.51</v>
      </c>
      <c r="H14" s="32" t="s">
        <v>335</v>
      </c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</row>
    <row r="15" spans="1:28" ht="12.75" customHeight="1">
      <c r="A15" s="90">
        <v>45125</v>
      </c>
      <c r="B15" s="32">
        <v>543926</v>
      </c>
      <c r="C15" s="31" t="s">
        <v>1169</v>
      </c>
      <c r="D15" s="31" t="s">
        <v>1170</v>
      </c>
      <c r="E15" s="31" t="s">
        <v>577</v>
      </c>
      <c r="F15" s="91">
        <v>113600</v>
      </c>
      <c r="G15" s="32">
        <v>64.25</v>
      </c>
      <c r="H15" s="32" t="s">
        <v>335</v>
      </c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</row>
    <row r="16" spans="1:28" ht="12.75" customHeight="1">
      <c r="A16" s="90">
        <v>45125</v>
      </c>
      <c r="B16" s="32">
        <v>543926</v>
      </c>
      <c r="C16" s="31" t="s">
        <v>1169</v>
      </c>
      <c r="D16" s="31" t="s">
        <v>1171</v>
      </c>
      <c r="E16" s="31" t="s">
        <v>577</v>
      </c>
      <c r="F16" s="91">
        <v>59200</v>
      </c>
      <c r="G16" s="32">
        <v>64.95</v>
      </c>
      <c r="H16" s="32" t="s">
        <v>335</v>
      </c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</row>
    <row r="17" spans="1:28" ht="12.75" customHeight="1">
      <c r="A17" s="90">
        <v>45125</v>
      </c>
      <c r="B17" s="32">
        <v>543926</v>
      </c>
      <c r="C17" s="31" t="s">
        <v>1169</v>
      </c>
      <c r="D17" s="31" t="s">
        <v>1171</v>
      </c>
      <c r="E17" s="31" t="s">
        <v>576</v>
      </c>
      <c r="F17" s="91">
        <v>68000</v>
      </c>
      <c r="G17" s="32">
        <v>64.25</v>
      </c>
      <c r="H17" s="32" t="s">
        <v>335</v>
      </c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</row>
    <row r="18" spans="1:28" ht="12.75" customHeight="1">
      <c r="A18" s="90">
        <v>45125</v>
      </c>
      <c r="B18" s="32">
        <v>543926</v>
      </c>
      <c r="C18" s="31" t="s">
        <v>1169</v>
      </c>
      <c r="D18" s="31" t="s">
        <v>1172</v>
      </c>
      <c r="E18" s="31" t="s">
        <v>576</v>
      </c>
      <c r="F18" s="91">
        <v>190400</v>
      </c>
      <c r="G18" s="32">
        <v>64.39</v>
      </c>
      <c r="H18" s="32" t="s">
        <v>335</v>
      </c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</row>
    <row r="19" spans="1:28" ht="12.75" customHeight="1">
      <c r="A19" s="90">
        <v>45125</v>
      </c>
      <c r="B19" s="32">
        <v>543926</v>
      </c>
      <c r="C19" s="31" t="s">
        <v>1169</v>
      </c>
      <c r="D19" s="31" t="s">
        <v>1173</v>
      </c>
      <c r="E19" s="31" t="s">
        <v>576</v>
      </c>
      <c r="F19" s="91">
        <v>72800</v>
      </c>
      <c r="G19" s="32">
        <v>64.3</v>
      </c>
      <c r="H19" s="32" t="s">
        <v>335</v>
      </c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</row>
    <row r="20" spans="1:28" ht="12.75" customHeight="1">
      <c r="A20" s="90">
        <v>45125</v>
      </c>
      <c r="B20" s="32">
        <v>543926</v>
      </c>
      <c r="C20" s="31" t="s">
        <v>1169</v>
      </c>
      <c r="D20" s="31" t="s">
        <v>1172</v>
      </c>
      <c r="E20" s="31" t="s">
        <v>577</v>
      </c>
      <c r="F20" s="91">
        <v>195200</v>
      </c>
      <c r="G20" s="32">
        <v>64.34</v>
      </c>
      <c r="H20" s="32" t="s">
        <v>335</v>
      </c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</row>
    <row r="21" spans="1:28" ht="12.75" customHeight="1">
      <c r="A21" s="90">
        <v>45125</v>
      </c>
      <c r="B21" s="32">
        <v>543926</v>
      </c>
      <c r="C21" s="31" t="s">
        <v>1169</v>
      </c>
      <c r="D21" s="31" t="s">
        <v>1173</v>
      </c>
      <c r="E21" s="31" t="s">
        <v>577</v>
      </c>
      <c r="F21" s="91">
        <v>65600</v>
      </c>
      <c r="G21" s="32">
        <v>64.56</v>
      </c>
      <c r="H21" s="32" t="s">
        <v>335</v>
      </c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</row>
    <row r="22" spans="1:28" ht="12.75" customHeight="1">
      <c r="A22" s="90">
        <v>45125</v>
      </c>
      <c r="B22" s="32">
        <v>543926</v>
      </c>
      <c r="C22" s="31" t="s">
        <v>1169</v>
      </c>
      <c r="D22" s="31" t="s">
        <v>1174</v>
      </c>
      <c r="E22" s="31" t="s">
        <v>577</v>
      </c>
      <c r="F22" s="91">
        <v>2400</v>
      </c>
      <c r="G22" s="32">
        <v>69.8</v>
      </c>
      <c r="H22" s="32" t="s">
        <v>335</v>
      </c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</row>
    <row r="23" spans="1:28" ht="12.75" customHeight="1">
      <c r="A23" s="90">
        <v>45125</v>
      </c>
      <c r="B23" s="32">
        <v>543926</v>
      </c>
      <c r="C23" s="31" t="s">
        <v>1169</v>
      </c>
      <c r="D23" s="31" t="s">
        <v>1138</v>
      </c>
      <c r="E23" s="31" t="s">
        <v>577</v>
      </c>
      <c r="F23" s="91">
        <v>28000</v>
      </c>
      <c r="G23" s="32">
        <v>64.33</v>
      </c>
      <c r="H23" s="32" t="s">
        <v>335</v>
      </c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</row>
    <row r="24" spans="1:28" ht="12.75" customHeight="1">
      <c r="A24" s="90">
        <v>45125</v>
      </c>
      <c r="B24" s="32">
        <v>543926</v>
      </c>
      <c r="C24" s="31" t="s">
        <v>1169</v>
      </c>
      <c r="D24" s="31" t="s">
        <v>1139</v>
      </c>
      <c r="E24" s="31" t="s">
        <v>577</v>
      </c>
      <c r="F24" s="91">
        <v>253600</v>
      </c>
      <c r="G24" s="32">
        <v>64.540000000000006</v>
      </c>
      <c r="H24" s="32" t="s">
        <v>335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</row>
    <row r="25" spans="1:28" ht="12.75" customHeight="1">
      <c r="A25" s="90">
        <v>45125</v>
      </c>
      <c r="B25" s="32">
        <v>543926</v>
      </c>
      <c r="C25" s="31" t="s">
        <v>1169</v>
      </c>
      <c r="D25" s="31" t="s">
        <v>1174</v>
      </c>
      <c r="E25" s="31" t="s">
        <v>576</v>
      </c>
      <c r="F25" s="91">
        <v>82400</v>
      </c>
      <c r="G25" s="32">
        <v>64.25</v>
      </c>
      <c r="H25" s="32" t="s">
        <v>335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</row>
    <row r="26" spans="1:28" ht="12.75" customHeight="1">
      <c r="A26" s="90">
        <v>45125</v>
      </c>
      <c r="B26" s="32">
        <v>543926</v>
      </c>
      <c r="C26" s="31" t="s">
        <v>1169</v>
      </c>
      <c r="D26" s="31" t="s">
        <v>1138</v>
      </c>
      <c r="E26" s="31" t="s">
        <v>576</v>
      </c>
      <c r="F26" s="91">
        <v>65600</v>
      </c>
      <c r="G26" s="32">
        <v>64.41</v>
      </c>
      <c r="H26" s="32" t="s">
        <v>335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</row>
    <row r="27" spans="1:28" ht="12.75" customHeight="1">
      <c r="A27" s="90">
        <v>45125</v>
      </c>
      <c r="B27" s="32">
        <v>543926</v>
      </c>
      <c r="C27" s="31" t="s">
        <v>1169</v>
      </c>
      <c r="D27" s="31" t="s">
        <v>1139</v>
      </c>
      <c r="E27" s="31" t="s">
        <v>576</v>
      </c>
      <c r="F27" s="91">
        <v>253600</v>
      </c>
      <c r="G27" s="32">
        <v>64.290000000000006</v>
      </c>
      <c r="H27" s="32" t="s">
        <v>335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</row>
    <row r="28" spans="1:28" ht="12.75" customHeight="1">
      <c r="A28" s="90">
        <v>45125</v>
      </c>
      <c r="B28" s="32">
        <v>543926</v>
      </c>
      <c r="C28" s="31" t="s">
        <v>1169</v>
      </c>
      <c r="D28" s="31" t="s">
        <v>1175</v>
      </c>
      <c r="E28" s="31" t="s">
        <v>577</v>
      </c>
      <c r="F28" s="91">
        <v>96800</v>
      </c>
      <c r="G28" s="32">
        <v>64.25</v>
      </c>
      <c r="H28" s="32" t="s">
        <v>335</v>
      </c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</row>
    <row r="29" spans="1:28" ht="12.75" customHeight="1">
      <c r="A29" s="90">
        <v>45125</v>
      </c>
      <c r="B29" s="32">
        <v>543926</v>
      </c>
      <c r="C29" s="31" t="s">
        <v>1169</v>
      </c>
      <c r="D29" s="31" t="s">
        <v>1176</v>
      </c>
      <c r="E29" s="31" t="s">
        <v>577</v>
      </c>
      <c r="F29" s="91">
        <v>58400</v>
      </c>
      <c r="G29" s="32">
        <v>65.02</v>
      </c>
      <c r="H29" s="32" t="s">
        <v>335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</row>
    <row r="30" spans="1:28" ht="12.75" customHeight="1">
      <c r="A30" s="90">
        <v>45125</v>
      </c>
      <c r="B30" s="32">
        <v>543926</v>
      </c>
      <c r="C30" s="31" t="s">
        <v>1169</v>
      </c>
      <c r="D30" s="31" t="s">
        <v>1176</v>
      </c>
      <c r="E30" s="31" t="s">
        <v>576</v>
      </c>
      <c r="F30" s="91">
        <v>59200</v>
      </c>
      <c r="G30" s="32">
        <v>64.680000000000007</v>
      </c>
      <c r="H30" s="32" t="s">
        <v>335</v>
      </c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</row>
    <row r="31" spans="1:28" ht="12.75" customHeight="1">
      <c r="A31" s="90">
        <v>45125</v>
      </c>
      <c r="B31" s="32">
        <v>543926</v>
      </c>
      <c r="C31" s="31" t="s">
        <v>1169</v>
      </c>
      <c r="D31" s="31" t="s">
        <v>1177</v>
      </c>
      <c r="E31" s="31" t="s">
        <v>577</v>
      </c>
      <c r="F31" s="91">
        <v>47200</v>
      </c>
      <c r="G31" s="32">
        <v>64.260000000000005</v>
      </c>
      <c r="H31" s="32" t="s">
        <v>335</v>
      </c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  <c r="AB31" s="79"/>
    </row>
    <row r="32" spans="1:28" ht="12.75" customHeight="1">
      <c r="A32" s="90">
        <v>45125</v>
      </c>
      <c r="B32" s="32">
        <v>543926</v>
      </c>
      <c r="C32" s="31" t="s">
        <v>1169</v>
      </c>
      <c r="D32" s="31" t="s">
        <v>1177</v>
      </c>
      <c r="E32" s="31" t="s">
        <v>576</v>
      </c>
      <c r="F32" s="91">
        <v>57600</v>
      </c>
      <c r="G32" s="32">
        <v>64.25</v>
      </c>
      <c r="H32" s="32" t="s">
        <v>335</v>
      </c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</row>
    <row r="33" spans="1:28" ht="12.75" customHeight="1">
      <c r="A33" s="90">
        <v>45125</v>
      </c>
      <c r="B33" s="32">
        <v>543926</v>
      </c>
      <c r="C33" s="31" t="s">
        <v>1169</v>
      </c>
      <c r="D33" s="31" t="s">
        <v>1178</v>
      </c>
      <c r="E33" s="31" t="s">
        <v>576</v>
      </c>
      <c r="F33" s="91">
        <v>101600</v>
      </c>
      <c r="G33" s="32">
        <v>64.25</v>
      </c>
      <c r="H33" s="32" t="s">
        <v>335</v>
      </c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</row>
    <row r="34" spans="1:28" ht="12.75" customHeight="1">
      <c r="A34" s="90">
        <v>45125</v>
      </c>
      <c r="B34" s="32">
        <v>543926</v>
      </c>
      <c r="C34" s="31" t="s">
        <v>1169</v>
      </c>
      <c r="D34" s="31" t="s">
        <v>1117</v>
      </c>
      <c r="E34" s="31" t="s">
        <v>576</v>
      </c>
      <c r="F34" s="91">
        <v>336800</v>
      </c>
      <c r="G34" s="32">
        <v>64.7</v>
      </c>
      <c r="H34" s="32" t="s">
        <v>335</v>
      </c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</row>
    <row r="35" spans="1:28" ht="12.75" customHeight="1">
      <c r="A35" s="90">
        <v>45125</v>
      </c>
      <c r="B35" s="32">
        <v>543926</v>
      </c>
      <c r="C35" s="31" t="s">
        <v>1169</v>
      </c>
      <c r="D35" s="31" t="s">
        <v>1118</v>
      </c>
      <c r="E35" s="31" t="s">
        <v>576</v>
      </c>
      <c r="F35" s="91">
        <v>310400</v>
      </c>
      <c r="G35" s="32">
        <v>64.25</v>
      </c>
      <c r="H35" s="32" t="s">
        <v>335</v>
      </c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</row>
    <row r="36" spans="1:28" ht="12.75" customHeight="1">
      <c r="A36" s="90">
        <v>45125</v>
      </c>
      <c r="B36" s="32">
        <v>543926</v>
      </c>
      <c r="C36" s="31" t="s">
        <v>1169</v>
      </c>
      <c r="D36" s="31" t="s">
        <v>1178</v>
      </c>
      <c r="E36" s="31" t="s">
        <v>577</v>
      </c>
      <c r="F36" s="91">
        <v>339200</v>
      </c>
      <c r="G36" s="32">
        <v>64.25</v>
      </c>
      <c r="H36" s="32" t="s">
        <v>335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</row>
    <row r="37" spans="1:28" ht="12.75" customHeight="1">
      <c r="A37" s="90">
        <v>45125</v>
      </c>
      <c r="B37" s="32">
        <v>543926</v>
      </c>
      <c r="C37" s="31" t="s">
        <v>1169</v>
      </c>
      <c r="D37" s="31" t="s">
        <v>1117</v>
      </c>
      <c r="E37" s="31" t="s">
        <v>577</v>
      </c>
      <c r="F37" s="91">
        <v>296800</v>
      </c>
      <c r="G37" s="32">
        <v>64.599999999999994</v>
      </c>
      <c r="H37" s="32" t="s">
        <v>335</v>
      </c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</row>
    <row r="38" spans="1:28" ht="12.75" customHeight="1">
      <c r="A38" s="90">
        <v>45125</v>
      </c>
      <c r="B38" s="32">
        <v>543926</v>
      </c>
      <c r="C38" s="31" t="s">
        <v>1169</v>
      </c>
      <c r="D38" s="31" t="s">
        <v>1118</v>
      </c>
      <c r="E38" s="31" t="s">
        <v>577</v>
      </c>
      <c r="F38" s="91">
        <v>221600</v>
      </c>
      <c r="G38" s="32">
        <v>64.44</v>
      </c>
      <c r="H38" s="32" t="s">
        <v>335</v>
      </c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</row>
    <row r="39" spans="1:28" ht="12.75" customHeight="1">
      <c r="A39" s="90">
        <v>45125</v>
      </c>
      <c r="B39" s="32">
        <v>543831</v>
      </c>
      <c r="C39" s="31" t="s">
        <v>1179</v>
      </c>
      <c r="D39" s="31" t="s">
        <v>1180</v>
      </c>
      <c r="E39" s="31" t="s">
        <v>576</v>
      </c>
      <c r="F39" s="91">
        <v>260000</v>
      </c>
      <c r="G39" s="32">
        <v>290</v>
      </c>
      <c r="H39" s="32" t="s">
        <v>335</v>
      </c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</row>
    <row r="40" spans="1:28" ht="12.75" customHeight="1">
      <c r="A40" s="90">
        <v>45125</v>
      </c>
      <c r="B40" s="32">
        <v>543831</v>
      </c>
      <c r="C40" s="31" t="s">
        <v>1179</v>
      </c>
      <c r="D40" s="31" t="s">
        <v>1181</v>
      </c>
      <c r="E40" s="31" t="s">
        <v>576</v>
      </c>
      <c r="F40" s="91">
        <v>200000</v>
      </c>
      <c r="G40" s="32">
        <v>291.13</v>
      </c>
      <c r="H40" s="32" t="s">
        <v>335</v>
      </c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</row>
    <row r="41" spans="1:28" ht="12.75" customHeight="1">
      <c r="A41" s="90">
        <v>45125</v>
      </c>
      <c r="B41" s="32">
        <v>543928</v>
      </c>
      <c r="C41" s="31" t="s">
        <v>1182</v>
      </c>
      <c r="D41" s="31" t="s">
        <v>1183</v>
      </c>
      <c r="E41" s="31" t="s">
        <v>576</v>
      </c>
      <c r="F41" s="91">
        <v>85200</v>
      </c>
      <c r="G41" s="32">
        <v>216.71</v>
      </c>
      <c r="H41" s="32" t="s">
        <v>335</v>
      </c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</row>
    <row r="42" spans="1:28" ht="12.75" customHeight="1">
      <c r="A42" s="90">
        <v>45125</v>
      </c>
      <c r="B42" s="32">
        <v>543928</v>
      </c>
      <c r="C42" s="31" t="s">
        <v>1182</v>
      </c>
      <c r="D42" s="31" t="s">
        <v>1183</v>
      </c>
      <c r="E42" s="31" t="s">
        <v>577</v>
      </c>
      <c r="F42" s="91">
        <v>85200</v>
      </c>
      <c r="G42" s="32">
        <v>208.64</v>
      </c>
      <c r="H42" s="32" t="s">
        <v>335</v>
      </c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</row>
    <row r="43" spans="1:28" ht="12.75" customHeight="1">
      <c r="A43" s="90">
        <v>45125</v>
      </c>
      <c r="B43" s="32">
        <v>542724</v>
      </c>
      <c r="C43" s="31" t="s">
        <v>1184</v>
      </c>
      <c r="D43" s="31" t="s">
        <v>1185</v>
      </c>
      <c r="E43" s="31" t="s">
        <v>577</v>
      </c>
      <c r="F43" s="91">
        <v>10773759</v>
      </c>
      <c r="G43" s="32">
        <v>1.53</v>
      </c>
      <c r="H43" s="32" t="s">
        <v>335</v>
      </c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</row>
    <row r="44" spans="1:28" ht="12.75" customHeight="1">
      <c r="A44" s="90">
        <v>45125</v>
      </c>
      <c r="B44" s="32">
        <v>543239</v>
      </c>
      <c r="C44" s="31" t="s">
        <v>1119</v>
      </c>
      <c r="D44" s="31" t="s">
        <v>1186</v>
      </c>
      <c r="E44" s="31" t="s">
        <v>576</v>
      </c>
      <c r="F44" s="91">
        <v>89600</v>
      </c>
      <c r="G44" s="32">
        <v>110.03</v>
      </c>
      <c r="H44" s="32" t="s">
        <v>335</v>
      </c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79"/>
      <c r="Z44" s="79"/>
      <c r="AA44" s="79"/>
      <c r="AB44" s="79"/>
    </row>
    <row r="45" spans="1:28" ht="12.75" customHeight="1">
      <c r="A45" s="90">
        <v>45125</v>
      </c>
      <c r="B45" s="32">
        <v>543239</v>
      </c>
      <c r="C45" s="31" t="s">
        <v>1119</v>
      </c>
      <c r="D45" s="31" t="s">
        <v>1120</v>
      </c>
      <c r="E45" s="31" t="s">
        <v>577</v>
      </c>
      <c r="F45" s="91">
        <v>89600</v>
      </c>
      <c r="G45" s="32">
        <v>110.03</v>
      </c>
      <c r="H45" s="32" t="s">
        <v>335</v>
      </c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</row>
    <row r="46" spans="1:28" ht="12.75" customHeight="1">
      <c r="A46" s="90">
        <v>45125</v>
      </c>
      <c r="B46" s="32">
        <v>539224</v>
      </c>
      <c r="C46" s="31" t="s">
        <v>1187</v>
      </c>
      <c r="D46" s="31" t="s">
        <v>1188</v>
      </c>
      <c r="E46" s="31" t="s">
        <v>576</v>
      </c>
      <c r="F46" s="91">
        <v>21070</v>
      </c>
      <c r="G46" s="32">
        <v>103.74</v>
      </c>
      <c r="H46" s="32" t="s">
        <v>335</v>
      </c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79"/>
    </row>
    <row r="47" spans="1:28" ht="12.75" customHeight="1">
      <c r="A47" s="90">
        <v>45125</v>
      </c>
      <c r="B47" s="32">
        <v>539224</v>
      </c>
      <c r="C47" s="31" t="s">
        <v>1187</v>
      </c>
      <c r="D47" s="31" t="s">
        <v>1189</v>
      </c>
      <c r="E47" s="31" t="s">
        <v>577</v>
      </c>
      <c r="F47" s="91">
        <v>20000</v>
      </c>
      <c r="G47" s="32">
        <v>103.75</v>
      </c>
      <c r="H47" s="32" t="s">
        <v>335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</row>
    <row r="48" spans="1:28" ht="12.75" customHeight="1">
      <c r="A48" s="90">
        <v>45125</v>
      </c>
      <c r="B48" s="32">
        <v>542924</v>
      </c>
      <c r="C48" s="31" t="s">
        <v>1088</v>
      </c>
      <c r="D48" s="31" t="s">
        <v>1087</v>
      </c>
      <c r="E48" s="31" t="s">
        <v>576</v>
      </c>
      <c r="F48" s="91">
        <v>178500</v>
      </c>
      <c r="G48" s="32">
        <v>5.0599999999999996</v>
      </c>
      <c r="H48" s="32" t="s">
        <v>335</v>
      </c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</row>
    <row r="49" spans="1:28" ht="12.75" customHeight="1">
      <c r="A49" s="90">
        <v>45125</v>
      </c>
      <c r="B49" s="32">
        <v>542924</v>
      </c>
      <c r="C49" s="31" t="s">
        <v>1088</v>
      </c>
      <c r="D49" s="31" t="s">
        <v>1087</v>
      </c>
      <c r="E49" s="31" t="s">
        <v>577</v>
      </c>
      <c r="F49" s="91">
        <v>287000</v>
      </c>
      <c r="G49" s="32">
        <v>5.04</v>
      </c>
      <c r="H49" s="32" t="s">
        <v>335</v>
      </c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79"/>
    </row>
    <row r="50" spans="1:28" ht="12.75" customHeight="1">
      <c r="A50" s="90">
        <v>45125</v>
      </c>
      <c r="B50" s="32">
        <v>542924</v>
      </c>
      <c r="C50" s="31" t="s">
        <v>1088</v>
      </c>
      <c r="D50" s="31" t="s">
        <v>1190</v>
      </c>
      <c r="E50" s="31" t="s">
        <v>576</v>
      </c>
      <c r="F50" s="91">
        <v>98000</v>
      </c>
      <c r="G50" s="32">
        <v>5</v>
      </c>
      <c r="H50" s="32" t="s">
        <v>335</v>
      </c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</row>
    <row r="51" spans="1:28" ht="12.75" customHeight="1">
      <c r="A51" s="90">
        <v>45125</v>
      </c>
      <c r="B51" s="32">
        <v>543578</v>
      </c>
      <c r="C51" s="31" t="s">
        <v>1191</v>
      </c>
      <c r="D51" s="31" t="s">
        <v>1192</v>
      </c>
      <c r="E51" s="31" t="s">
        <v>576</v>
      </c>
      <c r="F51" s="91">
        <v>12000</v>
      </c>
      <c r="G51" s="32">
        <v>109.48</v>
      </c>
      <c r="H51" s="32" t="s">
        <v>335</v>
      </c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</row>
    <row r="52" spans="1:28" ht="12.75" customHeight="1">
      <c r="A52" s="90">
        <v>45125</v>
      </c>
      <c r="B52" s="32">
        <v>531726</v>
      </c>
      <c r="C52" s="31" t="s">
        <v>1193</v>
      </c>
      <c r="D52" s="31" t="s">
        <v>1194</v>
      </c>
      <c r="E52" s="31" t="s">
        <v>577</v>
      </c>
      <c r="F52" s="91">
        <v>65000</v>
      </c>
      <c r="G52" s="32">
        <v>164.5</v>
      </c>
      <c r="H52" s="32" t="s">
        <v>335</v>
      </c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79"/>
      <c r="AB52" s="79"/>
    </row>
    <row r="53" spans="1:28" ht="12.75" customHeight="1">
      <c r="A53" s="90">
        <v>45125</v>
      </c>
      <c r="B53" s="32">
        <v>506122</v>
      </c>
      <c r="C53" s="31" t="s">
        <v>1195</v>
      </c>
      <c r="D53" s="31" t="s">
        <v>1196</v>
      </c>
      <c r="E53" s="31" t="s">
        <v>576</v>
      </c>
      <c r="F53" s="91">
        <v>2100</v>
      </c>
      <c r="G53" s="32">
        <v>101.81</v>
      </c>
      <c r="H53" s="32" t="s">
        <v>335</v>
      </c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</row>
    <row r="54" spans="1:28" ht="12.75" customHeight="1">
      <c r="A54" s="90">
        <v>45125</v>
      </c>
      <c r="B54" s="32">
        <v>506122</v>
      </c>
      <c r="C54" s="31" t="s">
        <v>1195</v>
      </c>
      <c r="D54" s="31" t="s">
        <v>1196</v>
      </c>
      <c r="E54" s="31" t="s">
        <v>577</v>
      </c>
      <c r="F54" s="91">
        <v>1</v>
      </c>
      <c r="G54" s="32">
        <v>93.5</v>
      </c>
      <c r="H54" s="32" t="s">
        <v>335</v>
      </c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</row>
    <row r="55" spans="1:28" ht="12.75" customHeight="1">
      <c r="A55" s="90">
        <v>45125</v>
      </c>
      <c r="B55" s="32">
        <v>543814</v>
      </c>
      <c r="C55" s="31" t="s">
        <v>1197</v>
      </c>
      <c r="D55" s="31" t="s">
        <v>1198</v>
      </c>
      <c r="E55" s="31" t="s">
        <v>576</v>
      </c>
      <c r="F55" s="91">
        <v>22000</v>
      </c>
      <c r="G55" s="32">
        <v>63.99</v>
      </c>
      <c r="H55" s="32" t="s">
        <v>335</v>
      </c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</row>
    <row r="56" spans="1:28" ht="12.75" customHeight="1">
      <c r="A56" s="90">
        <v>45125</v>
      </c>
      <c r="B56" s="32">
        <v>539495</v>
      </c>
      <c r="C56" s="31" t="s">
        <v>1199</v>
      </c>
      <c r="D56" s="31" t="s">
        <v>1200</v>
      </c>
      <c r="E56" s="31" t="s">
        <v>576</v>
      </c>
      <c r="F56" s="91">
        <v>37600</v>
      </c>
      <c r="G56" s="32">
        <v>43</v>
      </c>
      <c r="H56" s="32" t="s">
        <v>335</v>
      </c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79"/>
      <c r="AB56" s="79"/>
    </row>
    <row r="57" spans="1:28" ht="12.75" customHeight="1">
      <c r="A57" s="90">
        <v>45125</v>
      </c>
      <c r="B57" s="32">
        <v>539495</v>
      </c>
      <c r="C57" s="31" t="s">
        <v>1199</v>
      </c>
      <c r="D57" s="31" t="s">
        <v>1201</v>
      </c>
      <c r="E57" s="31" t="s">
        <v>577</v>
      </c>
      <c r="F57" s="91">
        <v>15551</v>
      </c>
      <c r="G57" s="32">
        <v>43</v>
      </c>
      <c r="H57" s="32" t="s">
        <v>335</v>
      </c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79"/>
      <c r="AB57" s="79"/>
    </row>
    <row r="58" spans="1:28" ht="12.75" customHeight="1">
      <c r="A58" s="90">
        <v>45125</v>
      </c>
      <c r="B58" s="32">
        <v>539495</v>
      </c>
      <c r="C58" s="31" t="s">
        <v>1199</v>
      </c>
      <c r="D58" s="31" t="s">
        <v>1202</v>
      </c>
      <c r="E58" s="31" t="s">
        <v>577</v>
      </c>
      <c r="F58" s="91">
        <v>25000</v>
      </c>
      <c r="G58" s="32">
        <v>43</v>
      </c>
      <c r="H58" s="32" t="s">
        <v>335</v>
      </c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79"/>
      <c r="AB58" s="79"/>
    </row>
    <row r="59" spans="1:28" ht="12.75" customHeight="1">
      <c r="A59" s="90">
        <v>45125</v>
      </c>
      <c r="B59" s="32">
        <v>539309</v>
      </c>
      <c r="C59" s="31" t="s">
        <v>1203</v>
      </c>
      <c r="D59" s="31" t="s">
        <v>1204</v>
      </c>
      <c r="E59" s="31" t="s">
        <v>576</v>
      </c>
      <c r="F59" s="91">
        <v>500000</v>
      </c>
      <c r="G59" s="32">
        <v>40.1</v>
      </c>
      <c r="H59" s="32" t="s">
        <v>335</v>
      </c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</row>
    <row r="60" spans="1:28" ht="12.75" customHeight="1">
      <c r="A60" s="90">
        <v>45125</v>
      </c>
      <c r="B60" s="32">
        <v>539309</v>
      </c>
      <c r="C60" s="31" t="s">
        <v>1203</v>
      </c>
      <c r="D60" s="31" t="s">
        <v>1204</v>
      </c>
      <c r="E60" s="31" t="s">
        <v>577</v>
      </c>
      <c r="F60" s="91">
        <v>5386932</v>
      </c>
      <c r="G60" s="32">
        <v>38.15</v>
      </c>
      <c r="H60" s="32" t="s">
        <v>335</v>
      </c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79"/>
      <c r="AB60" s="79"/>
    </row>
    <row r="61" spans="1:28" ht="12.75" customHeight="1">
      <c r="A61" s="90">
        <v>45125</v>
      </c>
      <c r="B61" s="32">
        <v>539309</v>
      </c>
      <c r="C61" s="31" t="s">
        <v>1203</v>
      </c>
      <c r="D61" s="31" t="s">
        <v>1205</v>
      </c>
      <c r="E61" s="31" t="s">
        <v>576</v>
      </c>
      <c r="F61" s="91">
        <v>6000000</v>
      </c>
      <c r="G61" s="32">
        <v>38.17</v>
      </c>
      <c r="H61" s="32" t="s">
        <v>335</v>
      </c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</row>
    <row r="62" spans="1:28" ht="12.75" customHeight="1">
      <c r="A62" s="90">
        <v>45125</v>
      </c>
      <c r="B62" s="32">
        <v>533018</v>
      </c>
      <c r="C62" s="31" t="s">
        <v>1206</v>
      </c>
      <c r="D62" s="31" t="s">
        <v>1207</v>
      </c>
      <c r="E62" s="31" t="s">
        <v>577</v>
      </c>
      <c r="F62" s="91">
        <v>191</v>
      </c>
      <c r="G62" s="32">
        <v>2028.97</v>
      </c>
      <c r="H62" s="32" t="s">
        <v>335</v>
      </c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</row>
    <row r="63" spans="1:28" ht="12.75" customHeight="1">
      <c r="A63" s="90">
        <v>45125</v>
      </c>
      <c r="B63" s="32">
        <v>533019</v>
      </c>
      <c r="C63" s="31" t="s">
        <v>1208</v>
      </c>
      <c r="D63" s="31" t="s">
        <v>1209</v>
      </c>
      <c r="E63" s="31" t="s">
        <v>576</v>
      </c>
      <c r="F63" s="91">
        <v>286</v>
      </c>
      <c r="G63" s="32">
        <v>1223.74</v>
      </c>
      <c r="H63" s="32" t="s">
        <v>335</v>
      </c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9"/>
    </row>
    <row r="64" spans="1:28" ht="12.75" customHeight="1">
      <c r="A64" s="90">
        <v>45125</v>
      </c>
      <c r="B64" s="32">
        <v>533019</v>
      </c>
      <c r="C64" s="31" t="s">
        <v>1208</v>
      </c>
      <c r="D64" s="31" t="s">
        <v>1207</v>
      </c>
      <c r="E64" s="31" t="s">
        <v>577</v>
      </c>
      <c r="F64" s="91">
        <v>474</v>
      </c>
      <c r="G64" s="32">
        <v>1225.22</v>
      </c>
      <c r="H64" s="32" t="s">
        <v>335</v>
      </c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9"/>
    </row>
    <row r="65" spans="1:28" ht="12.75" customHeight="1">
      <c r="A65" s="90">
        <v>45125</v>
      </c>
      <c r="B65" s="32">
        <v>539584</v>
      </c>
      <c r="C65" s="31" t="s">
        <v>1210</v>
      </c>
      <c r="D65" s="31" t="s">
        <v>1123</v>
      </c>
      <c r="E65" s="31" t="s">
        <v>577</v>
      </c>
      <c r="F65" s="91">
        <v>264004</v>
      </c>
      <c r="G65" s="32">
        <v>0.92</v>
      </c>
      <c r="H65" s="32" t="s">
        <v>335</v>
      </c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9"/>
    </row>
    <row r="66" spans="1:28" ht="12.75" customHeight="1">
      <c r="A66" s="90">
        <v>45125</v>
      </c>
      <c r="B66" s="32">
        <v>539221</v>
      </c>
      <c r="C66" s="31" t="s">
        <v>1211</v>
      </c>
      <c r="D66" s="31" t="s">
        <v>1212</v>
      </c>
      <c r="E66" s="31" t="s">
        <v>576</v>
      </c>
      <c r="F66" s="91">
        <v>131558</v>
      </c>
      <c r="G66" s="32">
        <v>842</v>
      </c>
      <c r="H66" s="32" t="s">
        <v>335</v>
      </c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9"/>
    </row>
    <row r="67" spans="1:28" ht="12.75" customHeight="1">
      <c r="A67" s="90">
        <v>45125</v>
      </c>
      <c r="B67" s="32">
        <v>538402</v>
      </c>
      <c r="C67" s="31" t="s">
        <v>1213</v>
      </c>
      <c r="D67" s="31" t="s">
        <v>1214</v>
      </c>
      <c r="E67" s="31" t="s">
        <v>577</v>
      </c>
      <c r="F67" s="91">
        <v>90000</v>
      </c>
      <c r="G67" s="32">
        <v>81.7</v>
      </c>
      <c r="H67" s="32" t="s">
        <v>335</v>
      </c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9"/>
    </row>
    <row r="68" spans="1:28" ht="12.75" customHeight="1">
      <c r="A68" s="90">
        <v>45125</v>
      </c>
      <c r="B68" s="32">
        <v>538402</v>
      </c>
      <c r="C68" s="31" t="s">
        <v>1213</v>
      </c>
      <c r="D68" s="31" t="s">
        <v>1215</v>
      </c>
      <c r="E68" s="31" t="s">
        <v>576</v>
      </c>
      <c r="F68" s="91">
        <v>90000</v>
      </c>
      <c r="G68" s="32">
        <v>81.7</v>
      </c>
      <c r="H68" s="32" t="s">
        <v>335</v>
      </c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</row>
    <row r="69" spans="1:28" ht="12.75" customHeight="1">
      <c r="A69" s="90">
        <v>45125</v>
      </c>
      <c r="B69" s="32">
        <v>540914</v>
      </c>
      <c r="C69" s="31" t="s">
        <v>1121</v>
      </c>
      <c r="D69" s="31" t="s">
        <v>1122</v>
      </c>
      <c r="E69" s="31" t="s">
        <v>576</v>
      </c>
      <c r="F69" s="91">
        <v>300000</v>
      </c>
      <c r="G69" s="32">
        <v>20.97</v>
      </c>
      <c r="H69" s="32" t="s">
        <v>335</v>
      </c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9"/>
    </row>
    <row r="70" spans="1:28" ht="12.75" customHeight="1">
      <c r="A70" s="90">
        <v>45125</v>
      </c>
      <c r="B70" s="32">
        <v>540914</v>
      </c>
      <c r="C70" s="31" t="s">
        <v>1121</v>
      </c>
      <c r="D70" s="31" t="s">
        <v>1216</v>
      </c>
      <c r="E70" s="31" t="s">
        <v>577</v>
      </c>
      <c r="F70" s="91">
        <v>165135</v>
      </c>
      <c r="G70" s="32">
        <v>20.07</v>
      </c>
      <c r="H70" s="32" t="s">
        <v>335</v>
      </c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9"/>
    </row>
    <row r="71" spans="1:28" ht="12.75" customHeight="1">
      <c r="A71" s="90">
        <v>45125</v>
      </c>
      <c r="B71" s="32">
        <v>542025</v>
      </c>
      <c r="C71" s="31" t="s">
        <v>1217</v>
      </c>
      <c r="D71" s="31" t="s">
        <v>1218</v>
      </c>
      <c r="E71" s="31" t="s">
        <v>577</v>
      </c>
      <c r="F71" s="91">
        <v>864000</v>
      </c>
      <c r="G71" s="32">
        <v>0.49</v>
      </c>
      <c r="H71" s="32" t="s">
        <v>335</v>
      </c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9"/>
    </row>
    <row r="72" spans="1:28" ht="12.75" customHeight="1">
      <c r="A72" s="90">
        <v>45125</v>
      </c>
      <c r="B72" s="32">
        <v>542025</v>
      </c>
      <c r="C72" s="31" t="s">
        <v>1217</v>
      </c>
      <c r="D72" s="31" t="s">
        <v>1218</v>
      </c>
      <c r="E72" s="31" t="s">
        <v>576</v>
      </c>
      <c r="F72" s="91">
        <v>864000</v>
      </c>
      <c r="G72" s="32">
        <v>0.51</v>
      </c>
      <c r="H72" s="32" t="s">
        <v>335</v>
      </c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9"/>
    </row>
    <row r="73" spans="1:28" ht="12.75" customHeight="1">
      <c r="A73" s="90">
        <v>45125</v>
      </c>
      <c r="B73" s="32">
        <v>511447</v>
      </c>
      <c r="C73" s="31" t="s">
        <v>1219</v>
      </c>
      <c r="D73" s="31" t="s">
        <v>1220</v>
      </c>
      <c r="E73" s="31" t="s">
        <v>576</v>
      </c>
      <c r="F73" s="91">
        <v>1171942</v>
      </c>
      <c r="G73" s="32">
        <v>2.84</v>
      </c>
      <c r="H73" s="32" t="s">
        <v>335</v>
      </c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9"/>
    </row>
    <row r="74" spans="1:28" ht="12.75" customHeight="1">
      <c r="A74" s="90">
        <v>45125</v>
      </c>
      <c r="B74" s="32">
        <v>511447</v>
      </c>
      <c r="C74" s="31" t="s">
        <v>1219</v>
      </c>
      <c r="D74" s="31" t="s">
        <v>1220</v>
      </c>
      <c r="E74" s="31" t="s">
        <v>577</v>
      </c>
      <c r="F74" s="91">
        <v>1093678</v>
      </c>
      <c r="G74" s="32">
        <v>2.95</v>
      </c>
      <c r="H74" s="32" t="s">
        <v>335</v>
      </c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9"/>
    </row>
    <row r="75" spans="1:28" ht="12.75" customHeight="1">
      <c r="A75" s="90">
        <v>45125</v>
      </c>
      <c r="B75" s="32">
        <v>511523</v>
      </c>
      <c r="C75" s="31" t="s">
        <v>1221</v>
      </c>
      <c r="D75" s="31" t="s">
        <v>1222</v>
      </c>
      <c r="E75" s="31" t="s">
        <v>577</v>
      </c>
      <c r="F75" s="91">
        <v>82820</v>
      </c>
      <c r="G75" s="32">
        <v>32.5</v>
      </c>
      <c r="H75" s="32" t="s">
        <v>335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</row>
    <row r="76" spans="1:28" ht="12.75" customHeight="1">
      <c r="A76" s="90">
        <v>45125</v>
      </c>
      <c r="B76" s="32">
        <v>511523</v>
      </c>
      <c r="C76" s="31" t="s">
        <v>1221</v>
      </c>
      <c r="D76" s="31" t="s">
        <v>1223</v>
      </c>
      <c r="E76" s="31" t="s">
        <v>577</v>
      </c>
      <c r="F76" s="91">
        <v>53010</v>
      </c>
      <c r="G76" s="32">
        <v>32.5</v>
      </c>
      <c r="H76" s="32" t="s">
        <v>335</v>
      </c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  <c r="Y76" s="79"/>
      <c r="Z76" s="79"/>
      <c r="AA76" s="79"/>
      <c r="AB76" s="79"/>
    </row>
    <row r="77" spans="1:28" ht="12.75" customHeight="1">
      <c r="A77" s="90">
        <v>45125</v>
      </c>
      <c r="B77" s="32">
        <v>542803</v>
      </c>
      <c r="C77" s="31" t="s">
        <v>1101</v>
      </c>
      <c r="D77" s="31" t="s">
        <v>1102</v>
      </c>
      <c r="E77" s="31" t="s">
        <v>576</v>
      </c>
      <c r="F77" s="91">
        <v>50364</v>
      </c>
      <c r="G77" s="32">
        <v>17.96</v>
      </c>
      <c r="H77" s="32" t="s">
        <v>335</v>
      </c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9"/>
      <c r="Z77" s="79"/>
      <c r="AA77" s="79"/>
      <c r="AB77" s="79"/>
    </row>
    <row r="78" spans="1:28" ht="12.75" customHeight="1">
      <c r="A78" s="90">
        <v>45125</v>
      </c>
      <c r="B78" s="32">
        <v>542803</v>
      </c>
      <c r="C78" s="31" t="s">
        <v>1101</v>
      </c>
      <c r="D78" s="31" t="s">
        <v>1102</v>
      </c>
      <c r="E78" s="31" t="s">
        <v>577</v>
      </c>
      <c r="F78" s="91">
        <v>50000</v>
      </c>
      <c r="G78" s="32">
        <v>18.2</v>
      </c>
      <c r="H78" s="32" t="s">
        <v>335</v>
      </c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</row>
    <row r="79" spans="1:28" ht="12.75" customHeight="1">
      <c r="A79" s="90">
        <v>45125</v>
      </c>
      <c r="B79" s="32" t="s">
        <v>1124</v>
      </c>
      <c r="C79" s="31" t="s">
        <v>1125</v>
      </c>
      <c r="D79" s="31" t="s">
        <v>579</v>
      </c>
      <c r="E79" s="31" t="s">
        <v>576</v>
      </c>
      <c r="F79" s="91">
        <v>77881</v>
      </c>
      <c r="G79" s="32">
        <v>793.85</v>
      </c>
      <c r="H79" s="32" t="s">
        <v>578</v>
      </c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</row>
    <row r="80" spans="1:28" ht="12.75" customHeight="1">
      <c r="A80" s="90">
        <v>45125</v>
      </c>
      <c r="B80" s="32" t="s">
        <v>325</v>
      </c>
      <c r="C80" s="31" t="s">
        <v>1224</v>
      </c>
      <c r="D80" s="31" t="s">
        <v>1225</v>
      </c>
      <c r="E80" s="31" t="s">
        <v>576</v>
      </c>
      <c r="F80" s="91">
        <v>2000000</v>
      </c>
      <c r="G80" s="32">
        <v>652</v>
      </c>
      <c r="H80" s="32" t="s">
        <v>578</v>
      </c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  <c r="Y80" s="79"/>
      <c r="Z80" s="79"/>
      <c r="AA80" s="79"/>
      <c r="AB80" s="79"/>
    </row>
    <row r="81" spans="1:28" ht="12.75" customHeight="1">
      <c r="A81" s="90">
        <v>45125</v>
      </c>
      <c r="B81" s="32" t="s">
        <v>325</v>
      </c>
      <c r="C81" s="31" t="s">
        <v>1224</v>
      </c>
      <c r="D81" s="31" t="s">
        <v>1138</v>
      </c>
      <c r="E81" s="31" t="s">
        <v>576</v>
      </c>
      <c r="F81" s="91">
        <v>840403</v>
      </c>
      <c r="G81" s="32">
        <v>656.39</v>
      </c>
      <c r="H81" s="32" t="s">
        <v>578</v>
      </c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  <c r="Y81" s="79"/>
      <c r="Z81" s="79"/>
      <c r="AA81" s="79"/>
      <c r="AB81" s="79"/>
    </row>
    <row r="82" spans="1:28" ht="12.75" customHeight="1">
      <c r="A82" s="90">
        <v>45125</v>
      </c>
      <c r="B82" s="32" t="s">
        <v>325</v>
      </c>
      <c r="C82" s="31" t="s">
        <v>1224</v>
      </c>
      <c r="D82" s="31" t="s">
        <v>1226</v>
      </c>
      <c r="E82" s="31" t="s">
        <v>576</v>
      </c>
      <c r="F82" s="91">
        <v>2496920</v>
      </c>
      <c r="G82" s="32">
        <v>652</v>
      </c>
      <c r="H82" s="32" t="s">
        <v>578</v>
      </c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  <c r="Y82" s="79"/>
      <c r="Z82" s="79"/>
      <c r="AA82" s="79"/>
      <c r="AB82" s="79"/>
    </row>
    <row r="83" spans="1:28" ht="12.75" customHeight="1">
      <c r="A83" s="90">
        <v>45125</v>
      </c>
      <c r="B83" s="32" t="s">
        <v>325</v>
      </c>
      <c r="C83" s="31" t="s">
        <v>1224</v>
      </c>
      <c r="D83" s="31" t="s">
        <v>1227</v>
      </c>
      <c r="E83" s="31" t="s">
        <v>576</v>
      </c>
      <c r="F83" s="91">
        <v>920245</v>
      </c>
      <c r="G83" s="32">
        <v>652</v>
      </c>
      <c r="H83" s="32" t="s">
        <v>578</v>
      </c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9"/>
      <c r="Z83" s="79"/>
      <c r="AA83" s="79"/>
      <c r="AB83" s="79"/>
    </row>
    <row r="84" spans="1:28" ht="12.75" customHeight="1">
      <c r="A84" s="90">
        <v>45125</v>
      </c>
      <c r="B84" s="32" t="s">
        <v>325</v>
      </c>
      <c r="C84" s="31" t="s">
        <v>1224</v>
      </c>
      <c r="D84" s="31" t="s">
        <v>1228</v>
      </c>
      <c r="E84" s="31" t="s">
        <v>576</v>
      </c>
      <c r="F84" s="91">
        <v>1459854</v>
      </c>
      <c r="G84" s="32">
        <v>652</v>
      </c>
      <c r="H84" s="32" t="s">
        <v>578</v>
      </c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  <c r="Y84" s="79"/>
      <c r="Z84" s="79"/>
      <c r="AA84" s="79"/>
      <c r="AB84" s="79"/>
    </row>
    <row r="85" spans="1:28" ht="12.75" customHeight="1">
      <c r="A85" s="90">
        <v>45125</v>
      </c>
      <c r="B85" s="32" t="s">
        <v>325</v>
      </c>
      <c r="C85" s="31" t="s">
        <v>1224</v>
      </c>
      <c r="D85" s="31" t="s">
        <v>1229</v>
      </c>
      <c r="E85" s="31" t="s">
        <v>576</v>
      </c>
      <c r="F85" s="91">
        <v>1000000</v>
      </c>
      <c r="G85" s="32">
        <v>651.98</v>
      </c>
      <c r="H85" s="32" t="s">
        <v>578</v>
      </c>
      <c r="I85" s="79"/>
      <c r="J85" s="92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9"/>
      <c r="Z85" s="79"/>
      <c r="AA85" s="79"/>
      <c r="AB85" s="79"/>
    </row>
    <row r="86" spans="1:28" ht="12.75" customHeight="1">
      <c r="A86" s="90">
        <v>45125</v>
      </c>
      <c r="B86" s="32" t="s">
        <v>325</v>
      </c>
      <c r="C86" s="31" t="s">
        <v>1224</v>
      </c>
      <c r="D86" s="31" t="s">
        <v>1205</v>
      </c>
      <c r="E86" s="31" t="s">
        <v>576</v>
      </c>
      <c r="F86" s="91">
        <v>4200000</v>
      </c>
      <c r="G86" s="32">
        <v>652</v>
      </c>
      <c r="H86" s="32" t="s">
        <v>578</v>
      </c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</row>
    <row r="87" spans="1:28" ht="12.75" customHeight="1">
      <c r="A87" s="90">
        <v>45125</v>
      </c>
      <c r="B87" s="32" t="s">
        <v>1126</v>
      </c>
      <c r="C87" s="31" t="s">
        <v>1127</v>
      </c>
      <c r="D87" s="31" t="s">
        <v>1128</v>
      </c>
      <c r="E87" s="31" t="s">
        <v>576</v>
      </c>
      <c r="F87" s="91">
        <v>247056</v>
      </c>
      <c r="G87" s="32">
        <v>31.37</v>
      </c>
      <c r="H87" s="32" t="s">
        <v>578</v>
      </c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  <c r="Y87" s="79"/>
      <c r="Z87" s="79"/>
      <c r="AA87" s="79"/>
      <c r="AB87" s="79"/>
    </row>
    <row r="88" spans="1:28" ht="12.75" customHeight="1">
      <c r="A88" s="90">
        <v>45125</v>
      </c>
      <c r="B88" s="32" t="s">
        <v>1230</v>
      </c>
      <c r="C88" s="31" t="s">
        <v>1231</v>
      </c>
      <c r="D88" s="31" t="s">
        <v>1135</v>
      </c>
      <c r="E88" s="31" t="s">
        <v>576</v>
      </c>
      <c r="F88" s="91">
        <v>64616</v>
      </c>
      <c r="G88" s="32">
        <v>52.79</v>
      </c>
      <c r="H88" s="32" t="s">
        <v>578</v>
      </c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  <c r="Y88" s="79"/>
      <c r="Z88" s="79"/>
      <c r="AA88" s="79"/>
      <c r="AB88" s="79"/>
    </row>
    <row r="89" spans="1:28" ht="12.75" customHeight="1">
      <c r="A89" s="90">
        <v>45125</v>
      </c>
      <c r="B89" s="32" t="s">
        <v>1129</v>
      </c>
      <c r="C89" s="31" t="s">
        <v>1130</v>
      </c>
      <c r="D89" s="31" t="s">
        <v>579</v>
      </c>
      <c r="E89" s="31" t="s">
        <v>576</v>
      </c>
      <c r="F89" s="91">
        <v>205824</v>
      </c>
      <c r="G89" s="32">
        <v>385.89</v>
      </c>
      <c r="H89" s="32" t="s">
        <v>578</v>
      </c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  <c r="Y89" s="79"/>
      <c r="Z89" s="79"/>
      <c r="AA89" s="79"/>
      <c r="AB89" s="79"/>
    </row>
    <row r="90" spans="1:28" ht="12.75" customHeight="1">
      <c r="A90" s="90">
        <v>45125</v>
      </c>
      <c r="B90" s="32" t="s">
        <v>1232</v>
      </c>
      <c r="C90" s="31" t="s">
        <v>1233</v>
      </c>
      <c r="D90" s="31" t="s">
        <v>1234</v>
      </c>
      <c r="E90" s="31" t="s">
        <v>576</v>
      </c>
      <c r="F90" s="91">
        <v>138233</v>
      </c>
      <c r="G90" s="32">
        <v>50.49</v>
      </c>
      <c r="H90" s="32" t="s">
        <v>578</v>
      </c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  <c r="Y90" s="79"/>
      <c r="Z90" s="79"/>
      <c r="AA90" s="79"/>
      <c r="AB90" s="79"/>
    </row>
    <row r="91" spans="1:28" ht="12.75" customHeight="1">
      <c r="A91" s="90">
        <v>45125</v>
      </c>
      <c r="B91" s="32" t="s">
        <v>1131</v>
      </c>
      <c r="C91" s="31" t="s">
        <v>1132</v>
      </c>
      <c r="D91" s="31" t="s">
        <v>1134</v>
      </c>
      <c r="E91" s="31" t="s">
        <v>576</v>
      </c>
      <c r="F91" s="91">
        <v>814585</v>
      </c>
      <c r="G91" s="32">
        <v>13.92</v>
      </c>
      <c r="H91" s="32" t="s">
        <v>578</v>
      </c>
      <c r="I91" s="79"/>
      <c r="J91" s="79"/>
      <c r="K91" s="79"/>
      <c r="L91" s="79"/>
      <c r="M91" s="79"/>
      <c r="N91" s="79"/>
      <c r="O91" s="79"/>
      <c r="P91" s="79"/>
      <c r="Q91" s="79"/>
      <c r="R91" s="79"/>
      <c r="S91" s="79"/>
      <c r="T91" s="79"/>
      <c r="U91" s="79"/>
      <c r="V91" s="79"/>
      <c r="W91" s="79"/>
      <c r="X91" s="79"/>
      <c r="Y91" s="79"/>
      <c r="Z91" s="79"/>
      <c r="AA91" s="79"/>
      <c r="AB91" s="79"/>
    </row>
    <row r="92" spans="1:28" ht="12.75" customHeight="1">
      <c r="A92" s="90">
        <v>45125</v>
      </c>
      <c r="B92" s="32" t="s">
        <v>1131</v>
      </c>
      <c r="C92" s="31" t="s">
        <v>1132</v>
      </c>
      <c r="D92" s="31" t="s">
        <v>1133</v>
      </c>
      <c r="E92" s="31" t="s">
        <v>576</v>
      </c>
      <c r="F92" s="91">
        <v>50000</v>
      </c>
      <c r="G92" s="32">
        <v>13.82</v>
      </c>
      <c r="H92" s="32" t="s">
        <v>578</v>
      </c>
      <c r="I92" s="79"/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</row>
    <row r="93" spans="1:28" ht="12.75" customHeight="1">
      <c r="A93" s="90">
        <v>45125</v>
      </c>
      <c r="B93" s="32" t="s">
        <v>1131</v>
      </c>
      <c r="C93" s="31" t="s">
        <v>1132</v>
      </c>
      <c r="D93" s="31" t="s">
        <v>1235</v>
      </c>
      <c r="E93" s="31" t="s">
        <v>576</v>
      </c>
      <c r="F93" s="91">
        <v>1486446</v>
      </c>
      <c r="G93" s="32">
        <v>14.05</v>
      </c>
      <c r="H93" s="32" t="s">
        <v>578</v>
      </c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</row>
    <row r="94" spans="1:28" ht="12.75" customHeight="1">
      <c r="A94" s="90">
        <v>45125</v>
      </c>
      <c r="B94" s="32" t="s">
        <v>1236</v>
      </c>
      <c r="C94" s="31" t="s">
        <v>1237</v>
      </c>
      <c r="D94" s="31" t="s">
        <v>579</v>
      </c>
      <c r="E94" s="31" t="s">
        <v>576</v>
      </c>
      <c r="F94" s="91">
        <v>320672</v>
      </c>
      <c r="G94" s="32">
        <v>589.79</v>
      </c>
      <c r="H94" s="32" t="s">
        <v>578</v>
      </c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</row>
    <row r="95" spans="1:28" ht="12.75" customHeight="1">
      <c r="A95" s="90">
        <v>45125</v>
      </c>
      <c r="B95" s="32" t="s">
        <v>1143</v>
      </c>
      <c r="C95" s="31" t="s">
        <v>1144</v>
      </c>
      <c r="D95" s="31" t="s">
        <v>1238</v>
      </c>
      <c r="E95" s="31" t="s">
        <v>576</v>
      </c>
      <c r="F95" s="91">
        <v>127026</v>
      </c>
      <c r="G95" s="32">
        <v>178.2</v>
      </c>
      <c r="H95" s="32" t="s">
        <v>578</v>
      </c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79"/>
      <c r="Y95" s="79"/>
      <c r="Z95" s="79"/>
      <c r="AA95" s="79"/>
      <c r="AB95" s="79"/>
    </row>
    <row r="96" spans="1:28" ht="12.75" customHeight="1">
      <c r="A96" s="90">
        <v>45125</v>
      </c>
      <c r="B96" s="32" t="s">
        <v>1143</v>
      </c>
      <c r="C96" s="31" t="s">
        <v>1144</v>
      </c>
      <c r="D96" s="31" t="s">
        <v>1239</v>
      </c>
      <c r="E96" s="31" t="s">
        <v>576</v>
      </c>
      <c r="F96" s="91">
        <v>143824</v>
      </c>
      <c r="G96" s="32">
        <v>178.88</v>
      </c>
      <c r="H96" s="32" t="s">
        <v>578</v>
      </c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</row>
    <row r="97" spans="1:28" ht="12.75" customHeight="1">
      <c r="A97" s="90">
        <v>45125</v>
      </c>
      <c r="B97" s="32" t="s">
        <v>1143</v>
      </c>
      <c r="C97" s="31" t="s">
        <v>1144</v>
      </c>
      <c r="D97" s="31" t="s">
        <v>1240</v>
      </c>
      <c r="E97" s="31" t="s">
        <v>576</v>
      </c>
      <c r="F97" s="91">
        <v>222352</v>
      </c>
      <c r="G97" s="32">
        <v>184.2</v>
      </c>
      <c r="H97" s="32" t="s">
        <v>578</v>
      </c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79"/>
      <c r="Y97" s="79"/>
      <c r="Z97" s="79"/>
      <c r="AA97" s="79"/>
      <c r="AB97" s="79"/>
    </row>
    <row r="98" spans="1:28" ht="12.75" customHeight="1">
      <c r="A98" s="90">
        <v>45125</v>
      </c>
      <c r="B98" s="32" t="s">
        <v>1143</v>
      </c>
      <c r="C98" s="31" t="s">
        <v>1144</v>
      </c>
      <c r="D98" s="31" t="s">
        <v>579</v>
      </c>
      <c r="E98" s="31" t="s">
        <v>576</v>
      </c>
      <c r="F98" s="91">
        <v>176138</v>
      </c>
      <c r="G98" s="32">
        <v>185.51</v>
      </c>
      <c r="H98" s="32" t="s">
        <v>578</v>
      </c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79"/>
      <c r="Y98" s="79"/>
      <c r="Z98" s="79"/>
      <c r="AA98" s="79"/>
      <c r="AB98" s="79"/>
    </row>
    <row r="99" spans="1:28" ht="12.75" customHeight="1">
      <c r="A99" s="90">
        <v>45125</v>
      </c>
      <c r="B99" s="32" t="s">
        <v>1143</v>
      </c>
      <c r="C99" s="31" t="s">
        <v>1144</v>
      </c>
      <c r="D99" s="31" t="s">
        <v>1241</v>
      </c>
      <c r="E99" s="31" t="s">
        <v>576</v>
      </c>
      <c r="F99" s="91">
        <v>84599</v>
      </c>
      <c r="G99" s="32">
        <v>179.14</v>
      </c>
      <c r="H99" s="32" t="s">
        <v>578</v>
      </c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79"/>
      <c r="Y99" s="79"/>
      <c r="Z99" s="79"/>
      <c r="AA99" s="79"/>
      <c r="AB99" s="79"/>
    </row>
    <row r="100" spans="1:28" ht="12.75" customHeight="1">
      <c r="A100" s="90">
        <v>45125</v>
      </c>
      <c r="B100" s="32" t="s">
        <v>881</v>
      </c>
      <c r="C100" s="31" t="s">
        <v>1242</v>
      </c>
      <c r="D100" s="31" t="s">
        <v>1243</v>
      </c>
      <c r="E100" s="31" t="s">
        <v>576</v>
      </c>
      <c r="F100" s="91">
        <v>829618</v>
      </c>
      <c r="G100" s="32">
        <v>728.49</v>
      </c>
      <c r="H100" s="32" t="s">
        <v>578</v>
      </c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79"/>
      <c r="Y100" s="79"/>
      <c r="Z100" s="79"/>
      <c r="AA100" s="79"/>
      <c r="AB100" s="79"/>
    </row>
    <row r="101" spans="1:28" ht="12.75" customHeight="1">
      <c r="A101" s="90">
        <v>45125</v>
      </c>
      <c r="B101" s="32" t="s">
        <v>1244</v>
      </c>
      <c r="C101" s="31" t="s">
        <v>1245</v>
      </c>
      <c r="D101" s="31" t="s">
        <v>579</v>
      </c>
      <c r="E101" s="31" t="s">
        <v>576</v>
      </c>
      <c r="F101" s="91">
        <v>453140</v>
      </c>
      <c r="G101" s="32">
        <v>457.51</v>
      </c>
      <c r="H101" s="32" t="s">
        <v>578</v>
      </c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79"/>
      <c r="Y101" s="79"/>
      <c r="Z101" s="79"/>
      <c r="AA101" s="79"/>
      <c r="AB101" s="79"/>
    </row>
    <row r="102" spans="1:28" ht="12.75" customHeight="1">
      <c r="A102" s="90">
        <v>45125</v>
      </c>
      <c r="B102" s="32" t="s">
        <v>1246</v>
      </c>
      <c r="C102" s="31" t="s">
        <v>1247</v>
      </c>
      <c r="D102" s="31" t="s">
        <v>1248</v>
      </c>
      <c r="E102" s="31" t="s">
        <v>576</v>
      </c>
      <c r="F102" s="91">
        <v>343360</v>
      </c>
      <c r="G102" s="32">
        <v>227.36</v>
      </c>
      <c r="H102" s="32" t="s">
        <v>578</v>
      </c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79"/>
      <c r="Y102" s="79"/>
      <c r="Z102" s="79"/>
      <c r="AA102" s="79"/>
      <c r="AB102" s="79"/>
    </row>
    <row r="103" spans="1:28" ht="12.75" customHeight="1">
      <c r="A103" s="90">
        <v>45125</v>
      </c>
      <c r="B103" s="32" t="s">
        <v>1249</v>
      </c>
      <c r="C103" s="31" t="s">
        <v>1250</v>
      </c>
      <c r="D103" s="31" t="s">
        <v>1251</v>
      </c>
      <c r="E103" s="31" t="s">
        <v>576</v>
      </c>
      <c r="F103" s="91">
        <v>185050</v>
      </c>
      <c r="G103" s="32">
        <v>304.70999999999998</v>
      </c>
      <c r="H103" s="32" t="s">
        <v>578</v>
      </c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</row>
    <row r="104" spans="1:28" ht="12.75" customHeight="1">
      <c r="A104" s="90">
        <v>45125</v>
      </c>
      <c r="B104" s="32" t="s">
        <v>458</v>
      </c>
      <c r="C104" s="31" t="s">
        <v>1252</v>
      </c>
      <c r="D104" s="31" t="s">
        <v>579</v>
      </c>
      <c r="E104" s="31" t="s">
        <v>576</v>
      </c>
      <c r="F104" s="91">
        <v>459485</v>
      </c>
      <c r="G104" s="32">
        <v>416.2</v>
      </c>
      <c r="H104" s="32" t="s">
        <v>578</v>
      </c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</row>
    <row r="105" spans="1:28" ht="12.75" customHeight="1">
      <c r="A105" s="90">
        <v>45125</v>
      </c>
      <c r="B105" s="32" t="s">
        <v>1253</v>
      </c>
      <c r="C105" s="31" t="s">
        <v>1254</v>
      </c>
      <c r="D105" s="31" t="s">
        <v>1255</v>
      </c>
      <c r="E105" s="31" t="s">
        <v>576</v>
      </c>
      <c r="F105" s="91">
        <v>36000</v>
      </c>
      <c r="G105" s="32">
        <v>109.42</v>
      </c>
      <c r="H105" s="32" t="s">
        <v>578</v>
      </c>
      <c r="I105" s="79"/>
      <c r="J105" s="79"/>
      <c r="K105" s="79"/>
      <c r="L105" s="79"/>
      <c r="M105" s="79"/>
      <c r="N105" s="79"/>
      <c r="O105" s="79"/>
      <c r="P105" s="79"/>
      <c r="Q105" s="79"/>
      <c r="R105" s="79"/>
      <c r="S105" s="79"/>
      <c r="T105" s="79"/>
      <c r="U105" s="79"/>
      <c r="V105" s="79"/>
      <c r="W105" s="79"/>
      <c r="X105" s="79"/>
      <c r="Y105" s="79"/>
      <c r="Z105" s="79"/>
      <c r="AA105" s="79"/>
      <c r="AB105" s="79"/>
    </row>
    <row r="106" spans="1:28" ht="12.75" customHeight="1">
      <c r="A106" s="90">
        <v>45125</v>
      </c>
      <c r="B106" s="32" t="s">
        <v>1256</v>
      </c>
      <c r="C106" s="31" t="s">
        <v>1257</v>
      </c>
      <c r="D106" s="31" t="s">
        <v>579</v>
      </c>
      <c r="E106" s="31" t="s">
        <v>576</v>
      </c>
      <c r="F106" s="91">
        <v>465019</v>
      </c>
      <c r="G106" s="32">
        <v>420.8</v>
      </c>
      <c r="H106" s="32" t="s">
        <v>578</v>
      </c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  <c r="AA106" s="79"/>
      <c r="AB106" s="79"/>
    </row>
    <row r="107" spans="1:28" ht="12.75" customHeight="1">
      <c r="A107" s="90">
        <v>45125</v>
      </c>
      <c r="B107" s="32" t="s">
        <v>1258</v>
      </c>
      <c r="C107" s="31" t="s">
        <v>1259</v>
      </c>
      <c r="D107" s="31" t="s">
        <v>1260</v>
      </c>
      <c r="E107" s="31" t="s">
        <v>576</v>
      </c>
      <c r="F107" s="91">
        <v>112000</v>
      </c>
      <c r="G107" s="32">
        <v>48.75</v>
      </c>
      <c r="H107" s="32" t="s">
        <v>578</v>
      </c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79"/>
      <c r="T107" s="79"/>
      <c r="U107" s="79"/>
      <c r="V107" s="79"/>
      <c r="W107" s="79"/>
      <c r="X107" s="79"/>
      <c r="Y107" s="79"/>
      <c r="Z107" s="79"/>
      <c r="AA107" s="79"/>
      <c r="AB107" s="79"/>
    </row>
    <row r="108" spans="1:28" ht="12.75" customHeight="1">
      <c r="A108" s="90">
        <v>45125</v>
      </c>
      <c r="B108" s="32" t="s">
        <v>1258</v>
      </c>
      <c r="C108" s="31" t="s">
        <v>1259</v>
      </c>
      <c r="D108" s="31" t="s">
        <v>1261</v>
      </c>
      <c r="E108" s="31" t="s">
        <v>576</v>
      </c>
      <c r="F108" s="91">
        <v>95000</v>
      </c>
      <c r="G108" s="32">
        <v>47.55</v>
      </c>
      <c r="H108" s="32" t="s">
        <v>578</v>
      </c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79"/>
      <c r="T108" s="79"/>
      <c r="U108" s="79"/>
      <c r="V108" s="79"/>
      <c r="W108" s="79"/>
      <c r="X108" s="79"/>
      <c r="Y108" s="79"/>
      <c r="Z108" s="79"/>
      <c r="AA108" s="79"/>
      <c r="AB108" s="79"/>
    </row>
    <row r="109" spans="1:28" ht="12.75" customHeight="1">
      <c r="A109" s="90">
        <v>45125</v>
      </c>
      <c r="B109" s="32" t="s">
        <v>495</v>
      </c>
      <c r="C109" s="31" t="s">
        <v>1262</v>
      </c>
      <c r="D109" s="31" t="s">
        <v>1263</v>
      </c>
      <c r="E109" s="31" t="s">
        <v>576</v>
      </c>
      <c r="F109" s="91">
        <v>9700000</v>
      </c>
      <c r="G109" s="32">
        <v>215.05</v>
      </c>
      <c r="H109" s="32" t="s">
        <v>578</v>
      </c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79"/>
      <c r="T109" s="79"/>
      <c r="U109" s="79"/>
      <c r="V109" s="79"/>
      <c r="W109" s="79"/>
      <c r="X109" s="79"/>
      <c r="Y109" s="79"/>
      <c r="Z109" s="79"/>
      <c r="AA109" s="79"/>
      <c r="AB109" s="79"/>
    </row>
    <row r="110" spans="1:28" ht="12.75" customHeight="1">
      <c r="A110" s="90">
        <v>45125</v>
      </c>
      <c r="B110" s="32" t="s">
        <v>495</v>
      </c>
      <c r="C110" s="31" t="s">
        <v>1262</v>
      </c>
      <c r="D110" s="31" t="s">
        <v>1264</v>
      </c>
      <c r="E110" s="31" t="s">
        <v>576</v>
      </c>
      <c r="F110" s="91">
        <v>1000000</v>
      </c>
      <c r="G110" s="32">
        <v>223.29</v>
      </c>
      <c r="H110" s="32" t="s">
        <v>578</v>
      </c>
      <c r="I110" s="79"/>
      <c r="J110" s="79"/>
      <c r="K110" s="79"/>
      <c r="L110" s="79"/>
      <c r="M110" s="79"/>
      <c r="N110" s="79"/>
      <c r="O110" s="79"/>
      <c r="P110" s="79"/>
      <c r="Q110" s="79"/>
      <c r="R110" s="79"/>
      <c r="S110" s="79"/>
      <c r="T110" s="79"/>
      <c r="U110" s="79"/>
      <c r="V110" s="79"/>
      <c r="W110" s="79"/>
      <c r="X110" s="79"/>
      <c r="Y110" s="79"/>
      <c r="Z110" s="79"/>
      <c r="AA110" s="79"/>
      <c r="AB110" s="79"/>
    </row>
    <row r="111" spans="1:28" ht="12.75" customHeight="1">
      <c r="A111" s="90">
        <v>45125</v>
      </c>
      <c r="B111" s="32" t="s">
        <v>1203</v>
      </c>
      <c r="C111" s="31" t="s">
        <v>1265</v>
      </c>
      <c r="D111" s="31" t="s">
        <v>1175</v>
      </c>
      <c r="E111" s="31" t="s">
        <v>576</v>
      </c>
      <c r="F111" s="91">
        <v>4581438</v>
      </c>
      <c r="G111" s="32">
        <v>40.49</v>
      </c>
      <c r="H111" s="32" t="s">
        <v>578</v>
      </c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</row>
    <row r="112" spans="1:28" ht="12.75" customHeight="1">
      <c r="A112" s="90">
        <v>45125</v>
      </c>
      <c r="B112" s="32" t="s">
        <v>1203</v>
      </c>
      <c r="C112" s="31" t="s">
        <v>1265</v>
      </c>
      <c r="D112" s="31" t="s">
        <v>1133</v>
      </c>
      <c r="E112" s="31" t="s">
        <v>576</v>
      </c>
      <c r="F112" s="91">
        <v>3555019</v>
      </c>
      <c r="G112" s="32">
        <v>39.909999999999997</v>
      </c>
      <c r="H112" s="32" t="s">
        <v>578</v>
      </c>
      <c r="I112" s="79"/>
      <c r="J112" s="79"/>
      <c r="K112" s="79"/>
      <c r="L112" s="79"/>
      <c r="M112" s="79"/>
      <c r="N112" s="79"/>
      <c r="O112" s="79"/>
      <c r="P112" s="79"/>
      <c r="Q112" s="79"/>
      <c r="R112" s="79"/>
      <c r="S112" s="79"/>
      <c r="T112" s="79"/>
      <c r="U112" s="79"/>
      <c r="V112" s="79"/>
      <c r="W112" s="79"/>
      <c r="X112" s="79"/>
      <c r="Y112" s="79"/>
      <c r="Z112" s="79"/>
      <c r="AA112" s="79"/>
      <c r="AB112" s="79"/>
    </row>
    <row r="113" spans="1:28" ht="12.75" customHeight="1">
      <c r="A113" s="90">
        <v>45125</v>
      </c>
      <c r="B113" s="32" t="s">
        <v>1203</v>
      </c>
      <c r="C113" s="31" t="s">
        <v>1265</v>
      </c>
      <c r="D113" s="31" t="s">
        <v>579</v>
      </c>
      <c r="E113" s="31" t="s">
        <v>576</v>
      </c>
      <c r="F113" s="91">
        <v>3093447</v>
      </c>
      <c r="G113" s="32">
        <v>40.119999999999997</v>
      </c>
      <c r="H113" s="32" t="s">
        <v>578</v>
      </c>
      <c r="I113" s="79"/>
      <c r="J113" s="79"/>
      <c r="K113" s="79"/>
      <c r="L113" s="79"/>
      <c r="M113" s="79"/>
      <c r="N113" s="79"/>
      <c r="O113" s="79"/>
      <c r="P113" s="79"/>
      <c r="Q113" s="79"/>
      <c r="R113" s="79"/>
      <c r="S113" s="79"/>
      <c r="T113" s="79"/>
      <c r="U113" s="79"/>
      <c r="V113" s="79"/>
      <c r="W113" s="79"/>
      <c r="X113" s="79"/>
      <c r="Y113" s="79"/>
      <c r="Z113" s="79"/>
      <c r="AA113" s="79"/>
      <c r="AB113" s="79"/>
    </row>
    <row r="114" spans="1:28" ht="12.75" customHeight="1">
      <c r="A114" s="90">
        <v>45125</v>
      </c>
      <c r="B114" s="32" t="s">
        <v>1266</v>
      </c>
      <c r="C114" s="31" t="s">
        <v>1267</v>
      </c>
      <c r="D114" s="31" t="s">
        <v>1135</v>
      </c>
      <c r="E114" s="31" t="s">
        <v>576</v>
      </c>
      <c r="F114" s="91">
        <v>19759788</v>
      </c>
      <c r="G114" s="32">
        <v>15.16</v>
      </c>
      <c r="H114" s="32" t="s">
        <v>578</v>
      </c>
      <c r="I114" s="79"/>
      <c r="J114" s="79"/>
      <c r="K114" s="79"/>
      <c r="L114" s="79"/>
      <c r="M114" s="79"/>
      <c r="N114" s="79"/>
      <c r="O114" s="79"/>
      <c r="P114" s="79"/>
      <c r="Q114" s="79"/>
      <c r="R114" s="79"/>
      <c r="S114" s="79"/>
      <c r="T114" s="79"/>
      <c r="U114" s="79"/>
      <c r="V114" s="79"/>
      <c r="W114" s="79"/>
      <c r="X114" s="79"/>
      <c r="Y114" s="79"/>
      <c r="Z114" s="79"/>
      <c r="AA114" s="79"/>
      <c r="AB114" s="79"/>
    </row>
    <row r="115" spans="1:28" ht="12.75" customHeight="1">
      <c r="A115" s="90">
        <v>45125</v>
      </c>
      <c r="B115" s="32" t="s">
        <v>1268</v>
      </c>
      <c r="C115" s="31" t="s">
        <v>1269</v>
      </c>
      <c r="D115" s="31" t="s">
        <v>1270</v>
      </c>
      <c r="E115" s="31" t="s">
        <v>576</v>
      </c>
      <c r="F115" s="91">
        <v>100000</v>
      </c>
      <c r="G115" s="32">
        <v>25.95</v>
      </c>
      <c r="H115" s="32" t="s">
        <v>578</v>
      </c>
      <c r="I115" s="79"/>
      <c r="J115" s="79"/>
      <c r="K115" s="79"/>
      <c r="L115" s="79"/>
      <c r="M115" s="79"/>
      <c r="N115" s="79"/>
      <c r="O115" s="79"/>
      <c r="P115" s="79"/>
      <c r="Q115" s="79"/>
      <c r="R115" s="79"/>
      <c r="S115" s="79"/>
      <c r="T115" s="79"/>
      <c r="U115" s="79"/>
      <c r="V115" s="79"/>
      <c r="W115" s="79"/>
      <c r="X115" s="79"/>
      <c r="Y115" s="79"/>
      <c r="Z115" s="79"/>
      <c r="AA115" s="79"/>
      <c r="AB115" s="79"/>
    </row>
    <row r="116" spans="1:28" ht="12.75" customHeight="1">
      <c r="A116" s="90">
        <v>45125</v>
      </c>
      <c r="B116" s="32" t="s">
        <v>1268</v>
      </c>
      <c r="C116" s="31" t="s">
        <v>1269</v>
      </c>
      <c r="D116" s="31" t="s">
        <v>1271</v>
      </c>
      <c r="E116" s="31" t="s">
        <v>576</v>
      </c>
      <c r="F116" s="91">
        <v>131506</v>
      </c>
      <c r="G116" s="32">
        <v>29.24</v>
      </c>
      <c r="H116" s="32" t="s">
        <v>578</v>
      </c>
      <c r="I116" s="79"/>
      <c r="J116" s="79"/>
      <c r="K116" s="79"/>
      <c r="L116" s="79"/>
      <c r="M116" s="79"/>
      <c r="N116" s="79"/>
      <c r="O116" s="79"/>
      <c r="P116" s="79"/>
      <c r="Q116" s="79"/>
      <c r="R116" s="79"/>
      <c r="S116" s="79"/>
      <c r="T116" s="79"/>
      <c r="U116" s="79"/>
      <c r="V116" s="79"/>
      <c r="W116" s="79"/>
      <c r="X116" s="79"/>
      <c r="Y116" s="79"/>
      <c r="Z116" s="79"/>
      <c r="AA116" s="79"/>
      <c r="AB116" s="79"/>
    </row>
    <row r="117" spans="1:28" ht="12.75" customHeight="1">
      <c r="A117" s="90">
        <v>45125</v>
      </c>
      <c r="B117" s="32" t="s">
        <v>1136</v>
      </c>
      <c r="C117" s="31" t="s">
        <v>1137</v>
      </c>
      <c r="D117" s="31" t="s">
        <v>1240</v>
      </c>
      <c r="E117" s="31" t="s">
        <v>576</v>
      </c>
      <c r="F117" s="91">
        <v>843893</v>
      </c>
      <c r="G117" s="32">
        <v>87.11</v>
      </c>
      <c r="H117" s="32" t="s">
        <v>578</v>
      </c>
      <c r="I117" s="79"/>
      <c r="J117" s="79"/>
      <c r="K117" s="79"/>
      <c r="L117" s="79"/>
      <c r="M117" s="79"/>
      <c r="N117" s="79"/>
      <c r="O117" s="79"/>
      <c r="P117" s="79"/>
      <c r="Q117" s="79"/>
      <c r="R117" s="79"/>
      <c r="S117" s="79"/>
      <c r="T117" s="79"/>
      <c r="U117" s="79"/>
      <c r="V117" s="79"/>
      <c r="W117" s="79"/>
      <c r="X117" s="79"/>
      <c r="Y117" s="79"/>
      <c r="Z117" s="79"/>
      <c r="AA117" s="79"/>
      <c r="AB117" s="79"/>
    </row>
    <row r="118" spans="1:28" ht="12.75" customHeight="1">
      <c r="A118" s="90">
        <v>45125</v>
      </c>
      <c r="B118" s="32" t="s">
        <v>1272</v>
      </c>
      <c r="C118" s="31" t="s">
        <v>1273</v>
      </c>
      <c r="D118" s="31" t="s">
        <v>579</v>
      </c>
      <c r="E118" s="31" t="s">
        <v>576</v>
      </c>
      <c r="F118" s="91">
        <v>99007</v>
      </c>
      <c r="G118" s="32">
        <v>197.67</v>
      </c>
      <c r="H118" s="32" t="s">
        <v>578</v>
      </c>
      <c r="I118" s="79"/>
      <c r="J118" s="79"/>
      <c r="K118" s="79"/>
      <c r="L118" s="79"/>
      <c r="M118" s="79"/>
      <c r="N118" s="79"/>
      <c r="O118" s="79"/>
      <c r="P118" s="79"/>
      <c r="Q118" s="79"/>
      <c r="R118" s="79"/>
      <c r="S118" s="79"/>
      <c r="T118" s="79"/>
      <c r="U118" s="79"/>
      <c r="V118" s="79"/>
      <c r="W118" s="79"/>
      <c r="X118" s="79"/>
      <c r="Y118" s="79"/>
      <c r="Z118" s="79"/>
      <c r="AA118" s="79"/>
      <c r="AB118" s="79"/>
    </row>
    <row r="119" spans="1:28" ht="12.75" customHeight="1">
      <c r="A119" s="90">
        <v>45125</v>
      </c>
      <c r="B119" s="32" t="s">
        <v>1140</v>
      </c>
      <c r="C119" s="31" t="s">
        <v>1141</v>
      </c>
      <c r="D119" s="31" t="s">
        <v>1142</v>
      </c>
      <c r="E119" s="31" t="s">
        <v>576</v>
      </c>
      <c r="F119" s="91">
        <v>8584516</v>
      </c>
      <c r="G119" s="32">
        <v>3.29</v>
      </c>
      <c r="H119" s="32" t="s">
        <v>578</v>
      </c>
      <c r="I119" s="79"/>
      <c r="J119" s="79"/>
      <c r="K119" s="79"/>
      <c r="L119" s="79"/>
      <c r="M119" s="79"/>
      <c r="N119" s="79"/>
      <c r="O119" s="79"/>
      <c r="P119" s="79"/>
      <c r="Q119" s="79"/>
      <c r="R119" s="79"/>
      <c r="S119" s="79"/>
      <c r="T119" s="79"/>
      <c r="U119" s="79"/>
      <c r="V119" s="79"/>
      <c r="W119" s="79"/>
      <c r="X119" s="79"/>
      <c r="Y119" s="79"/>
      <c r="Z119" s="79"/>
      <c r="AA119" s="79"/>
      <c r="AB119" s="79"/>
    </row>
    <row r="120" spans="1:28" ht="12.75" customHeight="1">
      <c r="A120" s="90">
        <v>45125</v>
      </c>
      <c r="B120" s="32" t="s">
        <v>1124</v>
      </c>
      <c r="C120" s="31" t="s">
        <v>1125</v>
      </c>
      <c r="D120" s="31" t="s">
        <v>579</v>
      </c>
      <c r="E120" s="31" t="s">
        <v>577</v>
      </c>
      <c r="F120" s="91">
        <v>77881</v>
      </c>
      <c r="G120" s="32">
        <v>794.94</v>
      </c>
      <c r="H120" s="32" t="s">
        <v>578</v>
      </c>
      <c r="I120" s="79"/>
      <c r="J120" s="79"/>
      <c r="K120" s="79"/>
      <c r="L120" s="79"/>
      <c r="M120" s="79"/>
      <c r="N120" s="79"/>
      <c r="O120" s="79"/>
      <c r="P120" s="79"/>
      <c r="Q120" s="79"/>
      <c r="R120" s="79"/>
      <c r="S120" s="79"/>
      <c r="T120" s="79"/>
      <c r="U120" s="79"/>
      <c r="V120" s="79"/>
      <c r="W120" s="79"/>
      <c r="X120" s="79"/>
      <c r="Y120" s="79"/>
      <c r="Z120" s="79"/>
      <c r="AA120" s="79"/>
      <c r="AB120" s="79"/>
    </row>
    <row r="121" spans="1:28" ht="12.75" customHeight="1">
      <c r="A121" s="90">
        <v>45125</v>
      </c>
      <c r="B121" s="32" t="s">
        <v>325</v>
      </c>
      <c r="C121" s="31" t="s">
        <v>1224</v>
      </c>
      <c r="D121" s="31" t="s">
        <v>1274</v>
      </c>
      <c r="E121" s="31" t="s">
        <v>577</v>
      </c>
      <c r="F121" s="91">
        <v>23913750</v>
      </c>
      <c r="G121" s="32">
        <v>652.97</v>
      </c>
      <c r="H121" s="32" t="s">
        <v>578</v>
      </c>
      <c r="I121" s="79"/>
      <c r="J121" s="79"/>
      <c r="K121" s="79"/>
      <c r="L121" s="79"/>
      <c r="M121" s="79"/>
      <c r="N121" s="79"/>
      <c r="O121" s="79"/>
      <c r="P121" s="79"/>
      <c r="Q121" s="79"/>
      <c r="R121" s="79"/>
      <c r="S121" s="79"/>
      <c r="T121" s="79"/>
      <c r="U121" s="79"/>
      <c r="V121" s="79"/>
      <c r="W121" s="79"/>
      <c r="X121" s="79"/>
      <c r="Y121" s="79"/>
      <c r="Z121" s="79"/>
      <c r="AA121" s="79"/>
      <c r="AB121" s="79"/>
    </row>
    <row r="122" spans="1:28" ht="12.75" customHeight="1">
      <c r="A122" s="90">
        <v>45125</v>
      </c>
      <c r="B122" s="32" t="s">
        <v>325</v>
      </c>
      <c r="C122" s="31" t="s">
        <v>1224</v>
      </c>
      <c r="D122" s="31" t="s">
        <v>1138</v>
      </c>
      <c r="E122" s="31" t="s">
        <v>577</v>
      </c>
      <c r="F122" s="91">
        <v>930403</v>
      </c>
      <c r="G122" s="32">
        <v>648.32000000000005</v>
      </c>
      <c r="H122" s="32" t="s">
        <v>578</v>
      </c>
      <c r="I122" s="79"/>
      <c r="J122" s="79"/>
      <c r="K122" s="79"/>
      <c r="L122" s="79"/>
      <c r="M122" s="79"/>
      <c r="N122" s="79"/>
      <c r="O122" s="79"/>
      <c r="P122" s="79"/>
      <c r="Q122" s="79"/>
      <c r="R122" s="79"/>
      <c r="S122" s="79"/>
      <c r="T122" s="79"/>
      <c r="U122" s="79"/>
      <c r="V122" s="79"/>
      <c r="W122" s="79"/>
      <c r="X122" s="79"/>
      <c r="Y122" s="79"/>
      <c r="Z122" s="79"/>
      <c r="AA122" s="79"/>
      <c r="AB122" s="79"/>
    </row>
    <row r="123" spans="1:28" ht="12.75" customHeight="1">
      <c r="A123" s="90">
        <v>45125</v>
      </c>
      <c r="B123" s="32" t="s">
        <v>1126</v>
      </c>
      <c r="C123" s="31" t="s">
        <v>1127</v>
      </c>
      <c r="D123" s="31" t="s">
        <v>1128</v>
      </c>
      <c r="E123" s="31" t="s">
        <v>577</v>
      </c>
      <c r="F123" s="91">
        <v>252231</v>
      </c>
      <c r="G123" s="32">
        <v>31.39</v>
      </c>
      <c r="H123" s="32" t="s">
        <v>578</v>
      </c>
      <c r="I123" s="79"/>
      <c r="J123" s="79"/>
      <c r="K123" s="79"/>
      <c r="L123" s="79"/>
      <c r="M123" s="79"/>
      <c r="N123" s="79"/>
      <c r="O123" s="79"/>
      <c r="P123" s="79"/>
      <c r="Q123" s="79"/>
      <c r="R123" s="79"/>
      <c r="S123" s="79"/>
      <c r="T123" s="79"/>
      <c r="U123" s="79"/>
      <c r="V123" s="79"/>
      <c r="W123" s="79"/>
      <c r="X123" s="79"/>
      <c r="Y123" s="79"/>
      <c r="Z123" s="79"/>
      <c r="AA123" s="79"/>
      <c r="AB123" s="79"/>
    </row>
    <row r="124" spans="1:28" ht="12.75" customHeight="1">
      <c r="A124" s="90">
        <v>45125</v>
      </c>
      <c r="B124" s="32" t="s">
        <v>1230</v>
      </c>
      <c r="C124" s="31" t="s">
        <v>1231</v>
      </c>
      <c r="D124" s="31" t="s">
        <v>1135</v>
      </c>
      <c r="E124" s="31" t="s">
        <v>577</v>
      </c>
      <c r="F124" s="91">
        <v>7116</v>
      </c>
      <c r="G124" s="32">
        <v>50.66</v>
      </c>
      <c r="H124" s="32" t="s">
        <v>578</v>
      </c>
      <c r="I124" s="79"/>
      <c r="J124" s="79"/>
      <c r="K124" s="79"/>
      <c r="L124" s="79"/>
      <c r="M124" s="79"/>
      <c r="N124" s="79"/>
      <c r="O124" s="79"/>
      <c r="P124" s="79"/>
      <c r="Q124" s="79"/>
      <c r="R124" s="79"/>
      <c r="S124" s="79"/>
      <c r="T124" s="79"/>
      <c r="U124" s="79"/>
      <c r="V124" s="79"/>
      <c r="W124" s="79"/>
      <c r="X124" s="79"/>
      <c r="Y124" s="79"/>
      <c r="Z124" s="79"/>
      <c r="AA124" s="79"/>
      <c r="AB124" s="79"/>
    </row>
    <row r="125" spans="1:28" ht="12.75" customHeight="1">
      <c r="A125" s="90">
        <v>45125</v>
      </c>
      <c r="B125" s="32" t="s">
        <v>1129</v>
      </c>
      <c r="C125" s="31" t="s">
        <v>1130</v>
      </c>
      <c r="D125" s="31" t="s">
        <v>579</v>
      </c>
      <c r="E125" s="31" t="s">
        <v>577</v>
      </c>
      <c r="F125" s="91">
        <v>205824</v>
      </c>
      <c r="G125" s="32">
        <v>386.62</v>
      </c>
      <c r="H125" s="32" t="s">
        <v>578</v>
      </c>
      <c r="I125" s="79"/>
      <c r="J125" s="79"/>
      <c r="K125" s="79"/>
      <c r="L125" s="79"/>
      <c r="M125" s="79"/>
      <c r="N125" s="79"/>
      <c r="O125" s="79"/>
      <c r="P125" s="79"/>
      <c r="Q125" s="79"/>
      <c r="R125" s="79"/>
      <c r="S125" s="79"/>
      <c r="T125" s="79"/>
      <c r="U125" s="79"/>
      <c r="V125" s="79"/>
      <c r="W125" s="79"/>
      <c r="X125" s="79"/>
      <c r="Y125" s="79"/>
      <c r="Z125" s="79"/>
      <c r="AA125" s="79"/>
      <c r="AB125" s="79"/>
    </row>
    <row r="126" spans="1:28" ht="12.75" customHeight="1">
      <c r="A126" s="90">
        <v>45125</v>
      </c>
      <c r="B126" s="32" t="s">
        <v>1232</v>
      </c>
      <c r="C126" s="31" t="s">
        <v>1233</v>
      </c>
      <c r="D126" s="31" t="s">
        <v>1275</v>
      </c>
      <c r="E126" s="31" t="s">
        <v>577</v>
      </c>
      <c r="F126" s="91">
        <v>178000</v>
      </c>
      <c r="G126" s="32">
        <v>50.53</v>
      </c>
      <c r="H126" s="32" t="s">
        <v>578</v>
      </c>
      <c r="I126" s="79"/>
      <c r="J126" s="79"/>
      <c r="K126" s="79"/>
      <c r="L126" s="79"/>
      <c r="M126" s="79"/>
      <c r="N126" s="79"/>
      <c r="O126" s="79"/>
      <c r="P126" s="79"/>
      <c r="Q126" s="79"/>
      <c r="R126" s="79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</row>
    <row r="127" spans="1:28" ht="12.75" customHeight="1">
      <c r="A127" s="90">
        <v>45125</v>
      </c>
      <c r="B127" s="32" t="s">
        <v>1131</v>
      </c>
      <c r="C127" s="31" t="s">
        <v>1132</v>
      </c>
      <c r="D127" s="31" t="s">
        <v>1134</v>
      </c>
      <c r="E127" s="31" t="s">
        <v>577</v>
      </c>
      <c r="F127" s="91">
        <v>800171</v>
      </c>
      <c r="G127" s="32">
        <v>14.15</v>
      </c>
      <c r="H127" s="32" t="s">
        <v>578</v>
      </c>
      <c r="I127" s="79"/>
      <c r="J127" s="79"/>
      <c r="K127" s="79"/>
      <c r="L127" s="79"/>
      <c r="M127" s="79"/>
      <c r="N127" s="79"/>
      <c r="O127" s="79"/>
      <c r="P127" s="79"/>
      <c r="Q127" s="79"/>
      <c r="R127" s="79"/>
      <c r="S127" s="79"/>
      <c r="T127" s="79"/>
      <c r="U127" s="79"/>
      <c r="V127" s="79"/>
      <c r="W127" s="79"/>
      <c r="X127" s="79"/>
      <c r="Y127" s="79"/>
      <c r="Z127" s="79"/>
      <c r="AA127" s="79"/>
      <c r="AB127" s="79"/>
    </row>
    <row r="128" spans="1:28" ht="12.75" customHeight="1">
      <c r="A128" s="90">
        <v>45125</v>
      </c>
      <c r="B128" s="32" t="s">
        <v>1131</v>
      </c>
      <c r="C128" s="31" t="s">
        <v>1132</v>
      </c>
      <c r="D128" s="31" t="s">
        <v>1235</v>
      </c>
      <c r="E128" s="31" t="s">
        <v>577</v>
      </c>
      <c r="F128" s="91">
        <v>409065</v>
      </c>
      <c r="G128" s="32">
        <v>14.08</v>
      </c>
      <c r="H128" s="32" t="s">
        <v>578</v>
      </c>
      <c r="I128" s="79"/>
      <c r="J128" s="79"/>
      <c r="K128" s="79"/>
      <c r="L128" s="79"/>
      <c r="M128" s="79"/>
      <c r="N128" s="79"/>
      <c r="O128" s="79"/>
      <c r="P128" s="79"/>
      <c r="Q128" s="79"/>
      <c r="R128" s="79"/>
      <c r="S128" s="79"/>
      <c r="T128" s="79"/>
      <c r="U128" s="79"/>
      <c r="V128" s="79"/>
      <c r="W128" s="79"/>
      <c r="X128" s="79"/>
      <c r="Y128" s="79"/>
      <c r="Z128" s="79"/>
      <c r="AA128" s="79"/>
      <c r="AB128" s="79"/>
    </row>
    <row r="129" spans="1:28" ht="12.75" customHeight="1">
      <c r="A129" s="90">
        <v>45125</v>
      </c>
      <c r="B129" s="32" t="s">
        <v>1131</v>
      </c>
      <c r="C129" s="31" t="s">
        <v>1132</v>
      </c>
      <c r="D129" s="31" t="s">
        <v>1133</v>
      </c>
      <c r="E129" s="31" t="s">
        <v>577</v>
      </c>
      <c r="F129" s="91">
        <v>1065000</v>
      </c>
      <c r="G129" s="32">
        <v>14.12</v>
      </c>
      <c r="H129" s="32" t="s">
        <v>578</v>
      </c>
      <c r="I129" s="79"/>
      <c r="J129" s="79"/>
      <c r="K129" s="79"/>
      <c r="L129" s="79"/>
      <c r="M129" s="79"/>
      <c r="N129" s="79"/>
      <c r="O129" s="79"/>
      <c r="P129" s="79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/>
      <c r="AB129" s="79"/>
    </row>
    <row r="130" spans="1:28" ht="12.75" customHeight="1">
      <c r="A130" s="90">
        <v>45125</v>
      </c>
      <c r="B130" s="32" t="s">
        <v>1236</v>
      </c>
      <c r="C130" s="31" t="s">
        <v>1237</v>
      </c>
      <c r="D130" s="31" t="s">
        <v>579</v>
      </c>
      <c r="E130" s="31" t="s">
        <v>577</v>
      </c>
      <c r="F130" s="91">
        <v>320672</v>
      </c>
      <c r="G130" s="32">
        <v>590.04999999999995</v>
      </c>
      <c r="H130" s="32" t="s">
        <v>578</v>
      </c>
      <c r="I130" s="79"/>
      <c r="J130" s="79"/>
      <c r="K130" s="79"/>
      <c r="L130" s="79"/>
      <c r="M130" s="79"/>
      <c r="N130" s="79"/>
      <c r="O130" s="79"/>
      <c r="P130" s="79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/>
      <c r="AB130" s="79"/>
    </row>
    <row r="131" spans="1:28" ht="12.75" customHeight="1">
      <c r="A131" s="90">
        <v>45125</v>
      </c>
      <c r="B131" s="32" t="s">
        <v>1143</v>
      </c>
      <c r="C131" s="31" t="s">
        <v>1144</v>
      </c>
      <c r="D131" s="31" t="s">
        <v>1238</v>
      </c>
      <c r="E131" s="31" t="s">
        <v>577</v>
      </c>
      <c r="F131" s="91">
        <v>4026</v>
      </c>
      <c r="G131" s="32">
        <v>192.24</v>
      </c>
      <c r="H131" s="32" t="s">
        <v>578</v>
      </c>
      <c r="I131" s="79"/>
      <c r="J131" s="79"/>
      <c r="K131" s="79"/>
      <c r="L131" s="79"/>
      <c r="M131" s="79"/>
      <c r="N131" s="79"/>
      <c r="O131" s="79"/>
      <c r="P131" s="79"/>
      <c r="Q131" s="79"/>
      <c r="R131" s="79"/>
      <c r="S131" s="79"/>
      <c r="T131" s="79"/>
      <c r="U131" s="79"/>
      <c r="V131" s="79"/>
      <c r="W131" s="79"/>
      <c r="X131" s="79"/>
      <c r="Y131" s="79"/>
      <c r="Z131" s="79"/>
      <c r="AA131" s="79"/>
      <c r="AB131" s="79"/>
    </row>
    <row r="132" spans="1:28" ht="12.75" customHeight="1">
      <c r="A132" s="90">
        <v>45125</v>
      </c>
      <c r="B132" s="32" t="s">
        <v>1143</v>
      </c>
      <c r="C132" s="31" t="s">
        <v>1144</v>
      </c>
      <c r="D132" s="31" t="s">
        <v>1239</v>
      </c>
      <c r="E132" s="31" t="s">
        <v>577</v>
      </c>
      <c r="F132" s="91">
        <v>143824</v>
      </c>
      <c r="G132" s="32">
        <v>183.32</v>
      </c>
      <c r="H132" s="32" t="s">
        <v>578</v>
      </c>
      <c r="I132" s="79"/>
      <c r="J132" s="79"/>
      <c r="K132" s="79"/>
      <c r="L132" s="79"/>
      <c r="M132" s="79"/>
      <c r="N132" s="79"/>
      <c r="O132" s="79"/>
      <c r="P132" s="79"/>
      <c r="Q132" s="79"/>
      <c r="R132" s="79"/>
      <c r="S132" s="79"/>
      <c r="T132" s="79"/>
      <c r="U132" s="79"/>
      <c r="V132" s="79"/>
      <c r="W132" s="79"/>
      <c r="X132" s="79"/>
      <c r="Y132" s="79"/>
      <c r="Z132" s="79"/>
      <c r="AA132" s="79"/>
      <c r="AB132" s="79"/>
    </row>
    <row r="133" spans="1:28" ht="12.75" customHeight="1">
      <c r="A133" s="90">
        <v>45125</v>
      </c>
      <c r="B133" s="32" t="s">
        <v>1143</v>
      </c>
      <c r="C133" s="31" t="s">
        <v>1144</v>
      </c>
      <c r="D133" s="31" t="s">
        <v>1240</v>
      </c>
      <c r="E133" s="31" t="s">
        <v>577</v>
      </c>
      <c r="F133" s="91">
        <v>222352</v>
      </c>
      <c r="G133" s="32">
        <v>187.43</v>
      </c>
      <c r="H133" s="32" t="s">
        <v>578</v>
      </c>
      <c r="I133" s="79"/>
      <c r="J133" s="79"/>
      <c r="K133" s="79"/>
      <c r="L133" s="79"/>
      <c r="M133" s="79"/>
      <c r="N133" s="79"/>
      <c r="O133" s="79"/>
      <c r="P133" s="79"/>
      <c r="Q133" s="79"/>
      <c r="R133" s="79"/>
      <c r="S133" s="79"/>
      <c r="T133" s="79"/>
      <c r="U133" s="79"/>
      <c r="V133" s="79"/>
      <c r="W133" s="79"/>
      <c r="X133" s="79"/>
      <c r="Y133" s="79"/>
      <c r="Z133" s="79"/>
      <c r="AA133" s="79"/>
      <c r="AB133" s="79"/>
    </row>
    <row r="134" spans="1:28" ht="12.75" customHeight="1">
      <c r="A134" s="90">
        <v>45125</v>
      </c>
      <c r="B134" s="32" t="s">
        <v>1143</v>
      </c>
      <c r="C134" s="31" t="s">
        <v>1144</v>
      </c>
      <c r="D134" s="31" t="s">
        <v>579</v>
      </c>
      <c r="E134" s="31" t="s">
        <v>577</v>
      </c>
      <c r="F134" s="91">
        <v>176138</v>
      </c>
      <c r="G134" s="32">
        <v>185.12</v>
      </c>
      <c r="H134" s="32" t="s">
        <v>578</v>
      </c>
      <c r="I134" s="79"/>
      <c r="J134" s="79"/>
      <c r="K134" s="79"/>
      <c r="L134" s="79"/>
      <c r="M134" s="79"/>
      <c r="N134" s="79"/>
      <c r="O134" s="79"/>
      <c r="P134" s="79"/>
      <c r="Q134" s="79"/>
      <c r="R134" s="79"/>
      <c r="S134" s="79"/>
      <c r="T134" s="79"/>
      <c r="U134" s="79"/>
      <c r="V134" s="79"/>
      <c r="W134" s="79"/>
      <c r="X134" s="79"/>
      <c r="Y134" s="79"/>
      <c r="Z134" s="79"/>
      <c r="AA134" s="79"/>
      <c r="AB134" s="79"/>
    </row>
    <row r="135" spans="1:28" ht="12.75" customHeight="1">
      <c r="A135" s="90">
        <v>45125</v>
      </c>
      <c r="B135" s="32" t="s">
        <v>1143</v>
      </c>
      <c r="C135" s="31" t="s">
        <v>1144</v>
      </c>
      <c r="D135" s="31" t="s">
        <v>1241</v>
      </c>
      <c r="E135" s="31" t="s">
        <v>577</v>
      </c>
      <c r="F135" s="91">
        <v>84599</v>
      </c>
      <c r="G135" s="32">
        <v>182.99</v>
      </c>
      <c r="H135" s="32" t="s">
        <v>578</v>
      </c>
      <c r="I135" s="79"/>
      <c r="J135" s="79"/>
      <c r="K135" s="79"/>
      <c r="L135" s="79"/>
      <c r="M135" s="79"/>
      <c r="N135" s="79"/>
      <c r="O135" s="79"/>
      <c r="P135" s="79"/>
      <c r="Q135" s="79"/>
      <c r="R135" s="79"/>
      <c r="S135" s="79"/>
      <c r="T135" s="79"/>
      <c r="U135" s="79"/>
      <c r="V135" s="79"/>
      <c r="W135" s="79"/>
      <c r="X135" s="79"/>
      <c r="Y135" s="79"/>
      <c r="Z135" s="79"/>
      <c r="AA135" s="79"/>
      <c r="AB135" s="79"/>
    </row>
    <row r="136" spans="1:28" ht="12.75" customHeight="1">
      <c r="A136" s="90">
        <v>45125</v>
      </c>
      <c r="B136" s="32" t="s">
        <v>1143</v>
      </c>
      <c r="C136" s="31" t="s">
        <v>1144</v>
      </c>
      <c r="D136" s="31" t="s">
        <v>1276</v>
      </c>
      <c r="E136" s="31" t="s">
        <v>577</v>
      </c>
      <c r="F136" s="91">
        <v>174330</v>
      </c>
      <c r="G136" s="32">
        <v>178.4</v>
      </c>
      <c r="H136" s="32" t="s">
        <v>578</v>
      </c>
      <c r="I136" s="79"/>
      <c r="J136" s="79"/>
      <c r="K136" s="79"/>
      <c r="L136" s="79"/>
      <c r="M136" s="79"/>
      <c r="N136" s="79"/>
      <c r="O136" s="79"/>
      <c r="P136" s="79"/>
      <c r="Q136" s="79"/>
      <c r="R136" s="79"/>
      <c r="S136" s="79"/>
      <c r="T136" s="79"/>
      <c r="U136" s="79"/>
      <c r="V136" s="79"/>
      <c r="W136" s="79"/>
      <c r="X136" s="79"/>
      <c r="Y136" s="79"/>
      <c r="Z136" s="79"/>
      <c r="AA136" s="79"/>
      <c r="AB136" s="79"/>
    </row>
    <row r="137" spans="1:28" ht="12.75" customHeight="1">
      <c r="A137" s="90">
        <v>45125</v>
      </c>
      <c r="B137" s="32" t="s">
        <v>1143</v>
      </c>
      <c r="C137" s="31" t="s">
        <v>1144</v>
      </c>
      <c r="D137" s="31" t="s">
        <v>1145</v>
      </c>
      <c r="E137" s="31" t="s">
        <v>577</v>
      </c>
      <c r="F137" s="91">
        <v>436679</v>
      </c>
      <c r="G137" s="32">
        <v>179.19</v>
      </c>
      <c r="H137" s="32" t="s">
        <v>578</v>
      </c>
      <c r="I137" s="79"/>
      <c r="J137" s="79"/>
      <c r="K137" s="79"/>
      <c r="L137" s="79"/>
      <c r="M137" s="79"/>
      <c r="N137" s="79"/>
      <c r="O137" s="79"/>
      <c r="P137" s="79"/>
      <c r="Q137" s="79"/>
      <c r="R137" s="79"/>
      <c r="S137" s="79"/>
      <c r="T137" s="79"/>
      <c r="U137" s="79"/>
      <c r="V137" s="79"/>
      <c r="W137" s="79"/>
      <c r="X137" s="79"/>
      <c r="Y137" s="79"/>
      <c r="Z137" s="79"/>
      <c r="AA137" s="79"/>
      <c r="AB137" s="79"/>
    </row>
    <row r="138" spans="1:28" ht="12.75" customHeight="1">
      <c r="A138" s="90">
        <v>45125</v>
      </c>
      <c r="B138" s="32" t="s">
        <v>881</v>
      </c>
      <c r="C138" s="31" t="s">
        <v>1242</v>
      </c>
      <c r="D138" s="31" t="s">
        <v>1277</v>
      </c>
      <c r="E138" s="31" t="s">
        <v>577</v>
      </c>
      <c r="F138" s="91">
        <v>900000</v>
      </c>
      <c r="G138" s="32">
        <v>728.5</v>
      </c>
      <c r="H138" s="32" t="s">
        <v>578</v>
      </c>
      <c r="I138" s="79"/>
      <c r="J138" s="79"/>
      <c r="K138" s="79"/>
      <c r="L138" s="79"/>
      <c r="M138" s="79"/>
      <c r="N138" s="79"/>
      <c r="O138" s="79"/>
      <c r="P138" s="79"/>
      <c r="Q138" s="79"/>
      <c r="R138" s="79"/>
      <c r="S138" s="79"/>
      <c r="T138" s="79"/>
      <c r="U138" s="79"/>
      <c r="V138" s="79"/>
      <c r="W138" s="79"/>
      <c r="X138" s="79"/>
      <c r="Y138" s="79"/>
      <c r="Z138" s="79"/>
      <c r="AA138" s="79"/>
      <c r="AB138" s="79"/>
    </row>
    <row r="139" spans="1:28" ht="12.75" customHeight="1">
      <c r="A139" s="90">
        <v>45125</v>
      </c>
      <c r="B139" s="32" t="s">
        <v>1244</v>
      </c>
      <c r="C139" s="31" t="s">
        <v>1245</v>
      </c>
      <c r="D139" s="31" t="s">
        <v>579</v>
      </c>
      <c r="E139" s="31" t="s">
        <v>577</v>
      </c>
      <c r="F139" s="91">
        <v>453140</v>
      </c>
      <c r="G139" s="32">
        <v>458.03</v>
      </c>
      <c r="H139" s="32" t="s">
        <v>578</v>
      </c>
      <c r="I139" s="79"/>
      <c r="J139" s="79"/>
      <c r="K139" s="79"/>
      <c r="L139" s="79"/>
      <c r="M139" s="79"/>
      <c r="N139" s="79"/>
      <c r="O139" s="79"/>
      <c r="P139" s="79"/>
      <c r="Q139" s="79"/>
      <c r="R139" s="79"/>
      <c r="S139" s="79"/>
      <c r="T139" s="79"/>
      <c r="U139" s="79"/>
      <c r="V139" s="79"/>
      <c r="W139" s="79"/>
      <c r="X139" s="79"/>
      <c r="Y139" s="79"/>
      <c r="Z139" s="79"/>
      <c r="AA139" s="79"/>
      <c r="AB139" s="79"/>
    </row>
    <row r="140" spans="1:28" ht="12.75" customHeight="1">
      <c r="A140" s="90">
        <v>45125</v>
      </c>
      <c r="B140" s="32" t="s">
        <v>1246</v>
      </c>
      <c r="C140" s="31" t="s">
        <v>1247</v>
      </c>
      <c r="D140" s="31" t="s">
        <v>1248</v>
      </c>
      <c r="E140" s="31" t="s">
        <v>577</v>
      </c>
      <c r="F140" s="91">
        <v>285907</v>
      </c>
      <c r="G140" s="32">
        <v>230.9</v>
      </c>
      <c r="H140" s="32" t="s">
        <v>578</v>
      </c>
      <c r="I140" s="79"/>
      <c r="J140" s="79"/>
      <c r="K140" s="79"/>
      <c r="L140" s="79"/>
      <c r="M140" s="79"/>
      <c r="N140" s="79"/>
      <c r="O140" s="79"/>
      <c r="P140" s="79"/>
      <c r="Q140" s="79"/>
      <c r="R140" s="79"/>
      <c r="S140" s="79"/>
      <c r="T140" s="79"/>
      <c r="U140" s="79"/>
      <c r="V140" s="79"/>
      <c r="W140" s="79"/>
      <c r="X140" s="79"/>
      <c r="Y140" s="79"/>
      <c r="Z140" s="79"/>
      <c r="AA140" s="79"/>
      <c r="AB140" s="79"/>
    </row>
    <row r="141" spans="1:28" ht="12.75" customHeight="1">
      <c r="A141" s="90">
        <v>45125</v>
      </c>
      <c r="B141" s="32" t="s">
        <v>1249</v>
      </c>
      <c r="C141" s="31" t="s">
        <v>1250</v>
      </c>
      <c r="D141" s="31" t="s">
        <v>1251</v>
      </c>
      <c r="E141" s="31" t="s">
        <v>577</v>
      </c>
      <c r="F141" s="91">
        <v>170190</v>
      </c>
      <c r="G141" s="32">
        <v>305.49</v>
      </c>
      <c r="H141" s="32" t="s">
        <v>578</v>
      </c>
      <c r="I141" s="79"/>
      <c r="J141" s="79"/>
      <c r="K141" s="79"/>
      <c r="L141" s="79"/>
      <c r="M141" s="79"/>
      <c r="N141" s="79"/>
      <c r="O141" s="79"/>
      <c r="P141" s="79"/>
      <c r="Q141" s="79"/>
      <c r="R141" s="79"/>
      <c r="S141" s="79"/>
      <c r="T141" s="79"/>
      <c r="U141" s="79"/>
      <c r="V141" s="79"/>
      <c r="W141" s="79"/>
      <c r="X141" s="79"/>
      <c r="Y141" s="79"/>
      <c r="Z141" s="79"/>
      <c r="AA141" s="79"/>
      <c r="AB141" s="79"/>
    </row>
    <row r="142" spans="1:28" ht="12.75" customHeight="1">
      <c r="A142" s="90">
        <v>45125</v>
      </c>
      <c r="B142" s="32" t="s">
        <v>458</v>
      </c>
      <c r="C142" s="31" t="s">
        <v>1252</v>
      </c>
      <c r="D142" s="31" t="s">
        <v>579</v>
      </c>
      <c r="E142" s="31" t="s">
        <v>577</v>
      </c>
      <c r="F142" s="91">
        <v>459485</v>
      </c>
      <c r="G142" s="32">
        <v>416.8</v>
      </c>
      <c r="H142" s="32" t="s">
        <v>578</v>
      </c>
      <c r="I142" s="79"/>
      <c r="J142" s="79"/>
      <c r="K142" s="79"/>
      <c r="L142" s="79"/>
      <c r="M142" s="79"/>
      <c r="N142" s="79"/>
      <c r="O142" s="79"/>
      <c r="P142" s="79"/>
      <c r="Q142" s="79"/>
      <c r="R142" s="79"/>
      <c r="S142" s="79"/>
      <c r="T142" s="79"/>
      <c r="U142" s="79"/>
      <c r="V142" s="79"/>
      <c r="W142" s="79"/>
      <c r="X142" s="79"/>
      <c r="Y142" s="79"/>
      <c r="Z142" s="79"/>
      <c r="AA142" s="79"/>
      <c r="AB142" s="79"/>
    </row>
    <row r="143" spans="1:28" ht="12.75" customHeight="1">
      <c r="A143" s="90">
        <v>45125</v>
      </c>
      <c r="B143" s="32" t="s">
        <v>1253</v>
      </c>
      <c r="C143" s="31" t="s">
        <v>1254</v>
      </c>
      <c r="D143" s="31" t="s">
        <v>1278</v>
      </c>
      <c r="E143" s="31" t="s">
        <v>577</v>
      </c>
      <c r="F143" s="91">
        <v>15200</v>
      </c>
      <c r="G143" s="32">
        <v>109.37</v>
      </c>
      <c r="H143" s="32" t="s">
        <v>578</v>
      </c>
      <c r="I143" s="79"/>
      <c r="J143" s="79"/>
      <c r="K143" s="79"/>
      <c r="L143" s="79"/>
      <c r="M143" s="79"/>
      <c r="N143" s="79"/>
      <c r="O143" s="79"/>
      <c r="P143" s="79"/>
      <c r="Q143" s="79"/>
      <c r="R143" s="79"/>
      <c r="S143" s="79"/>
      <c r="T143" s="79"/>
      <c r="U143" s="79"/>
      <c r="V143" s="79"/>
      <c r="W143" s="79"/>
      <c r="X143" s="79"/>
      <c r="Y143" s="79"/>
      <c r="Z143" s="79"/>
      <c r="AA143" s="79"/>
      <c r="AB143" s="79"/>
    </row>
    <row r="144" spans="1:28" ht="12.75" customHeight="1">
      <c r="A144" s="90">
        <v>45125</v>
      </c>
      <c r="B144" s="32" t="s">
        <v>1253</v>
      </c>
      <c r="C144" s="31" t="s">
        <v>1254</v>
      </c>
      <c r="D144" s="31" t="s">
        <v>1279</v>
      </c>
      <c r="E144" s="31" t="s">
        <v>577</v>
      </c>
      <c r="F144" s="91">
        <v>20800</v>
      </c>
      <c r="G144" s="32">
        <v>109.46</v>
      </c>
      <c r="H144" s="32" t="s">
        <v>578</v>
      </c>
      <c r="I144" s="79"/>
      <c r="J144" s="79"/>
      <c r="K144" s="79"/>
      <c r="L144" s="79"/>
      <c r="M144" s="79"/>
      <c r="N144" s="79"/>
      <c r="O144" s="79"/>
      <c r="P144" s="79"/>
      <c r="Q144" s="79"/>
      <c r="R144" s="79"/>
      <c r="S144" s="79"/>
      <c r="T144" s="79"/>
      <c r="U144" s="79"/>
      <c r="V144" s="79"/>
      <c r="W144" s="79"/>
      <c r="X144" s="79"/>
      <c r="Y144" s="79"/>
      <c r="Z144" s="79"/>
      <c r="AA144" s="79"/>
      <c r="AB144" s="79"/>
    </row>
    <row r="145" spans="1:28" ht="12.75" customHeight="1">
      <c r="A145" s="90">
        <v>45125</v>
      </c>
      <c r="B145" s="32" t="s">
        <v>1256</v>
      </c>
      <c r="C145" s="31" t="s">
        <v>1257</v>
      </c>
      <c r="D145" s="31" t="s">
        <v>579</v>
      </c>
      <c r="E145" s="31" t="s">
        <v>577</v>
      </c>
      <c r="F145" s="91">
        <v>465019</v>
      </c>
      <c r="G145" s="32">
        <v>420.84</v>
      </c>
      <c r="H145" s="32" t="s">
        <v>578</v>
      </c>
      <c r="I145" s="79"/>
      <c r="J145" s="79"/>
      <c r="K145" s="79"/>
      <c r="L145" s="79"/>
      <c r="M145" s="79"/>
      <c r="N145" s="79"/>
      <c r="O145" s="79"/>
      <c r="P145" s="79"/>
      <c r="Q145" s="79"/>
      <c r="R145" s="79"/>
      <c r="S145" s="79"/>
      <c r="T145" s="79"/>
      <c r="U145" s="79"/>
      <c r="V145" s="79"/>
      <c r="W145" s="79"/>
      <c r="X145" s="79"/>
      <c r="Y145" s="79"/>
      <c r="Z145" s="79"/>
      <c r="AA145" s="79"/>
      <c r="AB145" s="79"/>
    </row>
    <row r="146" spans="1:28" ht="12.75" customHeight="1">
      <c r="A146" s="90">
        <v>45125</v>
      </c>
      <c r="B146" s="32" t="s">
        <v>1258</v>
      </c>
      <c r="C146" s="31" t="s">
        <v>1259</v>
      </c>
      <c r="D146" s="31" t="s">
        <v>1261</v>
      </c>
      <c r="E146" s="31" t="s">
        <v>577</v>
      </c>
      <c r="F146" s="91">
        <v>16000</v>
      </c>
      <c r="G146" s="32">
        <v>49.95</v>
      </c>
      <c r="H146" s="32" t="s">
        <v>578</v>
      </c>
      <c r="I146" s="79"/>
      <c r="J146" s="79"/>
      <c r="K146" s="79"/>
      <c r="L146" s="79"/>
      <c r="M146" s="79"/>
      <c r="N146" s="79"/>
      <c r="O146" s="79"/>
      <c r="P146" s="79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9"/>
      <c r="AB146" s="79"/>
    </row>
    <row r="147" spans="1:28" ht="12.75" customHeight="1">
      <c r="A147" s="90">
        <v>45125</v>
      </c>
      <c r="B147" s="32" t="s">
        <v>1258</v>
      </c>
      <c r="C147" s="31" t="s">
        <v>1259</v>
      </c>
      <c r="D147" s="31" t="s">
        <v>1260</v>
      </c>
      <c r="E147" s="31" t="s">
        <v>577</v>
      </c>
      <c r="F147" s="91">
        <v>112000</v>
      </c>
      <c r="G147" s="32">
        <v>47.11</v>
      </c>
      <c r="H147" s="32" t="s">
        <v>578</v>
      </c>
      <c r="I147" s="79"/>
      <c r="J147" s="79"/>
      <c r="K147" s="79"/>
      <c r="L147" s="79"/>
      <c r="M147" s="79"/>
      <c r="N147" s="79"/>
      <c r="O147" s="79"/>
      <c r="P147" s="79"/>
      <c r="Q147" s="79"/>
      <c r="R147" s="79"/>
      <c r="S147" s="79"/>
      <c r="T147" s="79"/>
      <c r="U147" s="79"/>
      <c r="V147" s="79"/>
      <c r="W147" s="79"/>
      <c r="X147" s="79"/>
      <c r="Y147" s="79"/>
      <c r="Z147" s="79"/>
      <c r="AA147" s="79"/>
      <c r="AB147" s="79"/>
    </row>
    <row r="148" spans="1:28" ht="12.75" customHeight="1">
      <c r="A148" s="90">
        <v>45125</v>
      </c>
      <c r="B148" s="32" t="s">
        <v>1280</v>
      </c>
      <c r="C148" s="31" t="s">
        <v>1281</v>
      </c>
      <c r="D148" s="31" t="s">
        <v>1282</v>
      </c>
      <c r="E148" s="31" t="s">
        <v>577</v>
      </c>
      <c r="F148" s="91">
        <v>2735047</v>
      </c>
      <c r="G148" s="32">
        <v>5.15</v>
      </c>
      <c r="H148" s="32" t="s">
        <v>578</v>
      </c>
      <c r="I148" s="79"/>
      <c r="J148" s="79"/>
      <c r="K148" s="79"/>
      <c r="L148" s="79"/>
      <c r="M148" s="79"/>
      <c r="N148" s="79"/>
      <c r="O148" s="79"/>
      <c r="P148" s="79"/>
      <c r="Q148" s="79"/>
      <c r="R148" s="79"/>
      <c r="S148" s="79"/>
      <c r="T148" s="79"/>
      <c r="U148" s="79"/>
      <c r="V148" s="79"/>
      <c r="W148" s="79"/>
      <c r="X148" s="79"/>
      <c r="Y148" s="79"/>
      <c r="Z148" s="79"/>
      <c r="AA148" s="79"/>
      <c r="AB148" s="79"/>
    </row>
    <row r="149" spans="1:28" ht="12.75" customHeight="1">
      <c r="A149" s="90">
        <v>45125</v>
      </c>
      <c r="B149" s="32" t="s">
        <v>1283</v>
      </c>
      <c r="C149" s="31" t="s">
        <v>1284</v>
      </c>
      <c r="D149" s="31" t="s">
        <v>1279</v>
      </c>
      <c r="E149" s="31" t="s">
        <v>577</v>
      </c>
      <c r="F149" s="91">
        <v>51000</v>
      </c>
      <c r="G149" s="32">
        <v>56.74</v>
      </c>
      <c r="H149" s="32" t="s">
        <v>578</v>
      </c>
      <c r="I149" s="79"/>
      <c r="J149" s="79"/>
      <c r="K149" s="79"/>
      <c r="L149" s="79"/>
      <c r="M149" s="79"/>
      <c r="N149" s="79"/>
      <c r="O149" s="79"/>
      <c r="P149" s="79"/>
      <c r="Q149" s="79"/>
      <c r="R149" s="79"/>
      <c r="S149" s="79"/>
      <c r="T149" s="79"/>
      <c r="U149" s="79"/>
      <c r="V149" s="79"/>
      <c r="W149" s="79"/>
      <c r="X149" s="79"/>
      <c r="Y149" s="79"/>
      <c r="Z149" s="79"/>
      <c r="AA149" s="79"/>
      <c r="AB149" s="79"/>
    </row>
    <row r="150" spans="1:28" ht="12.75" customHeight="1">
      <c r="A150" s="90">
        <v>45125</v>
      </c>
      <c r="B150" s="32" t="s">
        <v>1285</v>
      </c>
      <c r="C150" s="31" t="s">
        <v>1286</v>
      </c>
      <c r="D150" s="31" t="s">
        <v>1287</v>
      </c>
      <c r="E150" s="31" t="s">
        <v>577</v>
      </c>
      <c r="F150" s="91">
        <v>44000</v>
      </c>
      <c r="G150" s="32">
        <v>81.290000000000006</v>
      </c>
      <c r="H150" s="32" t="s">
        <v>578</v>
      </c>
      <c r="I150" s="79"/>
      <c r="J150" s="79"/>
      <c r="K150" s="79"/>
      <c r="L150" s="79"/>
      <c r="M150" s="79"/>
      <c r="N150" s="79"/>
      <c r="O150" s="79"/>
      <c r="P150" s="79"/>
      <c r="Q150" s="79"/>
      <c r="R150" s="79"/>
      <c r="S150" s="79"/>
      <c r="T150" s="79"/>
      <c r="U150" s="79"/>
      <c r="V150" s="79"/>
      <c r="W150" s="79"/>
      <c r="X150" s="79"/>
      <c r="Y150" s="79"/>
      <c r="Z150" s="79"/>
      <c r="AA150" s="79"/>
      <c r="AB150" s="79"/>
    </row>
    <row r="151" spans="1:28" ht="12.75" customHeight="1">
      <c r="A151" s="90">
        <v>45125</v>
      </c>
      <c r="B151" s="32" t="s">
        <v>495</v>
      </c>
      <c r="C151" s="31" t="s">
        <v>1262</v>
      </c>
      <c r="D151" s="31" t="s">
        <v>1288</v>
      </c>
      <c r="E151" s="31" t="s">
        <v>577</v>
      </c>
      <c r="F151" s="91">
        <v>996091</v>
      </c>
      <c r="G151" s="32">
        <v>220.35</v>
      </c>
      <c r="H151" s="32" t="s">
        <v>578</v>
      </c>
      <c r="I151" s="79"/>
      <c r="J151" s="79"/>
      <c r="K151" s="79"/>
      <c r="L151" s="79"/>
      <c r="M151" s="79"/>
      <c r="N151" s="79"/>
      <c r="O151" s="79"/>
      <c r="P151" s="79"/>
      <c r="Q151" s="79"/>
      <c r="R151" s="79"/>
      <c r="S151" s="79"/>
      <c r="T151" s="79"/>
      <c r="U151" s="79"/>
      <c r="V151" s="79"/>
      <c r="W151" s="79"/>
      <c r="X151" s="79"/>
      <c r="Y151" s="79"/>
      <c r="Z151" s="79"/>
      <c r="AA151" s="79"/>
      <c r="AB151" s="79"/>
    </row>
    <row r="152" spans="1:28" ht="12.75" customHeight="1">
      <c r="A152" s="90">
        <v>45125</v>
      </c>
      <c r="B152" s="32" t="s">
        <v>495</v>
      </c>
      <c r="C152" s="31" t="s">
        <v>1262</v>
      </c>
      <c r="D152" s="31" t="s">
        <v>1288</v>
      </c>
      <c r="E152" s="31" t="s">
        <v>577</v>
      </c>
      <c r="F152" s="91">
        <v>9700000</v>
      </c>
      <c r="G152" s="32">
        <v>215.05</v>
      </c>
      <c r="H152" s="32" t="s">
        <v>578</v>
      </c>
      <c r="I152" s="79"/>
      <c r="J152" s="79"/>
      <c r="K152" s="79"/>
      <c r="L152" s="79"/>
      <c r="M152" s="79"/>
      <c r="N152" s="79"/>
      <c r="O152" s="79"/>
      <c r="P152" s="79"/>
      <c r="Q152" s="79"/>
      <c r="R152" s="79"/>
      <c r="S152" s="79"/>
      <c r="T152" s="79"/>
      <c r="U152" s="79"/>
      <c r="V152" s="79"/>
      <c r="W152" s="79"/>
      <c r="X152" s="79"/>
      <c r="Y152" s="79"/>
      <c r="Z152" s="79"/>
      <c r="AA152" s="79"/>
      <c r="AB152" s="79"/>
    </row>
    <row r="153" spans="1:28" ht="12.75" customHeight="1">
      <c r="A153" s="90">
        <v>45125</v>
      </c>
      <c r="B153" s="32" t="s">
        <v>1203</v>
      </c>
      <c r="C153" s="31" t="s">
        <v>1265</v>
      </c>
      <c r="D153" s="31" t="s">
        <v>1133</v>
      </c>
      <c r="E153" s="31" t="s">
        <v>577</v>
      </c>
      <c r="F153" s="91">
        <v>1353719</v>
      </c>
      <c r="G153" s="32">
        <v>40.04</v>
      </c>
      <c r="H153" s="32" t="s">
        <v>578</v>
      </c>
      <c r="I153" s="79"/>
      <c r="J153" s="79"/>
      <c r="K153" s="79"/>
      <c r="L153" s="79"/>
      <c r="M153" s="79"/>
      <c r="N153" s="79"/>
      <c r="O153" s="79"/>
      <c r="P153" s="79"/>
      <c r="Q153" s="79"/>
      <c r="R153" s="79"/>
      <c r="S153" s="79"/>
      <c r="T153" s="79"/>
      <c r="U153" s="79"/>
      <c r="V153" s="79"/>
      <c r="W153" s="79"/>
      <c r="X153" s="79"/>
      <c r="Y153" s="79"/>
      <c r="Z153" s="79"/>
      <c r="AA153" s="79"/>
      <c r="AB153" s="79"/>
    </row>
    <row r="154" spans="1:28" ht="12.75" customHeight="1">
      <c r="A154" s="90">
        <v>45125</v>
      </c>
      <c r="B154" s="32" t="s">
        <v>1203</v>
      </c>
      <c r="C154" s="31" t="s">
        <v>1265</v>
      </c>
      <c r="D154" s="31" t="s">
        <v>1175</v>
      </c>
      <c r="E154" s="31" t="s">
        <v>577</v>
      </c>
      <c r="F154" s="91">
        <v>5108480</v>
      </c>
      <c r="G154" s="32">
        <v>40.159999999999997</v>
      </c>
      <c r="H154" s="32" t="s">
        <v>578</v>
      </c>
      <c r="I154" s="79"/>
      <c r="J154" s="79"/>
      <c r="K154" s="79"/>
      <c r="L154" s="79"/>
      <c r="M154" s="79"/>
      <c r="N154" s="79"/>
      <c r="O154" s="79"/>
      <c r="P154" s="79"/>
      <c r="Q154" s="79"/>
      <c r="R154" s="79"/>
      <c r="S154" s="79"/>
      <c r="T154" s="79"/>
      <c r="U154" s="79"/>
      <c r="V154" s="79"/>
      <c r="W154" s="79"/>
      <c r="X154" s="79"/>
      <c r="Y154" s="79"/>
      <c r="Z154" s="79"/>
      <c r="AA154" s="79"/>
      <c r="AB154" s="79"/>
    </row>
    <row r="155" spans="1:28" ht="12.75" customHeight="1">
      <c r="A155" s="90">
        <v>45125</v>
      </c>
      <c r="B155" s="32" t="s">
        <v>1203</v>
      </c>
      <c r="C155" s="31" t="s">
        <v>1265</v>
      </c>
      <c r="D155" s="31" t="s">
        <v>579</v>
      </c>
      <c r="E155" s="31" t="s">
        <v>577</v>
      </c>
      <c r="F155" s="91">
        <v>3093447</v>
      </c>
      <c r="G155" s="32">
        <v>40.15</v>
      </c>
      <c r="H155" s="32" t="s">
        <v>578</v>
      </c>
      <c r="I155" s="79"/>
      <c r="J155" s="79"/>
      <c r="K155" s="79"/>
      <c r="L155" s="79"/>
      <c r="M155" s="79"/>
      <c r="N155" s="79"/>
      <c r="O155" s="79"/>
      <c r="P155" s="79"/>
      <c r="Q155" s="79"/>
      <c r="R155" s="79"/>
      <c r="S155" s="79"/>
      <c r="T155" s="79"/>
      <c r="U155" s="79"/>
      <c r="V155" s="79"/>
      <c r="W155" s="79"/>
      <c r="X155" s="79"/>
      <c r="Y155" s="79"/>
      <c r="Z155" s="79"/>
      <c r="AA155" s="79"/>
      <c r="AB155" s="79"/>
    </row>
    <row r="156" spans="1:28" ht="12.75" customHeight="1">
      <c r="A156" s="90">
        <v>45125</v>
      </c>
      <c r="B156" s="32" t="s">
        <v>1266</v>
      </c>
      <c r="C156" s="31" t="s">
        <v>1267</v>
      </c>
      <c r="D156" s="31" t="s">
        <v>1135</v>
      </c>
      <c r="E156" s="31" t="s">
        <v>577</v>
      </c>
      <c r="F156" s="91">
        <v>19375972</v>
      </c>
      <c r="G156" s="32">
        <v>15.2</v>
      </c>
      <c r="H156" s="32" t="s">
        <v>578</v>
      </c>
      <c r="I156" s="79"/>
      <c r="J156" s="79"/>
      <c r="K156" s="79"/>
      <c r="L156" s="79"/>
      <c r="M156" s="79"/>
      <c r="N156" s="79"/>
      <c r="O156" s="79"/>
      <c r="P156" s="79"/>
      <c r="Q156" s="79"/>
      <c r="R156" s="79"/>
      <c r="S156" s="79"/>
      <c r="T156" s="79"/>
      <c r="U156" s="79"/>
      <c r="V156" s="79"/>
      <c r="W156" s="79"/>
      <c r="X156" s="79"/>
      <c r="Y156" s="79"/>
      <c r="Z156" s="79"/>
      <c r="AA156" s="79"/>
      <c r="AB156" s="79"/>
    </row>
    <row r="157" spans="1:28" ht="12.75" customHeight="1">
      <c r="A157" s="90">
        <v>45125</v>
      </c>
      <c r="B157" s="32" t="s">
        <v>1289</v>
      </c>
      <c r="C157" s="31" t="s">
        <v>1290</v>
      </c>
      <c r="D157" s="31" t="s">
        <v>1291</v>
      </c>
      <c r="E157" s="31" t="s">
        <v>577</v>
      </c>
      <c r="F157" s="91">
        <v>228703</v>
      </c>
      <c r="G157" s="32">
        <v>65.37</v>
      </c>
      <c r="H157" s="32" t="s">
        <v>578</v>
      </c>
      <c r="I157" s="79"/>
      <c r="J157" s="79"/>
      <c r="K157" s="79"/>
      <c r="L157" s="79"/>
      <c r="M157" s="79"/>
      <c r="N157" s="79"/>
      <c r="O157" s="79"/>
      <c r="P157" s="79"/>
      <c r="Q157" s="79"/>
      <c r="R157" s="79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</row>
    <row r="158" spans="1:28" ht="12.75" customHeight="1">
      <c r="A158" s="90">
        <v>45125</v>
      </c>
      <c r="B158" s="32" t="s">
        <v>1136</v>
      </c>
      <c r="C158" s="31" t="s">
        <v>1137</v>
      </c>
      <c r="D158" s="31" t="s">
        <v>1240</v>
      </c>
      <c r="E158" s="31" t="s">
        <v>577</v>
      </c>
      <c r="F158" s="91">
        <v>675106</v>
      </c>
      <c r="G158" s="32">
        <v>86.85</v>
      </c>
      <c r="H158" s="32" t="s">
        <v>578</v>
      </c>
      <c r="I158" s="79"/>
      <c r="J158" s="79"/>
      <c r="K158" s="79"/>
      <c r="L158" s="79"/>
      <c r="M158" s="79"/>
      <c r="N158" s="79"/>
      <c r="O158" s="79"/>
      <c r="P158" s="79"/>
      <c r="Q158" s="79"/>
      <c r="R158" s="79"/>
      <c r="S158" s="79"/>
      <c r="T158" s="79"/>
      <c r="U158" s="79"/>
      <c r="V158" s="79"/>
      <c r="W158" s="79"/>
      <c r="X158" s="79"/>
      <c r="Y158" s="79"/>
      <c r="Z158" s="79"/>
      <c r="AA158" s="79"/>
      <c r="AB158" s="79"/>
    </row>
    <row r="159" spans="1:28" ht="12.75" customHeight="1">
      <c r="A159" s="90">
        <v>45125</v>
      </c>
      <c r="B159" s="32" t="s">
        <v>1272</v>
      </c>
      <c r="C159" s="31" t="s">
        <v>1273</v>
      </c>
      <c r="D159" s="31" t="s">
        <v>579</v>
      </c>
      <c r="E159" s="31" t="s">
        <v>577</v>
      </c>
      <c r="F159" s="91">
        <v>99007</v>
      </c>
      <c r="G159" s="32">
        <v>197.66</v>
      </c>
      <c r="H159" s="32" t="s">
        <v>578</v>
      </c>
      <c r="I159" s="79"/>
      <c r="J159" s="79"/>
      <c r="K159" s="79"/>
      <c r="L159" s="79"/>
      <c r="M159" s="79"/>
      <c r="N159" s="79"/>
      <c r="O159" s="79"/>
      <c r="P159" s="79"/>
      <c r="Q159" s="79"/>
      <c r="R159" s="79"/>
      <c r="S159" s="79"/>
      <c r="T159" s="79"/>
      <c r="U159" s="79"/>
      <c r="V159" s="79"/>
      <c r="W159" s="79"/>
      <c r="X159" s="79"/>
      <c r="Y159" s="79"/>
      <c r="Z159" s="79"/>
      <c r="AA159" s="79"/>
      <c r="AB159" s="79"/>
    </row>
    <row r="160" spans="1:28" ht="12.75" customHeight="1">
      <c r="A160" s="90">
        <v>45125</v>
      </c>
      <c r="B160" s="32" t="s">
        <v>1140</v>
      </c>
      <c r="C160" s="31" t="s">
        <v>1141</v>
      </c>
      <c r="D160" s="31" t="s">
        <v>1142</v>
      </c>
      <c r="E160" s="31" t="s">
        <v>577</v>
      </c>
      <c r="F160" s="91">
        <v>8874516</v>
      </c>
      <c r="G160" s="32">
        <v>3.31</v>
      </c>
      <c r="H160" s="32" t="s">
        <v>578</v>
      </c>
      <c r="I160" s="79"/>
      <c r="J160" s="79"/>
      <c r="K160" s="79"/>
      <c r="L160" s="79"/>
      <c r="M160" s="79"/>
      <c r="N160" s="79"/>
      <c r="O160" s="79"/>
      <c r="P160" s="79"/>
      <c r="Q160" s="79"/>
      <c r="R160" s="79"/>
      <c r="S160" s="79"/>
      <c r="T160" s="79"/>
      <c r="U160" s="79"/>
      <c r="V160" s="79"/>
      <c r="W160" s="79"/>
      <c r="X160" s="79"/>
      <c r="Y160" s="79"/>
      <c r="Z160" s="79"/>
      <c r="AA160" s="79"/>
      <c r="AB160" s="79"/>
    </row>
    <row r="161" spans="1:28" ht="12.75" customHeight="1">
      <c r="A161" s="90"/>
      <c r="B161" s="32"/>
      <c r="C161" s="31"/>
      <c r="D161" s="31"/>
      <c r="E161" s="31"/>
      <c r="F161" s="91"/>
      <c r="G161" s="32"/>
      <c r="H161" s="32"/>
      <c r="I161" s="79"/>
      <c r="J161" s="79"/>
      <c r="K161" s="79"/>
      <c r="L161" s="79"/>
      <c r="M161" s="79"/>
      <c r="N161" s="79"/>
      <c r="O161" s="79"/>
      <c r="P161" s="79"/>
      <c r="Q161" s="79"/>
      <c r="R161" s="79"/>
      <c r="S161" s="79"/>
      <c r="T161" s="79"/>
      <c r="U161" s="79"/>
      <c r="V161" s="79"/>
      <c r="W161" s="79"/>
      <c r="X161" s="79"/>
      <c r="Y161" s="79"/>
      <c r="Z161" s="79"/>
      <c r="AA161" s="79"/>
      <c r="AB161" s="79"/>
    </row>
    <row r="162" spans="1:28" ht="12.75" customHeight="1">
      <c r="A162" s="90"/>
      <c r="B162" s="32"/>
      <c r="C162" s="31"/>
      <c r="D162" s="31"/>
      <c r="E162" s="31"/>
      <c r="F162" s="91"/>
      <c r="G162" s="32"/>
      <c r="H162" s="32"/>
      <c r="I162" s="79"/>
      <c r="J162" s="79"/>
      <c r="K162" s="79"/>
      <c r="L162" s="79"/>
      <c r="M162" s="79"/>
      <c r="N162" s="79"/>
      <c r="O162" s="79"/>
      <c r="P162" s="79"/>
      <c r="Q162" s="79"/>
      <c r="R162" s="79"/>
      <c r="S162" s="79"/>
      <c r="T162" s="79"/>
      <c r="U162" s="79"/>
      <c r="V162" s="79"/>
      <c r="W162" s="79"/>
      <c r="X162" s="79"/>
      <c r="Y162" s="79"/>
      <c r="Z162" s="79"/>
      <c r="AA162" s="79"/>
      <c r="AB162" s="79"/>
    </row>
    <row r="163" spans="1:28" ht="12.75" customHeight="1">
      <c r="A163" s="90"/>
      <c r="B163" s="32"/>
      <c r="C163" s="31"/>
      <c r="D163" s="31"/>
      <c r="E163" s="31"/>
      <c r="F163" s="91"/>
      <c r="G163" s="32"/>
      <c r="H163" s="32"/>
      <c r="I163" s="79"/>
      <c r="J163" s="79"/>
      <c r="K163" s="79"/>
      <c r="L163" s="79"/>
      <c r="M163" s="79"/>
      <c r="N163" s="79"/>
      <c r="O163" s="79"/>
      <c r="P163" s="79"/>
      <c r="Q163" s="79"/>
      <c r="R163" s="79"/>
      <c r="S163" s="79"/>
      <c r="T163" s="79"/>
      <c r="U163" s="79"/>
      <c r="V163" s="79"/>
      <c r="W163" s="79"/>
      <c r="X163" s="79"/>
      <c r="Y163" s="79"/>
      <c r="Z163" s="79"/>
      <c r="AA163" s="79"/>
      <c r="AB163" s="79"/>
    </row>
    <row r="164" spans="1:28" ht="12.75" customHeight="1">
      <c r="A164" s="90"/>
      <c r="B164" s="32"/>
      <c r="C164" s="31"/>
      <c r="D164" s="31"/>
      <c r="E164" s="31"/>
      <c r="F164" s="91"/>
      <c r="G164" s="32"/>
      <c r="H164" s="32"/>
      <c r="I164" s="79"/>
      <c r="J164" s="79"/>
      <c r="K164" s="79"/>
      <c r="L164" s="79"/>
      <c r="M164" s="79"/>
      <c r="N164" s="79"/>
      <c r="O164" s="79"/>
      <c r="P164" s="79"/>
      <c r="Q164" s="79"/>
      <c r="R164" s="79"/>
      <c r="S164" s="79"/>
      <c r="T164" s="79"/>
      <c r="U164" s="79"/>
      <c r="V164" s="79"/>
      <c r="W164" s="79"/>
      <c r="X164" s="79"/>
      <c r="Y164" s="79"/>
      <c r="Z164" s="79"/>
      <c r="AA164" s="79"/>
      <c r="AB164" s="79"/>
    </row>
    <row r="165" spans="1:28" ht="12.75" customHeight="1">
      <c r="A165" s="90"/>
      <c r="B165" s="32"/>
      <c r="C165" s="31"/>
      <c r="D165" s="31"/>
      <c r="E165" s="31"/>
      <c r="F165" s="91"/>
      <c r="G165" s="32"/>
      <c r="H165" s="32"/>
      <c r="I165" s="79"/>
      <c r="J165" s="79"/>
      <c r="K165" s="79"/>
      <c r="L165" s="79"/>
      <c r="M165" s="79"/>
      <c r="N165" s="79"/>
      <c r="O165" s="79"/>
      <c r="P165" s="79"/>
      <c r="Q165" s="79"/>
      <c r="R165" s="79"/>
      <c r="S165" s="79"/>
      <c r="T165" s="79"/>
      <c r="U165" s="79"/>
      <c r="V165" s="79"/>
      <c r="W165" s="79"/>
      <c r="X165" s="79"/>
      <c r="Y165" s="79"/>
      <c r="Z165" s="79"/>
      <c r="AA165" s="79"/>
      <c r="AB165" s="79"/>
    </row>
    <row r="166" spans="1:28" ht="12.75" customHeight="1">
      <c r="A166" s="90"/>
      <c r="B166" s="32"/>
      <c r="C166" s="31"/>
      <c r="D166" s="31"/>
      <c r="E166" s="31"/>
      <c r="F166" s="91"/>
      <c r="G166" s="32"/>
      <c r="H166" s="32"/>
      <c r="I166" s="79"/>
      <c r="J166" s="79"/>
      <c r="K166" s="79"/>
      <c r="L166" s="79"/>
      <c r="M166" s="79"/>
      <c r="N166" s="79"/>
      <c r="O166" s="79"/>
      <c r="P166" s="79"/>
      <c r="Q166" s="79"/>
      <c r="R166" s="79"/>
      <c r="S166" s="79"/>
      <c r="T166" s="79"/>
      <c r="U166" s="79"/>
      <c r="V166" s="79"/>
      <c r="W166" s="79"/>
      <c r="X166" s="79"/>
      <c r="Y166" s="79"/>
      <c r="Z166" s="79"/>
      <c r="AA166" s="79"/>
      <c r="AB166" s="79"/>
    </row>
    <row r="167" spans="1:28" ht="12.75" customHeight="1">
      <c r="A167" s="90"/>
      <c r="B167" s="32"/>
      <c r="C167" s="31"/>
      <c r="D167" s="31"/>
      <c r="E167" s="31"/>
      <c r="F167" s="91"/>
      <c r="G167" s="32"/>
      <c r="H167" s="32"/>
      <c r="I167" s="79"/>
      <c r="J167" s="79"/>
      <c r="K167" s="79"/>
      <c r="L167" s="79"/>
      <c r="M167" s="79"/>
      <c r="N167" s="79"/>
      <c r="O167" s="79"/>
      <c r="P167" s="79"/>
      <c r="Q167" s="79"/>
      <c r="R167" s="79"/>
      <c r="S167" s="79"/>
      <c r="T167" s="79"/>
      <c r="U167" s="79"/>
      <c r="V167" s="79"/>
      <c r="W167" s="79"/>
      <c r="X167" s="79"/>
      <c r="Y167" s="79"/>
      <c r="Z167" s="79"/>
      <c r="AA167" s="79"/>
      <c r="AB167" s="79"/>
    </row>
    <row r="168" spans="1:28" ht="12.75" customHeight="1">
      <c r="A168" s="90"/>
      <c r="B168" s="32"/>
      <c r="C168" s="31"/>
      <c r="D168" s="31"/>
      <c r="E168" s="31"/>
      <c r="F168" s="91"/>
      <c r="G168" s="32"/>
      <c r="H168" s="32"/>
      <c r="I168" s="79"/>
      <c r="J168" s="79"/>
      <c r="K168" s="79"/>
      <c r="L168" s="79"/>
      <c r="M168" s="79"/>
      <c r="N168" s="79"/>
      <c r="O168" s="79"/>
      <c r="P168" s="79"/>
      <c r="Q168" s="79"/>
      <c r="R168" s="79"/>
      <c r="S168" s="79"/>
      <c r="T168" s="79"/>
      <c r="U168" s="79"/>
      <c r="V168" s="79"/>
      <c r="W168" s="79"/>
      <c r="X168" s="79"/>
      <c r="Y168" s="79"/>
      <c r="Z168" s="79"/>
      <c r="AA168" s="79"/>
      <c r="AB168" s="79"/>
    </row>
    <row r="169" spans="1:28" ht="12.75" customHeight="1">
      <c r="A169" s="90"/>
      <c r="B169" s="32"/>
      <c r="C169" s="31"/>
      <c r="D169" s="31"/>
      <c r="E169" s="31"/>
      <c r="F169" s="91"/>
      <c r="G169" s="32"/>
      <c r="H169" s="32"/>
      <c r="I169" s="79"/>
      <c r="J169" s="79"/>
      <c r="K169" s="79"/>
      <c r="L169" s="79"/>
      <c r="M169" s="79"/>
      <c r="N169" s="79"/>
      <c r="O169" s="79"/>
      <c r="P169" s="79"/>
      <c r="Q169" s="79"/>
      <c r="R169" s="79"/>
      <c r="S169" s="79"/>
      <c r="T169" s="79"/>
      <c r="U169" s="79"/>
      <c r="V169" s="79"/>
      <c r="W169" s="79"/>
      <c r="X169" s="79"/>
      <c r="Y169" s="79"/>
      <c r="Z169" s="79"/>
      <c r="AA169" s="79"/>
      <c r="AB169" s="79"/>
    </row>
    <row r="170" spans="1:28" ht="12.75" customHeight="1">
      <c r="A170" s="90"/>
      <c r="B170" s="32"/>
      <c r="C170" s="31"/>
      <c r="D170" s="31"/>
      <c r="E170" s="31"/>
      <c r="F170" s="91"/>
      <c r="G170" s="32"/>
      <c r="H170" s="32"/>
      <c r="I170" s="79"/>
      <c r="J170" s="79"/>
      <c r="K170" s="79"/>
      <c r="L170" s="79"/>
      <c r="M170" s="79"/>
      <c r="N170" s="79"/>
      <c r="O170" s="79"/>
      <c r="P170" s="79"/>
      <c r="Q170" s="79"/>
      <c r="R170" s="79"/>
      <c r="S170" s="79"/>
      <c r="T170" s="79"/>
      <c r="U170" s="79"/>
      <c r="V170" s="79"/>
      <c r="W170" s="79"/>
      <c r="X170" s="79"/>
      <c r="Y170" s="79"/>
      <c r="Z170" s="79"/>
      <c r="AA170" s="79"/>
      <c r="AB170" s="79"/>
    </row>
    <row r="171" spans="1:28" ht="12.75" customHeight="1">
      <c r="A171" s="90"/>
      <c r="B171" s="32"/>
      <c r="C171" s="31"/>
      <c r="D171" s="31"/>
      <c r="E171" s="31"/>
      <c r="F171" s="91"/>
      <c r="G171" s="32"/>
      <c r="H171" s="32"/>
      <c r="I171" s="79"/>
      <c r="J171" s="79"/>
      <c r="K171" s="79"/>
      <c r="L171" s="79"/>
      <c r="M171" s="79"/>
      <c r="N171" s="79"/>
      <c r="O171" s="79"/>
      <c r="P171" s="79"/>
      <c r="Q171" s="79"/>
      <c r="R171" s="79"/>
      <c r="S171" s="79"/>
      <c r="T171" s="79"/>
      <c r="U171" s="79"/>
      <c r="V171" s="79"/>
      <c r="W171" s="79"/>
      <c r="X171" s="79"/>
      <c r="Y171" s="79"/>
      <c r="Z171" s="79"/>
      <c r="AA171" s="79"/>
      <c r="AB171" s="79"/>
    </row>
    <row r="172" spans="1:28" ht="12.75" customHeight="1">
      <c r="A172" s="90"/>
      <c r="B172" s="32"/>
      <c r="C172" s="31"/>
      <c r="D172" s="31"/>
      <c r="E172" s="31"/>
      <c r="F172" s="91"/>
      <c r="G172" s="32"/>
      <c r="H172" s="32"/>
      <c r="I172" s="79"/>
      <c r="J172" s="79"/>
      <c r="K172" s="79"/>
      <c r="L172" s="79"/>
      <c r="M172" s="79"/>
      <c r="N172" s="79"/>
      <c r="O172" s="79"/>
      <c r="P172" s="79"/>
      <c r="Q172" s="79"/>
      <c r="R172" s="79"/>
      <c r="S172" s="79"/>
      <c r="T172" s="79"/>
      <c r="U172" s="79"/>
      <c r="V172" s="79"/>
      <c r="W172" s="79"/>
      <c r="X172" s="79"/>
      <c r="Y172" s="79"/>
      <c r="Z172" s="79"/>
      <c r="AA172" s="79"/>
      <c r="AB172" s="79"/>
    </row>
    <row r="173" spans="1:28" ht="12.75" customHeight="1">
      <c r="A173" s="90"/>
      <c r="B173" s="32"/>
      <c r="C173" s="31"/>
      <c r="D173" s="31"/>
      <c r="E173" s="31"/>
      <c r="F173" s="91"/>
      <c r="G173" s="32"/>
      <c r="H173" s="32"/>
      <c r="I173" s="79"/>
      <c r="J173" s="79"/>
      <c r="K173" s="79"/>
      <c r="L173" s="79"/>
      <c r="M173" s="79"/>
      <c r="N173" s="79"/>
      <c r="O173" s="79"/>
      <c r="P173" s="79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</row>
    <row r="174" spans="1:28" ht="12.75" customHeight="1">
      <c r="A174" s="90"/>
      <c r="B174" s="32"/>
      <c r="C174" s="31"/>
      <c r="D174" s="31"/>
      <c r="E174" s="31"/>
      <c r="F174" s="91"/>
      <c r="G174" s="32"/>
      <c r="H174" s="32"/>
      <c r="I174" s="79"/>
      <c r="J174" s="79"/>
      <c r="K174" s="79"/>
      <c r="L174" s="79"/>
      <c r="M174" s="79"/>
      <c r="N174" s="79"/>
      <c r="O174" s="79"/>
      <c r="P174" s="79"/>
      <c r="Q174" s="79"/>
      <c r="R174" s="79"/>
      <c r="S174" s="79"/>
      <c r="T174" s="79"/>
      <c r="U174" s="79"/>
      <c r="V174" s="79"/>
      <c r="W174" s="79"/>
      <c r="X174" s="79"/>
      <c r="Y174" s="79"/>
      <c r="Z174" s="79"/>
      <c r="AA174" s="79"/>
      <c r="AB174" s="79"/>
    </row>
    <row r="175" spans="1:28" ht="12.75" customHeight="1">
      <c r="A175" s="90"/>
      <c r="B175" s="32"/>
      <c r="C175" s="31"/>
      <c r="D175" s="31"/>
      <c r="E175" s="31"/>
      <c r="F175" s="91"/>
      <c r="G175" s="32"/>
      <c r="H175" s="32"/>
      <c r="I175" s="79"/>
      <c r="J175" s="79"/>
      <c r="K175" s="79"/>
      <c r="L175" s="79"/>
      <c r="M175" s="79"/>
      <c r="N175" s="79"/>
      <c r="O175" s="79"/>
      <c r="P175" s="79"/>
      <c r="Q175" s="79"/>
      <c r="R175" s="79"/>
      <c r="S175" s="79"/>
      <c r="T175" s="79"/>
      <c r="U175" s="79"/>
      <c r="V175" s="79"/>
      <c r="W175" s="79"/>
      <c r="X175" s="79"/>
      <c r="Y175" s="79"/>
      <c r="Z175" s="79"/>
      <c r="AA175" s="79"/>
      <c r="AB175" s="79"/>
    </row>
    <row r="176" spans="1:28" ht="12.75" customHeight="1">
      <c r="A176" s="90"/>
      <c r="B176" s="32"/>
      <c r="C176" s="31"/>
      <c r="D176" s="31"/>
      <c r="E176" s="31"/>
      <c r="F176" s="91"/>
      <c r="G176" s="32"/>
      <c r="H176" s="32"/>
      <c r="I176" s="79"/>
      <c r="J176" s="79"/>
      <c r="K176" s="79"/>
      <c r="L176" s="79"/>
      <c r="M176" s="79"/>
      <c r="N176" s="79"/>
      <c r="O176" s="79"/>
      <c r="P176" s="79"/>
      <c r="Q176" s="79"/>
      <c r="R176" s="79"/>
      <c r="S176" s="79"/>
      <c r="T176" s="79"/>
      <c r="U176" s="79"/>
      <c r="V176" s="79"/>
      <c r="W176" s="79"/>
      <c r="X176" s="79"/>
      <c r="Y176" s="79"/>
      <c r="Z176" s="79"/>
      <c r="AA176" s="79"/>
      <c r="AB176" s="79"/>
    </row>
    <row r="177" spans="1:28" ht="12.75" customHeight="1">
      <c r="A177" s="90"/>
      <c r="B177" s="32"/>
      <c r="C177" s="31"/>
      <c r="D177" s="31"/>
      <c r="E177" s="31"/>
      <c r="F177" s="91"/>
      <c r="G177" s="32"/>
      <c r="H177" s="32"/>
      <c r="I177" s="79"/>
      <c r="J177" s="79"/>
      <c r="K177" s="79"/>
      <c r="L177" s="79"/>
      <c r="M177" s="79"/>
      <c r="N177" s="79"/>
      <c r="O177" s="79"/>
      <c r="P177" s="79"/>
      <c r="Q177" s="79"/>
      <c r="R177" s="79"/>
      <c r="S177" s="79"/>
      <c r="T177" s="79"/>
      <c r="U177" s="79"/>
      <c r="V177" s="79"/>
      <c r="W177" s="79"/>
      <c r="X177" s="79"/>
      <c r="Y177" s="79"/>
      <c r="Z177" s="79"/>
      <c r="AA177" s="79"/>
      <c r="AB177" s="79"/>
    </row>
    <row r="178" spans="1:28" ht="12.75" customHeight="1">
      <c r="A178" s="90"/>
      <c r="B178" s="32"/>
      <c r="C178" s="31"/>
      <c r="D178" s="31"/>
      <c r="E178" s="31"/>
      <c r="F178" s="91"/>
      <c r="G178" s="32"/>
      <c r="H178" s="32"/>
      <c r="I178" s="79"/>
      <c r="J178" s="79"/>
      <c r="K178" s="79"/>
      <c r="L178" s="79"/>
      <c r="M178" s="79"/>
      <c r="N178" s="79"/>
      <c r="O178" s="79"/>
      <c r="P178" s="79"/>
      <c r="Q178" s="79"/>
      <c r="R178" s="79"/>
      <c r="S178" s="79"/>
      <c r="T178" s="79"/>
      <c r="U178" s="79"/>
      <c r="V178" s="79"/>
      <c r="W178" s="79"/>
      <c r="X178" s="79"/>
      <c r="Y178" s="79"/>
      <c r="Z178" s="79"/>
      <c r="AA178" s="79"/>
      <c r="AB178" s="79"/>
    </row>
    <row r="179" spans="1:28" ht="12.75" customHeight="1">
      <c r="A179" s="90"/>
      <c r="B179" s="32"/>
      <c r="C179" s="31"/>
      <c r="D179" s="31"/>
      <c r="E179" s="31"/>
      <c r="F179" s="91"/>
      <c r="G179" s="32"/>
      <c r="H179" s="32"/>
      <c r="I179" s="79"/>
      <c r="J179" s="79"/>
      <c r="K179" s="79"/>
      <c r="L179" s="79"/>
      <c r="M179" s="79"/>
      <c r="N179" s="79"/>
      <c r="O179" s="79"/>
      <c r="P179" s="79"/>
      <c r="Q179" s="79"/>
      <c r="R179" s="79"/>
      <c r="S179" s="79"/>
      <c r="T179" s="79"/>
      <c r="U179" s="79"/>
      <c r="V179" s="79"/>
      <c r="W179" s="79"/>
      <c r="X179" s="79"/>
      <c r="Y179" s="79"/>
      <c r="Z179" s="79"/>
      <c r="AA179" s="79"/>
      <c r="AB179" s="79"/>
    </row>
    <row r="180" spans="1:28" ht="12.75" customHeight="1">
      <c r="A180" s="90"/>
      <c r="B180" s="32"/>
      <c r="C180" s="31"/>
      <c r="D180" s="31"/>
      <c r="E180" s="31"/>
      <c r="F180" s="91"/>
      <c r="G180" s="32"/>
      <c r="H180" s="32"/>
      <c r="I180" s="79"/>
      <c r="J180" s="79"/>
      <c r="K180" s="79"/>
      <c r="L180" s="79"/>
      <c r="M180" s="79"/>
      <c r="N180" s="79"/>
      <c r="O180" s="79"/>
      <c r="P180" s="79"/>
      <c r="Q180" s="79"/>
      <c r="R180" s="79"/>
      <c r="S180" s="79"/>
      <c r="T180" s="79"/>
      <c r="U180" s="79"/>
      <c r="V180" s="79"/>
      <c r="W180" s="79"/>
      <c r="X180" s="79"/>
      <c r="Y180" s="79"/>
      <c r="Z180" s="79"/>
      <c r="AA180" s="79"/>
      <c r="AB180" s="79"/>
    </row>
    <row r="181" spans="1:28" ht="12.75" customHeight="1">
      <c r="A181" s="90"/>
      <c r="B181" s="32"/>
      <c r="C181" s="31"/>
      <c r="D181" s="31"/>
      <c r="E181" s="31"/>
      <c r="F181" s="91"/>
      <c r="G181" s="32"/>
      <c r="H181" s="32"/>
      <c r="I181" s="79"/>
      <c r="J181" s="79"/>
      <c r="K181" s="79"/>
      <c r="L181" s="79"/>
      <c r="M181" s="79"/>
      <c r="N181" s="79"/>
      <c r="O181" s="79"/>
      <c r="P181" s="79"/>
      <c r="Q181" s="79"/>
      <c r="R181" s="79"/>
      <c r="S181" s="79"/>
      <c r="T181" s="79"/>
      <c r="U181" s="79"/>
      <c r="V181" s="79"/>
      <c r="W181" s="79"/>
      <c r="X181" s="79"/>
      <c r="Y181" s="79"/>
      <c r="Z181" s="79"/>
      <c r="AA181" s="79"/>
      <c r="AB181" s="79"/>
    </row>
    <row r="182" spans="1:28" ht="12.75" customHeight="1">
      <c r="A182" s="90"/>
      <c r="B182" s="32"/>
      <c r="C182" s="31"/>
      <c r="D182" s="31"/>
      <c r="E182" s="31"/>
      <c r="F182" s="91"/>
      <c r="G182" s="32"/>
      <c r="H182" s="32"/>
      <c r="I182" s="79"/>
      <c r="J182" s="79"/>
      <c r="K182" s="79"/>
      <c r="L182" s="79"/>
      <c r="M182" s="79"/>
      <c r="N182" s="79"/>
      <c r="O182" s="79"/>
      <c r="P182" s="79"/>
      <c r="Q182" s="79"/>
      <c r="R182" s="79"/>
      <c r="S182" s="79"/>
      <c r="T182" s="79"/>
      <c r="U182" s="79"/>
      <c r="V182" s="79"/>
      <c r="W182" s="79"/>
      <c r="X182" s="79"/>
      <c r="Y182" s="79"/>
      <c r="Z182" s="79"/>
      <c r="AA182" s="79"/>
      <c r="AB182" s="79"/>
    </row>
    <row r="183" spans="1:28" ht="12.75" customHeight="1">
      <c r="A183" s="90"/>
      <c r="B183" s="32"/>
      <c r="C183" s="31"/>
      <c r="D183" s="31"/>
      <c r="E183" s="31"/>
      <c r="F183" s="91"/>
      <c r="G183" s="32"/>
      <c r="H183" s="32"/>
      <c r="I183" s="79"/>
      <c r="J183" s="79"/>
      <c r="K183" s="79"/>
      <c r="L183" s="79"/>
      <c r="M183" s="79"/>
      <c r="N183" s="79"/>
      <c r="O183" s="79"/>
      <c r="P183" s="79"/>
      <c r="Q183" s="79"/>
      <c r="R183" s="79"/>
      <c r="S183" s="79"/>
      <c r="T183" s="79"/>
      <c r="U183" s="79"/>
      <c r="V183" s="79"/>
      <c r="W183" s="79"/>
      <c r="X183" s="79"/>
      <c r="Y183" s="79"/>
      <c r="Z183" s="79"/>
      <c r="AA183" s="79"/>
      <c r="AB183" s="79"/>
    </row>
    <row r="184" spans="1:28" ht="12.75" customHeight="1">
      <c r="A184" s="90"/>
      <c r="B184" s="32"/>
      <c r="C184" s="31"/>
      <c r="D184" s="31"/>
      <c r="E184" s="31"/>
      <c r="F184" s="91"/>
      <c r="G184" s="32"/>
      <c r="H184" s="32"/>
      <c r="I184" s="79"/>
      <c r="J184" s="79"/>
      <c r="K184" s="79"/>
      <c r="L184" s="79"/>
      <c r="M184" s="79"/>
      <c r="N184" s="79"/>
      <c r="O184" s="79"/>
      <c r="P184" s="79"/>
      <c r="Q184" s="79"/>
      <c r="R184" s="79"/>
      <c r="S184" s="79"/>
      <c r="T184" s="79"/>
      <c r="U184" s="79"/>
      <c r="V184" s="79"/>
      <c r="W184" s="79"/>
      <c r="X184" s="79"/>
      <c r="Y184" s="79"/>
      <c r="Z184" s="79"/>
      <c r="AA184" s="79"/>
      <c r="AB184" s="79"/>
    </row>
    <row r="185" spans="1:28" ht="12.75" customHeight="1">
      <c r="A185" s="90"/>
      <c r="B185" s="32"/>
      <c r="C185" s="31"/>
      <c r="D185" s="31"/>
      <c r="E185" s="31"/>
      <c r="F185" s="91"/>
      <c r="G185" s="32"/>
      <c r="H185" s="32"/>
      <c r="I185" s="79"/>
      <c r="J185" s="79"/>
      <c r="K185" s="79"/>
      <c r="L185" s="79"/>
      <c r="M185" s="79"/>
      <c r="N185" s="79"/>
      <c r="O185" s="79"/>
      <c r="P185" s="79"/>
      <c r="Q185" s="79"/>
      <c r="R185" s="79"/>
      <c r="S185" s="79"/>
      <c r="T185" s="79"/>
      <c r="U185" s="79"/>
      <c r="V185" s="79"/>
      <c r="W185" s="79"/>
      <c r="X185" s="79"/>
      <c r="Y185" s="79"/>
      <c r="Z185" s="79"/>
      <c r="AA185" s="79"/>
      <c r="AB185" s="79"/>
    </row>
    <row r="186" spans="1:28" ht="12.75" customHeight="1">
      <c r="A186" s="90"/>
      <c r="B186" s="32"/>
      <c r="C186" s="31"/>
      <c r="D186" s="31"/>
      <c r="E186" s="31"/>
      <c r="F186" s="91"/>
      <c r="G186" s="32"/>
      <c r="H186" s="32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</row>
    <row r="187" spans="1:28" ht="12.75" customHeight="1">
      <c r="A187" s="90"/>
      <c r="B187" s="32"/>
      <c r="C187" s="31"/>
      <c r="D187" s="31"/>
      <c r="E187" s="31"/>
      <c r="F187" s="91"/>
      <c r="G187" s="32"/>
      <c r="H187" s="32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</row>
    <row r="188" spans="1:28" ht="12.75" customHeight="1">
      <c r="A188" s="90"/>
      <c r="B188" s="32"/>
      <c r="C188" s="31"/>
      <c r="D188" s="31"/>
      <c r="E188" s="31"/>
      <c r="F188" s="91"/>
      <c r="G188" s="32"/>
      <c r="H188" s="32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</row>
    <row r="189" spans="1:28" ht="12.75" customHeight="1">
      <c r="A189" s="90"/>
      <c r="B189" s="32"/>
      <c r="C189" s="31"/>
      <c r="D189" s="31"/>
      <c r="E189" s="31"/>
      <c r="F189" s="91"/>
      <c r="G189" s="32"/>
      <c r="H189" s="32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</row>
    <row r="190" spans="1:28" ht="12.75" customHeight="1">
      <c r="A190" s="90"/>
      <c r="B190" s="32"/>
      <c r="C190" s="31"/>
      <c r="D190" s="31"/>
      <c r="E190" s="31"/>
      <c r="F190" s="91"/>
      <c r="G190" s="32"/>
      <c r="H190" s="32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</row>
    <row r="191" spans="1:28" ht="12.75" customHeight="1">
      <c r="A191" s="90"/>
      <c r="B191" s="32"/>
      <c r="C191" s="31"/>
      <c r="D191" s="31"/>
      <c r="E191" s="31"/>
      <c r="F191" s="91"/>
      <c r="G191" s="32"/>
      <c r="H191" s="32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</row>
    <row r="192" spans="1:28" ht="12.75" customHeight="1">
      <c r="A192" s="90"/>
      <c r="B192" s="32"/>
      <c r="C192" s="31"/>
      <c r="D192" s="31"/>
      <c r="E192" s="31"/>
      <c r="F192" s="91"/>
      <c r="G192" s="32"/>
      <c r="H192" s="32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</row>
    <row r="193" spans="1:28" ht="12.75" customHeight="1">
      <c r="A193" s="90"/>
      <c r="B193" s="32"/>
      <c r="C193" s="31"/>
      <c r="D193" s="31"/>
      <c r="E193" s="31"/>
      <c r="F193" s="91"/>
      <c r="G193" s="32"/>
      <c r="H193" s="32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</row>
    <row r="194" spans="1:28" ht="12.75" customHeight="1">
      <c r="A194" s="90"/>
      <c r="B194" s="32"/>
      <c r="C194" s="31"/>
      <c r="D194" s="31"/>
      <c r="E194" s="31"/>
      <c r="F194" s="91"/>
      <c r="G194" s="32"/>
      <c r="H194" s="32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</row>
    <row r="195" spans="1:28" ht="12.75" customHeight="1">
      <c r="A195" s="90"/>
      <c r="B195" s="32"/>
      <c r="C195" s="31"/>
      <c r="D195" s="31"/>
      <c r="E195" s="31"/>
      <c r="F195" s="91"/>
      <c r="G195" s="32"/>
      <c r="H195" s="32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</row>
    <row r="196" spans="1:28" ht="12.75" customHeight="1">
      <c r="A196" s="90"/>
      <c r="B196" s="32"/>
      <c r="C196" s="31"/>
      <c r="D196" s="31"/>
      <c r="E196" s="31"/>
      <c r="F196" s="91"/>
      <c r="G196" s="32"/>
      <c r="H196" s="32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</row>
    <row r="197" spans="1:28" ht="12.75" customHeight="1">
      <c r="A197" s="90"/>
      <c r="B197" s="32"/>
      <c r="C197" s="31"/>
      <c r="D197" s="31"/>
      <c r="E197" s="31"/>
      <c r="F197" s="91"/>
      <c r="G197" s="32"/>
      <c r="H197" s="32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</row>
    <row r="198" spans="1:28" ht="12.75" customHeight="1">
      <c r="A198" s="90"/>
      <c r="B198" s="32"/>
      <c r="C198" s="31"/>
      <c r="D198" s="31"/>
      <c r="E198" s="31"/>
      <c r="F198" s="91"/>
      <c r="G198" s="32"/>
      <c r="H198" s="32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</row>
    <row r="199" spans="1:28" ht="12.75" customHeight="1">
      <c r="A199" s="90"/>
      <c r="B199" s="32"/>
      <c r="C199" s="31"/>
      <c r="D199" s="31"/>
      <c r="E199" s="31"/>
      <c r="F199" s="91"/>
      <c r="G199" s="32"/>
      <c r="H199" s="32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</row>
    <row r="200" spans="1:28" ht="12.75" customHeight="1">
      <c r="A200" s="90"/>
      <c r="B200" s="32"/>
      <c r="C200" s="31"/>
      <c r="D200" s="31"/>
      <c r="E200" s="31"/>
      <c r="F200" s="91"/>
      <c r="G200" s="32"/>
      <c r="H200" s="32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</row>
    <row r="201" spans="1:28" ht="12.75" customHeight="1">
      <c r="A201" s="90"/>
      <c r="B201" s="32"/>
      <c r="C201" s="31"/>
      <c r="D201" s="31"/>
      <c r="E201" s="31"/>
      <c r="F201" s="91"/>
      <c r="G201" s="32"/>
      <c r="H201" s="32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</row>
    <row r="202" spans="1:28" ht="12.75" customHeight="1">
      <c r="A202" s="90"/>
      <c r="B202" s="32"/>
      <c r="C202" s="31"/>
      <c r="D202" s="31"/>
      <c r="E202" s="31"/>
      <c r="F202" s="91"/>
      <c r="G202" s="32"/>
      <c r="H202" s="32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</row>
    <row r="203" spans="1:28" ht="12.75" customHeight="1">
      <c r="A203" s="90"/>
      <c r="B203" s="32"/>
      <c r="C203" s="31"/>
      <c r="D203" s="31"/>
      <c r="E203" s="31"/>
      <c r="F203" s="91"/>
      <c r="G203" s="32"/>
      <c r="H203" s="32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</row>
    <row r="204" spans="1:28" ht="12.75" customHeight="1">
      <c r="A204" s="90"/>
      <c r="B204" s="32"/>
      <c r="C204" s="31"/>
      <c r="D204" s="31"/>
      <c r="E204" s="31"/>
      <c r="F204" s="91"/>
      <c r="G204" s="32"/>
      <c r="H204" s="32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</row>
    <row r="205" spans="1:28" ht="12.75" customHeight="1">
      <c r="A205" s="90"/>
      <c r="B205" s="32"/>
      <c r="C205" s="31"/>
      <c r="D205" s="31"/>
      <c r="E205" s="31"/>
      <c r="F205" s="91"/>
      <c r="G205" s="32"/>
      <c r="H205" s="32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</row>
    <row r="206" spans="1:28" ht="12.75" customHeight="1">
      <c r="A206" s="90"/>
      <c r="B206" s="32"/>
      <c r="C206" s="31"/>
      <c r="D206" s="31"/>
      <c r="E206" s="31"/>
      <c r="F206" s="91"/>
      <c r="G206" s="32"/>
      <c r="H206" s="32"/>
      <c r="I206" s="79"/>
      <c r="J206" s="79"/>
      <c r="K206" s="79"/>
      <c r="L206" s="79"/>
      <c r="M206" s="79"/>
      <c r="N206" s="79"/>
      <c r="O206" s="79"/>
      <c r="P206" s="79"/>
      <c r="Q206" s="79"/>
      <c r="R206" s="79"/>
      <c r="S206" s="79"/>
      <c r="T206" s="79"/>
      <c r="U206" s="79"/>
      <c r="V206" s="79"/>
      <c r="W206" s="79"/>
      <c r="X206" s="79"/>
      <c r="Y206" s="79"/>
      <c r="Z206" s="79"/>
      <c r="AA206" s="79"/>
      <c r="AB206" s="79"/>
    </row>
    <row r="207" spans="1:28" ht="12.75" customHeight="1">
      <c r="A207" s="90"/>
      <c r="B207" s="32"/>
      <c r="C207" s="31"/>
      <c r="D207" s="31"/>
      <c r="E207" s="31"/>
      <c r="F207" s="91"/>
      <c r="G207" s="32"/>
      <c r="H207" s="32"/>
      <c r="I207" s="79"/>
      <c r="J207" s="79"/>
      <c r="K207" s="79"/>
      <c r="L207" s="79"/>
      <c r="M207" s="79"/>
      <c r="N207" s="79"/>
      <c r="O207" s="79"/>
      <c r="P207" s="79"/>
      <c r="Q207" s="79"/>
      <c r="R207" s="79"/>
      <c r="S207" s="79"/>
      <c r="T207" s="79"/>
      <c r="U207" s="79"/>
      <c r="V207" s="79"/>
      <c r="W207" s="79"/>
      <c r="X207" s="79"/>
      <c r="Y207" s="79"/>
      <c r="Z207" s="79"/>
      <c r="AA207" s="79"/>
      <c r="AB207" s="79"/>
    </row>
    <row r="208" spans="1:28" ht="12.75" customHeight="1">
      <c r="A208" s="90"/>
      <c r="B208" s="32"/>
      <c r="C208" s="31"/>
      <c r="D208" s="31"/>
      <c r="E208" s="31"/>
      <c r="F208" s="91"/>
      <c r="G208" s="32"/>
      <c r="H208" s="32"/>
      <c r="I208" s="79"/>
      <c r="J208" s="79"/>
      <c r="K208" s="79"/>
      <c r="L208" s="79"/>
      <c r="M208" s="79"/>
      <c r="N208" s="79"/>
      <c r="O208" s="79"/>
      <c r="P208" s="79"/>
      <c r="Q208" s="79"/>
      <c r="R208" s="79"/>
      <c r="S208" s="79"/>
      <c r="T208" s="79"/>
      <c r="U208" s="79"/>
      <c r="V208" s="79"/>
      <c r="W208" s="79"/>
      <c r="X208" s="79"/>
      <c r="Y208" s="79"/>
      <c r="Z208" s="79"/>
      <c r="AA208" s="79"/>
      <c r="AB208" s="79"/>
    </row>
    <row r="209" spans="1:28" ht="12.75" customHeight="1">
      <c r="A209" s="90"/>
      <c r="B209" s="32"/>
      <c r="C209" s="31"/>
      <c r="D209" s="31"/>
      <c r="E209" s="31"/>
      <c r="F209" s="91"/>
      <c r="G209" s="32"/>
      <c r="H209" s="32"/>
      <c r="I209" s="79"/>
      <c r="J209" s="79"/>
      <c r="K209" s="79"/>
      <c r="L209" s="79"/>
      <c r="M209" s="79"/>
      <c r="N209" s="79"/>
      <c r="O209" s="79"/>
      <c r="P209" s="79"/>
      <c r="Q209" s="79"/>
      <c r="R209" s="79"/>
      <c r="S209" s="79"/>
      <c r="T209" s="79"/>
      <c r="U209" s="79"/>
      <c r="V209" s="79"/>
      <c r="W209" s="79"/>
      <c r="X209" s="79"/>
      <c r="Y209" s="79"/>
      <c r="Z209" s="79"/>
      <c r="AA209" s="79"/>
      <c r="AB209" s="79"/>
    </row>
    <row r="210" spans="1:28" ht="12.75" customHeight="1">
      <c r="A210" s="90"/>
      <c r="B210" s="32"/>
      <c r="C210" s="31"/>
      <c r="D210" s="31"/>
      <c r="E210" s="31"/>
      <c r="F210" s="91"/>
      <c r="G210" s="32"/>
      <c r="H210" s="32"/>
      <c r="I210" s="79"/>
      <c r="J210" s="79"/>
      <c r="K210" s="79"/>
      <c r="L210" s="79"/>
      <c r="M210" s="79"/>
      <c r="N210" s="79"/>
      <c r="O210" s="79"/>
      <c r="P210" s="79"/>
      <c r="Q210" s="79"/>
      <c r="R210" s="79"/>
      <c r="S210" s="79"/>
      <c r="T210" s="79"/>
      <c r="U210" s="79"/>
      <c r="V210" s="79"/>
      <c r="W210" s="79"/>
      <c r="X210" s="79"/>
      <c r="Y210" s="79"/>
      <c r="Z210" s="79"/>
      <c r="AA210" s="79"/>
      <c r="AB210" s="79"/>
    </row>
    <row r="211" spans="1:28" ht="12.75" customHeight="1">
      <c r="A211" s="90"/>
      <c r="B211" s="32"/>
      <c r="C211" s="31"/>
      <c r="D211" s="31"/>
      <c r="E211" s="31"/>
      <c r="F211" s="91"/>
      <c r="G211" s="32"/>
      <c r="H211" s="32"/>
      <c r="I211" s="79"/>
      <c r="J211" s="79"/>
      <c r="K211" s="79"/>
      <c r="L211" s="79"/>
      <c r="M211" s="79"/>
      <c r="N211" s="79"/>
      <c r="O211" s="79"/>
      <c r="P211" s="79"/>
      <c r="Q211" s="79"/>
      <c r="R211" s="79"/>
      <c r="S211" s="79"/>
      <c r="T211" s="79"/>
      <c r="U211" s="79"/>
      <c r="V211" s="79"/>
      <c r="W211" s="79"/>
      <c r="X211" s="79"/>
      <c r="Y211" s="79"/>
      <c r="Z211" s="79"/>
      <c r="AA211" s="79"/>
      <c r="AB211" s="79"/>
    </row>
    <row r="212" spans="1:28" ht="12.75" customHeight="1">
      <c r="A212" s="90"/>
      <c r="B212" s="32"/>
      <c r="C212" s="31"/>
      <c r="D212" s="31"/>
      <c r="E212" s="31"/>
      <c r="F212" s="91"/>
      <c r="G212" s="32"/>
      <c r="H212" s="32"/>
      <c r="I212" s="79"/>
      <c r="J212" s="79"/>
      <c r="K212" s="79"/>
      <c r="L212" s="79"/>
      <c r="M212" s="79"/>
      <c r="N212" s="79"/>
      <c r="O212" s="79"/>
      <c r="P212" s="79"/>
      <c r="Q212" s="79"/>
      <c r="R212" s="79"/>
      <c r="S212" s="79"/>
      <c r="T212" s="79"/>
      <c r="U212" s="79"/>
      <c r="V212" s="79"/>
      <c r="W212" s="79"/>
      <c r="X212" s="79"/>
      <c r="Y212" s="79"/>
      <c r="Z212" s="79"/>
      <c r="AA212" s="79"/>
      <c r="AB212" s="79"/>
    </row>
    <row r="213" spans="1:28" ht="12.75" customHeight="1">
      <c r="A213" s="90"/>
      <c r="B213" s="32"/>
      <c r="C213" s="31"/>
      <c r="D213" s="31"/>
      <c r="E213" s="31"/>
      <c r="F213" s="91"/>
      <c r="G213" s="32"/>
      <c r="H213" s="32"/>
      <c r="I213" s="79"/>
      <c r="J213" s="79"/>
      <c r="K213" s="79"/>
      <c r="L213" s="79"/>
      <c r="M213" s="79"/>
      <c r="N213" s="79"/>
      <c r="O213" s="79"/>
      <c r="P213" s="79"/>
      <c r="Q213" s="79"/>
      <c r="R213" s="79"/>
      <c r="S213" s="79"/>
      <c r="T213" s="79"/>
      <c r="U213" s="79"/>
      <c r="V213" s="79"/>
      <c r="W213" s="79"/>
      <c r="X213" s="79"/>
      <c r="Y213" s="79"/>
      <c r="Z213" s="79"/>
      <c r="AA213" s="79"/>
      <c r="AB213" s="79"/>
    </row>
    <row r="214" spans="1:28" ht="12.75" customHeight="1">
      <c r="A214" s="90"/>
      <c r="B214" s="32"/>
      <c r="C214" s="31"/>
      <c r="D214" s="31"/>
      <c r="E214" s="31"/>
      <c r="F214" s="91"/>
      <c r="G214" s="32"/>
      <c r="H214" s="32"/>
      <c r="I214" s="79"/>
      <c r="J214" s="79"/>
      <c r="K214" s="79"/>
      <c r="L214" s="79"/>
      <c r="M214" s="79"/>
      <c r="N214" s="79"/>
      <c r="O214" s="79"/>
      <c r="P214" s="79"/>
      <c r="Q214" s="79"/>
      <c r="R214" s="79"/>
      <c r="S214" s="79"/>
      <c r="T214" s="79"/>
      <c r="U214" s="79"/>
      <c r="V214" s="79"/>
      <c r="W214" s="79"/>
      <c r="X214" s="79"/>
      <c r="Y214" s="79"/>
      <c r="Z214" s="79"/>
      <c r="AA214" s="79"/>
      <c r="AB214" s="79"/>
    </row>
    <row r="215" spans="1:28" ht="12.75" customHeight="1">
      <c r="A215" s="90"/>
      <c r="B215" s="32"/>
      <c r="C215" s="31"/>
      <c r="D215" s="31"/>
      <c r="E215" s="31"/>
      <c r="F215" s="91"/>
      <c r="G215" s="32"/>
      <c r="H215" s="32"/>
      <c r="I215" s="79"/>
      <c r="J215" s="79"/>
      <c r="K215" s="79"/>
      <c r="L215" s="79"/>
      <c r="M215" s="79"/>
      <c r="N215" s="79"/>
      <c r="O215" s="79"/>
      <c r="P215" s="79"/>
      <c r="Q215" s="79"/>
      <c r="R215" s="79"/>
      <c r="S215" s="79"/>
      <c r="T215" s="79"/>
      <c r="U215" s="79"/>
      <c r="V215" s="79"/>
      <c r="W215" s="79"/>
      <c r="X215" s="79"/>
      <c r="Y215" s="79"/>
      <c r="Z215" s="79"/>
      <c r="AA215" s="79"/>
      <c r="AB215" s="79"/>
    </row>
    <row r="216" spans="1:28" ht="12.75" customHeight="1">
      <c r="A216" s="90"/>
      <c r="B216" s="32"/>
      <c r="C216" s="31"/>
      <c r="D216" s="31"/>
      <c r="E216" s="31"/>
      <c r="F216" s="91"/>
      <c r="G216" s="32"/>
      <c r="H216" s="32"/>
      <c r="I216" s="79"/>
      <c r="J216" s="79"/>
      <c r="K216" s="79"/>
      <c r="L216" s="79"/>
      <c r="M216" s="79"/>
      <c r="N216" s="79"/>
      <c r="O216" s="79"/>
      <c r="P216" s="79"/>
      <c r="Q216" s="79"/>
      <c r="R216" s="79"/>
      <c r="S216" s="79"/>
      <c r="T216" s="79"/>
      <c r="U216" s="79"/>
      <c r="V216" s="79"/>
      <c r="W216" s="79"/>
      <c r="X216" s="79"/>
      <c r="Y216" s="79"/>
      <c r="Z216" s="79"/>
      <c r="AA216" s="79"/>
      <c r="AB216" s="79"/>
    </row>
    <row r="217" spans="1:28" ht="12.75" customHeight="1">
      <c r="A217" s="90"/>
      <c r="B217" s="32"/>
      <c r="C217" s="31"/>
      <c r="D217" s="31"/>
      <c r="E217" s="31"/>
      <c r="F217" s="91"/>
      <c r="G217" s="32"/>
      <c r="H217" s="32"/>
      <c r="I217" s="79"/>
      <c r="J217" s="79"/>
      <c r="K217" s="79"/>
      <c r="L217" s="79"/>
      <c r="M217" s="79"/>
      <c r="N217" s="79"/>
      <c r="O217" s="79"/>
      <c r="P217" s="79"/>
      <c r="Q217" s="79"/>
      <c r="R217" s="79"/>
      <c r="S217" s="79"/>
      <c r="T217" s="79"/>
      <c r="U217" s="79"/>
      <c r="V217" s="79"/>
      <c r="W217" s="79"/>
      <c r="X217" s="79"/>
      <c r="Y217" s="79"/>
      <c r="Z217" s="79"/>
      <c r="AA217" s="79"/>
      <c r="AB217" s="79"/>
    </row>
    <row r="218" spans="1:28" ht="12.75" customHeight="1">
      <c r="A218" s="90"/>
      <c r="B218" s="32"/>
      <c r="C218" s="31"/>
      <c r="D218" s="31"/>
      <c r="E218" s="31"/>
      <c r="F218" s="91"/>
      <c r="G218" s="32"/>
      <c r="H218" s="32"/>
      <c r="I218" s="79"/>
      <c r="J218" s="79"/>
      <c r="K218" s="79"/>
      <c r="L218" s="79"/>
      <c r="M218" s="79"/>
      <c r="N218" s="79"/>
      <c r="O218" s="79"/>
      <c r="P218" s="79"/>
      <c r="Q218" s="79"/>
      <c r="R218" s="79"/>
      <c r="S218" s="79"/>
      <c r="T218" s="79"/>
      <c r="U218" s="79"/>
      <c r="V218" s="79"/>
      <c r="W218" s="79"/>
      <c r="X218" s="79"/>
      <c r="Y218" s="79"/>
      <c r="Z218" s="79"/>
      <c r="AA218" s="79"/>
      <c r="AB218" s="79"/>
    </row>
    <row r="219" spans="1:28" ht="12.75" customHeight="1">
      <c r="A219" s="90"/>
      <c r="B219" s="32"/>
      <c r="C219" s="31"/>
      <c r="D219" s="31"/>
      <c r="E219" s="31"/>
      <c r="F219" s="91"/>
      <c r="G219" s="32"/>
      <c r="H219" s="32"/>
      <c r="I219" s="79"/>
      <c r="J219" s="79"/>
      <c r="K219" s="79"/>
      <c r="L219" s="79"/>
      <c r="M219" s="79"/>
      <c r="N219" s="79"/>
      <c r="O219" s="79"/>
      <c r="P219" s="79"/>
      <c r="Q219" s="79"/>
      <c r="R219" s="79"/>
      <c r="S219" s="79"/>
      <c r="T219" s="79"/>
      <c r="U219" s="79"/>
      <c r="V219" s="79"/>
      <c r="W219" s="79"/>
      <c r="X219" s="79"/>
      <c r="Y219" s="79"/>
      <c r="Z219" s="79"/>
      <c r="AA219" s="79"/>
      <c r="AB219" s="79"/>
    </row>
    <row r="220" spans="1:28" ht="12.75" customHeight="1">
      <c r="A220" s="90"/>
      <c r="B220" s="32"/>
      <c r="C220" s="31"/>
      <c r="D220" s="31"/>
      <c r="E220" s="31"/>
      <c r="F220" s="91"/>
      <c r="G220" s="32"/>
      <c r="H220" s="32"/>
      <c r="I220" s="79"/>
      <c r="J220" s="79"/>
      <c r="K220" s="79"/>
      <c r="L220" s="79"/>
      <c r="M220" s="79"/>
      <c r="N220" s="79"/>
      <c r="O220" s="79"/>
      <c r="P220" s="79"/>
      <c r="Q220" s="79"/>
      <c r="R220" s="79"/>
      <c r="S220" s="79"/>
      <c r="T220" s="79"/>
      <c r="U220" s="79"/>
      <c r="V220" s="79"/>
      <c r="W220" s="79"/>
      <c r="X220" s="79"/>
      <c r="Y220" s="79"/>
      <c r="Z220" s="79"/>
      <c r="AA220" s="79"/>
      <c r="AB220" s="79"/>
    </row>
    <row r="221" spans="1:28" ht="12.75" customHeight="1">
      <c r="A221" s="90"/>
      <c r="B221" s="32"/>
      <c r="C221" s="31"/>
      <c r="D221" s="31"/>
      <c r="E221" s="31"/>
      <c r="F221" s="91"/>
      <c r="G221" s="32"/>
      <c r="H221" s="32"/>
      <c r="I221" s="79"/>
      <c r="J221" s="79"/>
      <c r="K221" s="79"/>
      <c r="L221" s="79"/>
      <c r="M221" s="79"/>
      <c r="N221" s="79"/>
      <c r="O221" s="79"/>
      <c r="P221" s="79"/>
      <c r="Q221" s="79"/>
      <c r="R221" s="79"/>
      <c r="S221" s="79"/>
      <c r="T221" s="79"/>
      <c r="U221" s="79"/>
      <c r="V221" s="79"/>
      <c r="W221" s="79"/>
      <c r="X221" s="79"/>
      <c r="Y221" s="79"/>
      <c r="Z221" s="79"/>
      <c r="AA221" s="79"/>
      <c r="AB221" s="79"/>
    </row>
    <row r="222" spans="1:28" ht="12.75" customHeight="1">
      <c r="A222" s="90"/>
      <c r="B222" s="32"/>
      <c r="C222" s="31"/>
      <c r="D222" s="31"/>
      <c r="E222" s="31"/>
      <c r="F222" s="91"/>
      <c r="G222" s="32"/>
      <c r="H222" s="32"/>
      <c r="I222" s="79"/>
      <c r="J222" s="79"/>
      <c r="K222" s="79"/>
      <c r="L222" s="79"/>
      <c r="M222" s="79"/>
      <c r="N222" s="79"/>
      <c r="O222" s="79"/>
      <c r="P222" s="79"/>
      <c r="Q222" s="79"/>
      <c r="R222" s="79"/>
      <c r="S222" s="79"/>
      <c r="T222" s="79"/>
      <c r="U222" s="79"/>
      <c r="V222" s="79"/>
      <c r="W222" s="79"/>
      <c r="X222" s="79"/>
      <c r="Y222" s="79"/>
      <c r="Z222" s="79"/>
      <c r="AA222" s="79"/>
      <c r="AB222" s="79"/>
    </row>
    <row r="223" spans="1:28" ht="12.75" customHeight="1">
      <c r="A223" s="90"/>
      <c r="B223" s="32"/>
      <c r="C223" s="31"/>
      <c r="D223" s="31"/>
      <c r="E223" s="31"/>
      <c r="F223" s="91"/>
      <c r="G223" s="32"/>
      <c r="H223" s="32"/>
      <c r="I223" s="79"/>
      <c r="J223" s="79"/>
      <c r="K223" s="79"/>
      <c r="L223" s="79"/>
      <c r="M223" s="79"/>
      <c r="N223" s="79"/>
      <c r="O223" s="79"/>
      <c r="P223" s="79"/>
      <c r="Q223" s="79"/>
      <c r="R223" s="79"/>
      <c r="S223" s="79"/>
      <c r="T223" s="79"/>
      <c r="U223" s="79"/>
      <c r="V223" s="79"/>
      <c r="W223" s="79"/>
      <c r="X223" s="79"/>
      <c r="Y223" s="79"/>
      <c r="Z223" s="79"/>
      <c r="AA223" s="79"/>
      <c r="AB223" s="79"/>
    </row>
    <row r="224" spans="1:28" ht="12.75" customHeight="1">
      <c r="A224" s="90"/>
      <c r="B224" s="32"/>
      <c r="C224" s="31"/>
      <c r="D224" s="31"/>
      <c r="E224" s="31"/>
      <c r="F224" s="91"/>
      <c r="G224" s="32"/>
      <c r="H224" s="32"/>
      <c r="I224" s="79"/>
      <c r="J224" s="79"/>
      <c r="K224" s="79"/>
      <c r="L224" s="79"/>
      <c r="M224" s="79"/>
      <c r="N224" s="79"/>
      <c r="O224" s="79"/>
      <c r="P224" s="79"/>
      <c r="Q224" s="79"/>
      <c r="R224" s="79"/>
      <c r="S224" s="79"/>
      <c r="T224" s="79"/>
      <c r="U224" s="79"/>
      <c r="V224" s="79"/>
      <c r="W224" s="79"/>
      <c r="X224" s="79"/>
      <c r="Y224" s="79"/>
      <c r="Z224" s="79"/>
      <c r="AA224" s="79"/>
      <c r="AB224" s="79"/>
    </row>
    <row r="225" spans="1:28" ht="12.75" customHeight="1">
      <c r="A225" s="90"/>
      <c r="B225" s="32"/>
      <c r="C225" s="31"/>
      <c r="D225" s="31"/>
      <c r="E225" s="31"/>
      <c r="F225" s="91"/>
      <c r="G225" s="32"/>
      <c r="H225" s="32"/>
      <c r="I225" s="79"/>
      <c r="J225" s="79"/>
      <c r="K225" s="79"/>
      <c r="L225" s="79"/>
      <c r="M225" s="79"/>
      <c r="N225" s="79"/>
      <c r="O225" s="79"/>
      <c r="P225" s="79"/>
      <c r="Q225" s="79"/>
      <c r="R225" s="79"/>
      <c r="S225" s="79"/>
      <c r="T225" s="79"/>
      <c r="U225" s="79"/>
      <c r="V225" s="79"/>
      <c r="W225" s="79"/>
      <c r="X225" s="79"/>
      <c r="Y225" s="79"/>
      <c r="Z225" s="79"/>
      <c r="AA225" s="79"/>
      <c r="AB225" s="79"/>
    </row>
    <row r="226" spans="1:28" ht="12.75" customHeight="1">
      <c r="A226" s="90"/>
      <c r="B226" s="32"/>
      <c r="C226" s="31"/>
      <c r="D226" s="31"/>
      <c r="E226" s="31"/>
      <c r="F226" s="91"/>
      <c r="G226" s="32"/>
      <c r="H226" s="32"/>
      <c r="I226" s="79"/>
      <c r="J226" s="79"/>
      <c r="K226" s="79"/>
      <c r="L226" s="79"/>
      <c r="M226" s="79"/>
      <c r="N226" s="79"/>
      <c r="O226" s="79"/>
      <c r="P226" s="79"/>
      <c r="Q226" s="79"/>
      <c r="R226" s="79"/>
      <c r="S226" s="79"/>
      <c r="T226" s="79"/>
      <c r="U226" s="79"/>
      <c r="V226" s="79"/>
      <c r="W226" s="79"/>
      <c r="X226" s="79"/>
      <c r="Y226" s="79"/>
      <c r="Z226" s="79"/>
      <c r="AA226" s="79"/>
      <c r="AB226" s="79"/>
    </row>
    <row r="227" spans="1:28" ht="12.75" customHeight="1">
      <c r="A227" s="90"/>
      <c r="B227" s="32"/>
      <c r="C227" s="31"/>
      <c r="D227" s="31"/>
      <c r="E227" s="31"/>
      <c r="F227" s="91"/>
      <c r="G227" s="32"/>
      <c r="H227" s="32"/>
      <c r="I227" s="79"/>
      <c r="J227" s="79"/>
      <c r="K227" s="79"/>
      <c r="L227" s="79"/>
      <c r="M227" s="79"/>
      <c r="N227" s="79"/>
      <c r="O227" s="79"/>
      <c r="P227" s="79"/>
      <c r="Q227" s="79"/>
      <c r="R227" s="79"/>
      <c r="S227" s="79"/>
      <c r="T227" s="79"/>
      <c r="U227" s="79"/>
      <c r="V227" s="79"/>
      <c r="W227" s="79"/>
      <c r="X227" s="79"/>
      <c r="Y227" s="79"/>
      <c r="Z227" s="79"/>
      <c r="AA227" s="79"/>
      <c r="AB227" s="79"/>
    </row>
    <row r="228" spans="1:28" ht="12.75" customHeight="1">
      <c r="A228" s="90"/>
      <c r="B228" s="32"/>
      <c r="C228" s="31"/>
      <c r="D228" s="31"/>
      <c r="E228" s="31"/>
      <c r="F228" s="91"/>
      <c r="G228" s="32"/>
      <c r="H228" s="32"/>
      <c r="I228" s="79"/>
      <c r="J228" s="79"/>
      <c r="K228" s="79"/>
      <c r="L228" s="79"/>
      <c r="M228" s="79"/>
      <c r="N228" s="79"/>
      <c r="O228" s="79"/>
      <c r="P228" s="79"/>
      <c r="Q228" s="79"/>
      <c r="R228" s="79"/>
      <c r="S228" s="79"/>
      <c r="T228" s="79"/>
      <c r="U228" s="79"/>
      <c r="V228" s="79"/>
      <c r="W228" s="79"/>
      <c r="X228" s="79"/>
      <c r="Y228" s="79"/>
      <c r="Z228" s="79"/>
      <c r="AA228" s="79"/>
      <c r="AB228" s="79"/>
    </row>
    <row r="229" spans="1:28" ht="12.75" customHeight="1">
      <c r="A229" s="90"/>
      <c r="B229" s="32"/>
      <c r="C229" s="31"/>
      <c r="D229" s="31"/>
      <c r="E229" s="31"/>
      <c r="F229" s="91"/>
      <c r="G229" s="32"/>
      <c r="H229" s="32"/>
      <c r="I229" s="79"/>
      <c r="J229" s="79"/>
      <c r="K229" s="79"/>
      <c r="L229" s="79"/>
      <c r="M229" s="79"/>
      <c r="N229" s="79"/>
      <c r="O229" s="79"/>
      <c r="P229" s="79"/>
      <c r="Q229" s="79"/>
      <c r="R229" s="79"/>
      <c r="S229" s="79"/>
      <c r="T229" s="79"/>
      <c r="U229" s="79"/>
      <c r="V229" s="79"/>
      <c r="W229" s="79"/>
      <c r="X229" s="79"/>
      <c r="Y229" s="79"/>
      <c r="Z229" s="79"/>
      <c r="AA229" s="79"/>
      <c r="AB229" s="79"/>
    </row>
    <row r="230" spans="1:28" ht="12.75" customHeight="1">
      <c r="A230" s="90"/>
      <c r="B230" s="32"/>
      <c r="C230" s="31"/>
      <c r="D230" s="31"/>
      <c r="E230" s="31"/>
      <c r="F230" s="91"/>
      <c r="G230" s="32"/>
      <c r="H230" s="32"/>
      <c r="I230" s="79"/>
      <c r="J230" s="79"/>
      <c r="K230" s="79"/>
      <c r="L230" s="79"/>
      <c r="M230" s="79"/>
      <c r="N230" s="79"/>
      <c r="O230" s="79"/>
      <c r="P230" s="79"/>
      <c r="Q230" s="79"/>
      <c r="R230" s="79"/>
      <c r="S230" s="79"/>
      <c r="T230" s="79"/>
      <c r="U230" s="79"/>
      <c r="V230" s="79"/>
      <c r="W230" s="79"/>
      <c r="X230" s="79"/>
      <c r="Y230" s="79"/>
      <c r="Z230" s="79"/>
      <c r="AA230" s="79"/>
      <c r="AB230" s="79"/>
    </row>
    <row r="231" spans="1:28" ht="12.75" customHeight="1">
      <c r="A231" s="90"/>
      <c r="B231" s="32"/>
      <c r="C231" s="31"/>
      <c r="D231" s="31"/>
      <c r="E231" s="31"/>
      <c r="F231" s="91"/>
      <c r="G231" s="32"/>
      <c r="H231" s="32"/>
      <c r="I231" s="79"/>
      <c r="J231" s="79"/>
      <c r="K231" s="79"/>
      <c r="L231" s="79"/>
      <c r="M231" s="79"/>
      <c r="N231" s="79"/>
      <c r="O231" s="79"/>
      <c r="P231" s="79"/>
      <c r="Q231" s="79"/>
      <c r="R231" s="79"/>
      <c r="S231" s="79"/>
      <c r="T231" s="79"/>
      <c r="U231" s="79"/>
      <c r="V231" s="79"/>
      <c r="W231" s="79"/>
      <c r="X231" s="79"/>
      <c r="Y231" s="79"/>
      <c r="Z231" s="79"/>
      <c r="AA231" s="79"/>
      <c r="AB231" s="79"/>
    </row>
    <row r="232" spans="1:28" ht="12.75" customHeight="1">
      <c r="A232" s="90"/>
      <c r="B232" s="32"/>
      <c r="C232" s="31"/>
      <c r="D232" s="31"/>
      <c r="E232" s="31"/>
      <c r="F232" s="91"/>
      <c r="G232" s="32"/>
      <c r="H232" s="32"/>
      <c r="I232" s="79"/>
      <c r="J232" s="79"/>
      <c r="K232" s="79"/>
      <c r="L232" s="79"/>
      <c r="M232" s="79"/>
      <c r="N232" s="79"/>
      <c r="O232" s="79"/>
      <c r="P232" s="79"/>
      <c r="Q232" s="79"/>
      <c r="R232" s="79"/>
      <c r="S232" s="79"/>
      <c r="T232" s="79"/>
      <c r="U232" s="79"/>
      <c r="V232" s="79"/>
      <c r="W232" s="79"/>
      <c r="X232" s="79"/>
      <c r="Y232" s="79"/>
      <c r="Z232" s="79"/>
      <c r="AA232" s="79"/>
      <c r="AB232" s="79"/>
    </row>
    <row r="233" spans="1:28" ht="12.75" customHeight="1">
      <c r="A233" s="90"/>
      <c r="B233" s="32"/>
      <c r="C233" s="31"/>
      <c r="D233" s="31"/>
      <c r="E233" s="31"/>
      <c r="F233" s="91"/>
      <c r="G233" s="32"/>
      <c r="H233" s="32"/>
      <c r="I233" s="79"/>
      <c r="J233" s="79"/>
      <c r="K233" s="79"/>
      <c r="L233" s="79"/>
      <c r="M233" s="79"/>
      <c r="N233" s="79"/>
      <c r="O233" s="79"/>
      <c r="P233" s="79"/>
      <c r="Q233" s="79"/>
      <c r="R233" s="79"/>
      <c r="S233" s="79"/>
      <c r="T233" s="79"/>
      <c r="U233" s="79"/>
      <c r="V233" s="79"/>
      <c r="W233" s="79"/>
      <c r="X233" s="79"/>
      <c r="Y233" s="79"/>
      <c r="Z233" s="79"/>
      <c r="AA233" s="79"/>
      <c r="AB233" s="79"/>
    </row>
    <row r="234" spans="1:28" ht="12.75" customHeight="1">
      <c r="A234" s="90"/>
      <c r="B234" s="32"/>
      <c r="C234" s="31"/>
      <c r="D234" s="31"/>
      <c r="E234" s="31"/>
      <c r="F234" s="91"/>
      <c r="G234" s="32"/>
      <c r="H234" s="32"/>
      <c r="I234" s="79"/>
      <c r="J234" s="79"/>
      <c r="K234" s="79"/>
      <c r="L234" s="79"/>
      <c r="M234" s="79"/>
      <c r="N234" s="79"/>
      <c r="O234" s="79"/>
      <c r="P234" s="79"/>
      <c r="Q234" s="79"/>
      <c r="R234" s="79"/>
      <c r="S234" s="79"/>
      <c r="T234" s="79"/>
      <c r="U234" s="79"/>
      <c r="V234" s="79"/>
      <c r="W234" s="79"/>
      <c r="X234" s="79"/>
      <c r="Y234" s="79"/>
      <c r="Z234" s="79"/>
      <c r="AA234" s="79"/>
      <c r="AB234" s="79"/>
    </row>
    <row r="235" spans="1:28" ht="12.75" customHeight="1">
      <c r="A235" s="90"/>
      <c r="B235" s="32"/>
      <c r="C235" s="31"/>
      <c r="D235" s="31"/>
      <c r="E235" s="31"/>
      <c r="F235" s="91"/>
      <c r="G235" s="32"/>
      <c r="H235" s="32"/>
      <c r="I235" s="79"/>
      <c r="J235" s="79"/>
      <c r="K235" s="79"/>
      <c r="L235" s="79"/>
      <c r="M235" s="79"/>
      <c r="N235" s="79"/>
      <c r="O235" s="79"/>
      <c r="P235" s="79"/>
      <c r="Q235" s="79"/>
      <c r="R235" s="79"/>
      <c r="S235" s="79"/>
      <c r="T235" s="79"/>
      <c r="U235" s="79"/>
      <c r="V235" s="79"/>
      <c r="W235" s="79"/>
      <c r="X235" s="79"/>
      <c r="Y235" s="79"/>
      <c r="Z235" s="79"/>
      <c r="AA235" s="79"/>
      <c r="AB235" s="79"/>
    </row>
    <row r="236" spans="1:28" ht="12.75" customHeight="1">
      <c r="A236" s="90"/>
      <c r="B236" s="32"/>
      <c r="C236" s="31"/>
      <c r="D236" s="31"/>
      <c r="E236" s="31"/>
      <c r="F236" s="91"/>
      <c r="G236" s="32"/>
      <c r="H236" s="32"/>
      <c r="I236" s="79"/>
      <c r="J236" s="79"/>
      <c r="K236" s="79"/>
      <c r="L236" s="79"/>
      <c r="M236" s="79"/>
      <c r="N236" s="79"/>
      <c r="O236" s="79"/>
      <c r="P236" s="79"/>
      <c r="Q236" s="79"/>
      <c r="R236" s="79"/>
      <c r="S236" s="79"/>
      <c r="T236" s="79"/>
      <c r="U236" s="79"/>
      <c r="V236" s="79"/>
      <c r="W236" s="79"/>
      <c r="X236" s="79"/>
      <c r="Y236" s="79"/>
      <c r="Z236" s="79"/>
      <c r="AA236" s="79"/>
      <c r="AB236" s="79"/>
    </row>
    <row r="237" spans="1:28" ht="12.75" customHeight="1">
      <c r="A237" s="90"/>
      <c r="B237" s="32"/>
      <c r="C237" s="31"/>
      <c r="D237" s="31"/>
      <c r="E237" s="31"/>
      <c r="F237" s="91"/>
      <c r="G237" s="32"/>
      <c r="H237" s="32"/>
      <c r="I237" s="79"/>
      <c r="J237" s="79"/>
      <c r="K237" s="79"/>
      <c r="L237" s="79"/>
      <c r="M237" s="79"/>
      <c r="N237" s="79"/>
      <c r="O237" s="79"/>
      <c r="P237" s="79"/>
      <c r="Q237" s="79"/>
      <c r="R237" s="79"/>
      <c r="S237" s="79"/>
      <c r="T237" s="79"/>
      <c r="U237" s="79"/>
      <c r="V237" s="79"/>
      <c r="W237" s="79"/>
      <c r="X237" s="79"/>
      <c r="Y237" s="79"/>
      <c r="Z237" s="79"/>
      <c r="AA237" s="79"/>
      <c r="AB237" s="79"/>
    </row>
    <row r="238" spans="1:28" ht="12.75" customHeight="1">
      <c r="A238" s="90"/>
      <c r="B238" s="32"/>
      <c r="C238" s="31"/>
      <c r="D238" s="31"/>
      <c r="E238" s="31"/>
      <c r="F238" s="91"/>
      <c r="G238" s="32"/>
      <c r="H238" s="32"/>
      <c r="I238" s="79"/>
      <c r="J238" s="79"/>
      <c r="K238" s="79"/>
      <c r="L238" s="79"/>
      <c r="M238" s="79"/>
      <c r="N238" s="79"/>
      <c r="O238" s="79"/>
      <c r="P238" s="79"/>
      <c r="Q238" s="79"/>
      <c r="R238" s="79"/>
      <c r="S238" s="79"/>
      <c r="T238" s="79"/>
      <c r="U238" s="79"/>
      <c r="V238" s="79"/>
      <c r="W238" s="79"/>
      <c r="X238" s="79"/>
      <c r="Y238" s="79"/>
      <c r="Z238" s="79"/>
      <c r="AA238" s="79"/>
      <c r="AB238" s="79"/>
    </row>
    <row r="239" spans="1:28" ht="12.75" customHeight="1">
      <c r="A239" s="90"/>
      <c r="B239" s="32"/>
      <c r="C239" s="31"/>
      <c r="D239" s="31"/>
      <c r="E239" s="31"/>
      <c r="F239" s="91"/>
      <c r="G239" s="32"/>
      <c r="H239" s="32"/>
      <c r="I239" s="79"/>
      <c r="J239" s="79"/>
      <c r="K239" s="79"/>
      <c r="L239" s="79"/>
      <c r="M239" s="79"/>
      <c r="N239" s="79"/>
      <c r="O239" s="79"/>
      <c r="P239" s="79"/>
      <c r="Q239" s="79"/>
      <c r="R239" s="79"/>
      <c r="S239" s="79"/>
      <c r="T239" s="79"/>
      <c r="U239" s="79"/>
      <c r="V239" s="79"/>
      <c r="W239" s="79"/>
      <c r="X239" s="79"/>
      <c r="Y239" s="79"/>
      <c r="Z239" s="79"/>
      <c r="AA239" s="79"/>
      <c r="AB239" s="79"/>
    </row>
    <row r="240" spans="1:28" ht="12.75" customHeight="1">
      <c r="A240" s="90"/>
      <c r="B240" s="32"/>
      <c r="C240" s="31"/>
      <c r="D240" s="31"/>
      <c r="E240" s="31"/>
      <c r="F240" s="91"/>
      <c r="G240" s="32"/>
      <c r="H240" s="32"/>
      <c r="I240" s="79"/>
      <c r="J240" s="79"/>
      <c r="K240" s="79"/>
      <c r="L240" s="79"/>
      <c r="M240" s="79"/>
      <c r="N240" s="79"/>
      <c r="O240" s="79"/>
      <c r="P240" s="79"/>
      <c r="Q240" s="79"/>
      <c r="R240" s="79"/>
      <c r="S240" s="79"/>
      <c r="T240" s="79"/>
      <c r="U240" s="79"/>
      <c r="V240" s="79"/>
      <c r="W240" s="79"/>
      <c r="X240" s="79"/>
      <c r="Y240" s="79"/>
      <c r="Z240" s="79"/>
      <c r="AA240" s="79"/>
      <c r="AB240" s="79"/>
    </row>
    <row r="241" spans="1:28" ht="12.75" customHeight="1">
      <c r="A241" s="90"/>
      <c r="B241" s="32"/>
      <c r="C241" s="31"/>
      <c r="D241" s="31"/>
      <c r="E241" s="31"/>
      <c r="F241" s="91"/>
      <c r="G241" s="32"/>
      <c r="H241" s="32"/>
      <c r="I241" s="79"/>
      <c r="J241" s="79"/>
      <c r="K241" s="79"/>
      <c r="L241" s="79"/>
      <c r="M241" s="79"/>
      <c r="N241" s="79"/>
      <c r="O241" s="79"/>
      <c r="P241" s="79"/>
      <c r="Q241" s="79"/>
      <c r="R241" s="79"/>
      <c r="S241" s="79"/>
      <c r="T241" s="79"/>
      <c r="U241" s="79"/>
      <c r="V241" s="79"/>
      <c r="W241" s="79"/>
      <c r="X241" s="79"/>
      <c r="Y241" s="79"/>
      <c r="Z241" s="79"/>
      <c r="AA241" s="79"/>
      <c r="AB241" s="79"/>
    </row>
    <row r="242" spans="1:28" ht="12.75" customHeight="1">
      <c r="A242" s="90"/>
      <c r="B242" s="32"/>
      <c r="C242" s="31"/>
      <c r="D242" s="31"/>
      <c r="E242" s="31"/>
      <c r="F242" s="91"/>
      <c r="G242" s="32"/>
      <c r="H242" s="32"/>
      <c r="I242" s="79"/>
      <c r="J242" s="79"/>
      <c r="K242" s="79"/>
      <c r="L242" s="79"/>
      <c r="M242" s="79"/>
      <c r="N242" s="79"/>
      <c r="O242" s="79"/>
      <c r="P242" s="79"/>
      <c r="Q242" s="79"/>
      <c r="R242" s="79"/>
      <c r="S242" s="79"/>
      <c r="T242" s="79"/>
      <c r="U242" s="79"/>
      <c r="V242" s="79"/>
      <c r="W242" s="79"/>
      <c r="X242" s="79"/>
      <c r="Y242" s="79"/>
      <c r="Z242" s="79"/>
      <c r="AA242" s="79"/>
      <c r="AB242" s="79"/>
    </row>
    <row r="243" spans="1:28" ht="12.75" customHeight="1">
      <c r="A243" s="90"/>
      <c r="B243" s="32"/>
      <c r="C243" s="31"/>
      <c r="D243" s="31"/>
      <c r="E243" s="31"/>
      <c r="F243" s="91"/>
      <c r="G243" s="32"/>
      <c r="H243" s="32"/>
      <c r="I243" s="79"/>
      <c r="J243" s="79"/>
      <c r="K243" s="79"/>
      <c r="L243" s="79"/>
      <c r="M243" s="79"/>
      <c r="N243" s="79"/>
      <c r="O243" s="79"/>
      <c r="P243" s="79"/>
      <c r="Q243" s="79"/>
      <c r="R243" s="79"/>
      <c r="S243" s="79"/>
      <c r="T243" s="79"/>
      <c r="U243" s="79"/>
      <c r="V243" s="79"/>
      <c r="W243" s="79"/>
      <c r="X243" s="79"/>
      <c r="Y243" s="79"/>
      <c r="Z243" s="79"/>
      <c r="AA243" s="79"/>
      <c r="AB243" s="79"/>
    </row>
    <row r="244" spans="1:28" ht="12.75" customHeight="1">
      <c r="A244" s="90"/>
      <c r="B244" s="32"/>
      <c r="C244" s="31"/>
      <c r="D244" s="31"/>
      <c r="E244" s="31"/>
      <c r="F244" s="91"/>
      <c r="G244" s="32"/>
      <c r="H244" s="32"/>
      <c r="I244" s="79"/>
      <c r="J244" s="79"/>
      <c r="K244" s="79"/>
      <c r="L244" s="79"/>
      <c r="M244" s="79"/>
      <c r="N244" s="79"/>
      <c r="O244" s="79"/>
      <c r="P244" s="79"/>
      <c r="Q244" s="79"/>
      <c r="R244" s="79"/>
      <c r="S244" s="79"/>
      <c r="T244" s="79"/>
      <c r="U244" s="79"/>
      <c r="V244" s="79"/>
      <c r="W244" s="79"/>
      <c r="X244" s="79"/>
      <c r="Y244" s="79"/>
      <c r="Z244" s="79"/>
      <c r="AA244" s="79"/>
      <c r="AB244" s="79"/>
    </row>
    <row r="245" spans="1:28" ht="12.75" customHeight="1">
      <c r="A245" s="90"/>
      <c r="B245" s="32"/>
      <c r="C245" s="31"/>
      <c r="D245" s="31"/>
      <c r="E245" s="31"/>
      <c r="F245" s="91"/>
      <c r="G245" s="32"/>
      <c r="H245" s="32"/>
      <c r="I245" s="79"/>
      <c r="J245" s="79"/>
      <c r="K245" s="79"/>
      <c r="L245" s="79"/>
      <c r="M245" s="79"/>
      <c r="N245" s="79"/>
      <c r="O245" s="79"/>
      <c r="P245" s="79"/>
      <c r="Q245" s="79"/>
      <c r="R245" s="79"/>
      <c r="S245" s="79"/>
      <c r="T245" s="79"/>
      <c r="U245" s="79"/>
      <c r="V245" s="79"/>
      <c r="W245" s="79"/>
      <c r="X245" s="79"/>
      <c r="Y245" s="79"/>
      <c r="Z245" s="79"/>
      <c r="AA245" s="79"/>
      <c r="AB245" s="79"/>
    </row>
    <row r="246" spans="1:28" ht="12.75" customHeight="1">
      <c r="A246" s="90"/>
      <c r="B246" s="32"/>
      <c r="C246" s="31"/>
      <c r="D246" s="31"/>
      <c r="E246" s="31"/>
      <c r="F246" s="91"/>
      <c r="G246" s="32"/>
      <c r="H246" s="32"/>
      <c r="I246" s="79"/>
      <c r="J246" s="79"/>
      <c r="K246" s="79"/>
      <c r="L246" s="79"/>
      <c r="M246" s="79"/>
      <c r="N246" s="79"/>
      <c r="O246" s="79"/>
      <c r="P246" s="79"/>
      <c r="Q246" s="79"/>
      <c r="R246" s="79"/>
      <c r="S246" s="79"/>
      <c r="T246" s="79"/>
      <c r="U246" s="79"/>
      <c r="V246" s="79"/>
      <c r="W246" s="79"/>
      <c r="X246" s="79"/>
      <c r="Y246" s="79"/>
      <c r="Z246" s="79"/>
      <c r="AA246" s="79"/>
      <c r="AB246" s="79"/>
    </row>
    <row r="247" spans="1:28" ht="12.75" customHeight="1">
      <c r="A247" s="90"/>
      <c r="B247" s="32"/>
      <c r="C247" s="31"/>
      <c r="D247" s="31"/>
      <c r="E247" s="31"/>
      <c r="F247" s="91"/>
      <c r="G247" s="32"/>
      <c r="H247" s="32"/>
      <c r="I247" s="79"/>
      <c r="J247" s="79"/>
      <c r="K247" s="79"/>
      <c r="L247" s="79"/>
      <c r="M247" s="79"/>
      <c r="N247" s="79"/>
      <c r="O247" s="79"/>
      <c r="P247" s="79"/>
      <c r="Q247" s="79"/>
      <c r="R247" s="79"/>
      <c r="S247" s="79"/>
      <c r="T247" s="79"/>
      <c r="U247" s="79"/>
      <c r="V247" s="79"/>
      <c r="W247" s="79"/>
      <c r="X247" s="79"/>
      <c r="Y247" s="79"/>
      <c r="Z247" s="79"/>
      <c r="AA247" s="79"/>
      <c r="AB247" s="79"/>
    </row>
    <row r="248" spans="1:28" ht="12.75" customHeight="1">
      <c r="A248" s="90"/>
      <c r="B248" s="32"/>
      <c r="C248" s="31"/>
      <c r="D248" s="31"/>
      <c r="E248" s="31"/>
      <c r="F248" s="91"/>
      <c r="G248" s="32"/>
      <c r="H248" s="32"/>
      <c r="I248" s="79"/>
      <c r="J248" s="79"/>
      <c r="K248" s="79"/>
      <c r="L248" s="79"/>
      <c r="M248" s="79"/>
      <c r="N248" s="79"/>
      <c r="O248" s="79"/>
      <c r="P248" s="79"/>
      <c r="Q248" s="79"/>
      <c r="R248" s="79"/>
      <c r="S248" s="79"/>
      <c r="T248" s="79"/>
      <c r="U248" s="79"/>
      <c r="V248" s="79"/>
      <c r="W248" s="79"/>
      <c r="X248" s="79"/>
      <c r="Y248" s="79"/>
      <c r="Z248" s="79"/>
      <c r="AA248" s="79"/>
      <c r="AB248" s="79"/>
    </row>
    <row r="249" spans="1:28" ht="12.75" customHeight="1">
      <c r="A249" s="90"/>
      <c r="B249" s="32"/>
      <c r="C249" s="31"/>
      <c r="D249" s="31"/>
      <c r="E249" s="31"/>
      <c r="F249" s="91"/>
      <c r="G249" s="32"/>
      <c r="H249" s="32"/>
      <c r="I249" s="79"/>
      <c r="J249" s="79"/>
      <c r="K249" s="79"/>
      <c r="L249" s="79"/>
      <c r="M249" s="79"/>
      <c r="N249" s="79"/>
      <c r="O249" s="79"/>
      <c r="P249" s="79"/>
      <c r="Q249" s="79"/>
      <c r="R249" s="79"/>
      <c r="S249" s="79"/>
      <c r="T249" s="79"/>
      <c r="U249" s="79"/>
      <c r="V249" s="79"/>
      <c r="W249" s="79"/>
      <c r="X249" s="79"/>
      <c r="Y249" s="79"/>
      <c r="Z249" s="79"/>
      <c r="AA249" s="79"/>
      <c r="AB249" s="79"/>
    </row>
    <row r="250" spans="1:28" ht="12.75" customHeight="1">
      <c r="A250" s="90"/>
      <c r="B250" s="32"/>
      <c r="C250" s="31"/>
      <c r="D250" s="31"/>
      <c r="E250" s="31"/>
      <c r="F250" s="91"/>
      <c r="G250" s="32"/>
      <c r="H250" s="32"/>
      <c r="I250" s="79"/>
      <c r="J250" s="79"/>
      <c r="K250" s="79"/>
      <c r="L250" s="79"/>
      <c r="M250" s="79"/>
      <c r="N250" s="79"/>
      <c r="O250" s="79"/>
      <c r="P250" s="79"/>
      <c r="Q250" s="79"/>
      <c r="R250" s="79"/>
      <c r="S250" s="79"/>
      <c r="T250" s="79"/>
      <c r="U250" s="79"/>
      <c r="V250" s="79"/>
      <c r="W250" s="79"/>
      <c r="X250" s="79"/>
      <c r="Y250" s="79"/>
      <c r="Z250" s="79"/>
      <c r="AA250" s="79"/>
      <c r="AB250" s="79"/>
    </row>
    <row r="251" spans="1:28" ht="12.75" customHeight="1">
      <c r="A251" s="90"/>
      <c r="B251" s="32"/>
      <c r="C251" s="31"/>
      <c r="D251" s="31"/>
      <c r="E251" s="31"/>
      <c r="F251" s="91"/>
      <c r="G251" s="32"/>
      <c r="H251" s="32"/>
      <c r="I251" s="79"/>
      <c r="J251" s="79"/>
      <c r="K251" s="79"/>
      <c r="L251" s="79"/>
      <c r="M251" s="79"/>
      <c r="N251" s="79"/>
      <c r="O251" s="79"/>
      <c r="P251" s="79"/>
      <c r="Q251" s="79"/>
      <c r="R251" s="79"/>
      <c r="S251" s="79"/>
      <c r="T251" s="79"/>
      <c r="U251" s="79"/>
      <c r="V251" s="79"/>
      <c r="W251" s="79"/>
      <c r="X251" s="79"/>
      <c r="Y251" s="79"/>
      <c r="Z251" s="79"/>
      <c r="AA251" s="79"/>
      <c r="AB251" s="79"/>
    </row>
    <row r="252" spans="1:28" ht="12.75" customHeight="1">
      <c r="A252" s="90"/>
      <c r="B252" s="32"/>
      <c r="C252" s="31"/>
      <c r="D252" s="31"/>
      <c r="E252" s="31"/>
      <c r="F252" s="91"/>
      <c r="G252" s="32"/>
      <c r="H252" s="32"/>
      <c r="I252" s="79"/>
      <c r="J252" s="79"/>
      <c r="K252" s="79"/>
      <c r="L252" s="79"/>
      <c r="M252" s="79"/>
      <c r="N252" s="79"/>
      <c r="O252" s="79"/>
      <c r="P252" s="79"/>
      <c r="Q252" s="79"/>
      <c r="R252" s="79"/>
      <c r="S252" s="79"/>
      <c r="T252" s="79"/>
      <c r="U252" s="79"/>
      <c r="V252" s="79"/>
      <c r="W252" s="79"/>
      <c r="X252" s="79"/>
      <c r="Y252" s="79"/>
      <c r="Z252" s="79"/>
      <c r="AA252" s="79"/>
      <c r="AB252" s="79"/>
    </row>
    <row r="253" spans="1:28" ht="12.75" customHeight="1">
      <c r="A253" s="90"/>
      <c r="B253" s="32"/>
      <c r="C253" s="31"/>
      <c r="D253" s="31"/>
      <c r="E253" s="31"/>
      <c r="F253" s="91"/>
      <c r="G253" s="32"/>
      <c r="H253" s="32"/>
      <c r="I253" s="79"/>
      <c r="J253" s="79"/>
      <c r="K253" s="79"/>
      <c r="L253" s="79"/>
      <c r="M253" s="79"/>
      <c r="N253" s="79"/>
      <c r="O253" s="79"/>
      <c r="P253" s="79"/>
      <c r="Q253" s="79"/>
      <c r="R253" s="79"/>
      <c r="S253" s="79"/>
      <c r="T253" s="79"/>
      <c r="U253" s="79"/>
      <c r="V253" s="79"/>
      <c r="W253" s="79"/>
      <c r="X253" s="79"/>
      <c r="Y253" s="79"/>
      <c r="Z253" s="79"/>
      <c r="AA253" s="79"/>
      <c r="AB253" s="79"/>
    </row>
    <row r="254" spans="1:28" ht="12.75" customHeight="1">
      <c r="A254" s="90"/>
      <c r="B254" s="32"/>
      <c r="C254" s="31"/>
      <c r="D254" s="31"/>
      <c r="E254" s="31"/>
      <c r="F254" s="91"/>
      <c r="G254" s="32"/>
      <c r="H254" s="32"/>
      <c r="I254" s="79"/>
      <c r="J254" s="79"/>
      <c r="K254" s="79"/>
      <c r="L254" s="79"/>
      <c r="M254" s="79"/>
      <c r="N254" s="79"/>
      <c r="O254" s="79"/>
      <c r="P254" s="79"/>
      <c r="Q254" s="79"/>
      <c r="R254" s="79"/>
      <c r="S254" s="79"/>
      <c r="T254" s="79"/>
      <c r="U254" s="79"/>
      <c r="V254" s="79"/>
      <c r="W254" s="79"/>
      <c r="X254" s="79"/>
      <c r="Y254" s="79"/>
      <c r="Z254" s="79"/>
      <c r="AA254" s="79"/>
      <c r="AB254" s="79"/>
    </row>
    <row r="255" spans="1:28" ht="12.75" customHeight="1">
      <c r="A255" s="90"/>
      <c r="B255" s="32"/>
      <c r="C255" s="31"/>
      <c r="D255" s="31"/>
      <c r="E255" s="31"/>
      <c r="F255" s="91"/>
      <c r="G255" s="32"/>
      <c r="H255" s="32"/>
      <c r="I255" s="79"/>
      <c r="J255" s="79"/>
      <c r="K255" s="79"/>
      <c r="L255" s="79"/>
      <c r="M255" s="79"/>
      <c r="N255" s="79"/>
      <c r="O255" s="79"/>
      <c r="P255" s="79"/>
      <c r="Q255" s="79"/>
      <c r="R255" s="79"/>
      <c r="S255" s="79"/>
      <c r="T255" s="79"/>
      <c r="U255" s="79"/>
      <c r="V255" s="79"/>
      <c r="W255" s="79"/>
      <c r="X255" s="79"/>
      <c r="Y255" s="79"/>
      <c r="Z255" s="79"/>
      <c r="AA255" s="79"/>
      <c r="AB255" s="79"/>
    </row>
    <row r="256" spans="1:28" ht="12.75" customHeight="1">
      <c r="A256" s="90"/>
      <c r="B256" s="32"/>
      <c r="C256" s="31"/>
      <c r="D256" s="31"/>
      <c r="E256" s="31"/>
      <c r="F256" s="91"/>
      <c r="G256" s="32"/>
      <c r="H256" s="32"/>
      <c r="I256" s="79"/>
      <c r="J256" s="79"/>
      <c r="K256" s="79"/>
      <c r="L256" s="79"/>
      <c r="M256" s="79"/>
      <c r="N256" s="79"/>
      <c r="O256" s="79"/>
      <c r="P256" s="79"/>
      <c r="Q256" s="79"/>
      <c r="R256" s="79"/>
      <c r="S256" s="79"/>
      <c r="T256" s="79"/>
      <c r="U256" s="79"/>
      <c r="V256" s="79"/>
      <c r="W256" s="79"/>
      <c r="X256" s="79"/>
      <c r="Y256" s="79"/>
      <c r="Z256" s="79"/>
      <c r="AA256" s="79"/>
      <c r="AB256" s="79"/>
    </row>
    <row r="257" spans="1:28" ht="12.75" customHeight="1">
      <c r="A257" s="90"/>
      <c r="B257" s="32"/>
      <c r="C257" s="31"/>
      <c r="D257" s="31"/>
      <c r="E257" s="31"/>
      <c r="F257" s="91"/>
      <c r="G257" s="32"/>
      <c r="H257" s="32"/>
      <c r="I257" s="79"/>
      <c r="J257" s="79"/>
      <c r="K257" s="79"/>
      <c r="L257" s="79"/>
      <c r="M257" s="79"/>
      <c r="N257" s="79"/>
      <c r="O257" s="79"/>
      <c r="P257" s="79"/>
      <c r="Q257" s="79"/>
      <c r="R257" s="79"/>
      <c r="S257" s="79"/>
      <c r="T257" s="79"/>
      <c r="U257" s="79"/>
      <c r="V257" s="79"/>
      <c r="W257" s="79"/>
      <c r="X257" s="79"/>
      <c r="Y257" s="79"/>
      <c r="Z257" s="79"/>
      <c r="AA257" s="79"/>
      <c r="AB257" s="79"/>
    </row>
    <row r="258" spans="1:28" ht="12.75" customHeight="1">
      <c r="A258" s="90"/>
      <c r="B258" s="32"/>
      <c r="C258" s="31"/>
      <c r="D258" s="31"/>
      <c r="E258" s="31"/>
      <c r="F258" s="91"/>
      <c r="G258" s="32"/>
      <c r="H258" s="32"/>
      <c r="I258" s="79"/>
      <c r="J258" s="79"/>
      <c r="K258" s="79"/>
      <c r="L258" s="79"/>
      <c r="M258" s="79"/>
      <c r="N258" s="79"/>
      <c r="O258" s="79"/>
      <c r="P258" s="79"/>
      <c r="Q258" s="79"/>
      <c r="R258" s="79"/>
      <c r="S258" s="79"/>
      <c r="T258" s="79"/>
      <c r="U258" s="79"/>
      <c r="V258" s="79"/>
      <c r="W258" s="79"/>
      <c r="X258" s="79"/>
      <c r="Y258" s="79"/>
      <c r="Z258" s="79"/>
      <c r="AA258" s="79"/>
      <c r="AB258" s="79"/>
    </row>
    <row r="259" spans="1:28" ht="12.75" customHeight="1">
      <c r="A259" s="90"/>
      <c r="B259" s="32"/>
      <c r="C259" s="31"/>
      <c r="D259" s="31"/>
      <c r="E259" s="31"/>
      <c r="F259" s="91"/>
      <c r="G259" s="32"/>
      <c r="H259" s="32"/>
      <c r="I259" s="79"/>
      <c r="J259" s="79"/>
      <c r="K259" s="79"/>
      <c r="L259" s="79"/>
      <c r="M259" s="79"/>
      <c r="N259" s="79"/>
      <c r="O259" s="79"/>
      <c r="P259" s="79"/>
      <c r="Q259" s="79"/>
      <c r="R259" s="79"/>
      <c r="S259" s="79"/>
      <c r="T259" s="79"/>
      <c r="U259" s="79"/>
      <c r="V259" s="79"/>
      <c r="W259" s="79"/>
      <c r="X259" s="79"/>
      <c r="Y259" s="79"/>
      <c r="Z259" s="79"/>
      <c r="AA259" s="79"/>
      <c r="AB259" s="79"/>
    </row>
    <row r="260" spans="1:28" ht="12.75" customHeight="1">
      <c r="A260" s="90"/>
      <c r="B260" s="32"/>
      <c r="C260" s="31"/>
      <c r="D260" s="31"/>
      <c r="E260" s="31"/>
      <c r="F260" s="91"/>
      <c r="G260" s="32"/>
      <c r="H260" s="32"/>
      <c r="I260" s="79"/>
      <c r="J260" s="79"/>
      <c r="K260" s="79"/>
      <c r="L260" s="79"/>
      <c r="M260" s="79"/>
      <c r="N260" s="79"/>
      <c r="O260" s="79"/>
      <c r="P260" s="79"/>
      <c r="Q260" s="79"/>
      <c r="R260" s="79"/>
      <c r="S260" s="79"/>
      <c r="T260" s="79"/>
      <c r="U260" s="79"/>
      <c r="V260" s="79"/>
      <c r="W260" s="79"/>
      <c r="X260" s="79"/>
      <c r="Y260" s="79"/>
      <c r="Z260" s="79"/>
      <c r="AA260" s="79"/>
      <c r="AB260" s="79"/>
    </row>
    <row r="261" spans="1:28" ht="12.75" customHeight="1">
      <c r="A261" s="90"/>
      <c r="B261" s="32"/>
      <c r="C261" s="31"/>
      <c r="D261" s="31"/>
      <c r="E261" s="31"/>
      <c r="F261" s="91"/>
      <c r="G261" s="32"/>
      <c r="H261" s="32"/>
      <c r="I261" s="79"/>
      <c r="J261" s="79"/>
      <c r="K261" s="79"/>
      <c r="L261" s="79"/>
      <c r="M261" s="79"/>
      <c r="N261" s="79"/>
      <c r="O261" s="79"/>
      <c r="P261" s="79"/>
      <c r="Q261" s="79"/>
      <c r="R261" s="79"/>
      <c r="S261" s="79"/>
      <c r="T261" s="79"/>
      <c r="U261" s="79"/>
      <c r="V261" s="79"/>
      <c r="W261" s="79"/>
      <c r="X261" s="79"/>
      <c r="Y261" s="79"/>
      <c r="Z261" s="79"/>
      <c r="AA261" s="79"/>
      <c r="AB261" s="79"/>
    </row>
    <row r="262" spans="1:28" ht="12.75" customHeight="1">
      <c r="A262" s="90"/>
      <c r="B262" s="32"/>
      <c r="C262" s="31"/>
      <c r="D262" s="31"/>
      <c r="E262" s="31"/>
      <c r="F262" s="91"/>
      <c r="G262" s="32"/>
      <c r="H262" s="32"/>
      <c r="I262" s="79"/>
      <c r="J262" s="79"/>
      <c r="K262" s="79"/>
      <c r="L262" s="79"/>
      <c r="M262" s="79"/>
      <c r="N262" s="79"/>
      <c r="O262" s="79"/>
      <c r="P262" s="79"/>
      <c r="Q262" s="79"/>
      <c r="R262" s="79"/>
      <c r="S262" s="79"/>
      <c r="T262" s="79"/>
      <c r="U262" s="79"/>
      <c r="V262" s="79"/>
      <c r="W262" s="79"/>
      <c r="X262" s="79"/>
      <c r="Y262" s="79"/>
      <c r="Z262" s="79"/>
      <c r="AA262" s="79"/>
      <c r="AB262" s="79"/>
    </row>
    <row r="263" spans="1:28" ht="12.75" customHeight="1">
      <c r="A263" s="90"/>
      <c r="B263" s="32"/>
      <c r="C263" s="31"/>
      <c r="D263" s="31"/>
      <c r="E263" s="31"/>
      <c r="F263" s="91"/>
      <c r="G263" s="32"/>
      <c r="H263" s="32"/>
      <c r="I263" s="79"/>
      <c r="J263" s="79"/>
      <c r="K263" s="79"/>
      <c r="L263" s="79"/>
      <c r="M263" s="79"/>
      <c r="N263" s="79"/>
      <c r="O263" s="79"/>
      <c r="P263" s="79"/>
      <c r="Q263" s="79"/>
      <c r="R263" s="79"/>
      <c r="S263" s="79"/>
      <c r="T263" s="79"/>
      <c r="U263" s="79"/>
      <c r="V263" s="79"/>
      <c r="W263" s="79"/>
      <c r="X263" s="79"/>
      <c r="Y263" s="79"/>
      <c r="Z263" s="79"/>
      <c r="AA263" s="79"/>
      <c r="AB263" s="79"/>
    </row>
    <row r="264" spans="1:28" ht="12.75" customHeight="1">
      <c r="A264" s="90"/>
      <c r="B264" s="32"/>
      <c r="C264" s="31"/>
      <c r="D264" s="31"/>
      <c r="E264" s="31"/>
      <c r="F264" s="91"/>
      <c r="G264" s="32"/>
      <c r="H264" s="32"/>
      <c r="I264" s="79"/>
      <c r="J264" s="79"/>
      <c r="K264" s="79"/>
      <c r="L264" s="79"/>
      <c r="M264" s="79"/>
      <c r="N264" s="79"/>
      <c r="O264" s="79"/>
      <c r="P264" s="79"/>
      <c r="Q264" s="79"/>
      <c r="R264" s="79"/>
      <c r="S264" s="79"/>
      <c r="T264" s="79"/>
      <c r="U264" s="79"/>
      <c r="V264" s="79"/>
      <c r="W264" s="79"/>
      <c r="X264" s="79"/>
      <c r="Y264" s="79"/>
      <c r="Z264" s="79"/>
      <c r="AA264" s="79"/>
      <c r="AB264" s="79"/>
    </row>
    <row r="265" spans="1:28" ht="12.75" customHeight="1">
      <c r="A265" s="90"/>
      <c r="B265" s="32"/>
      <c r="C265" s="31"/>
      <c r="D265" s="31"/>
      <c r="E265" s="31"/>
      <c r="F265" s="91"/>
      <c r="G265" s="32"/>
      <c r="H265" s="32"/>
      <c r="I265" s="79"/>
      <c r="J265" s="79"/>
      <c r="K265" s="79"/>
      <c r="L265" s="79"/>
      <c r="M265" s="79"/>
      <c r="N265" s="79"/>
      <c r="O265" s="79"/>
      <c r="P265" s="79"/>
      <c r="Q265" s="79"/>
      <c r="R265" s="79"/>
      <c r="S265" s="79"/>
      <c r="T265" s="79"/>
      <c r="U265" s="79"/>
      <c r="V265" s="79"/>
      <c r="W265" s="79"/>
      <c r="X265" s="79"/>
      <c r="Y265" s="79"/>
      <c r="Z265" s="79"/>
      <c r="AA265" s="79"/>
      <c r="AB265" s="79"/>
    </row>
    <row r="266" spans="1:28" ht="12.75" customHeight="1">
      <c r="A266" s="90"/>
      <c r="B266" s="32"/>
      <c r="C266" s="31"/>
      <c r="D266" s="31"/>
      <c r="E266" s="31"/>
      <c r="F266" s="91"/>
      <c r="G266" s="32"/>
      <c r="H266" s="32"/>
      <c r="I266" s="79"/>
      <c r="J266" s="79"/>
      <c r="K266" s="79"/>
      <c r="L266" s="79"/>
      <c r="M266" s="79"/>
      <c r="N266" s="79"/>
      <c r="O266" s="79"/>
      <c r="P266" s="79"/>
      <c r="Q266" s="79"/>
      <c r="R266" s="79"/>
      <c r="S266" s="79"/>
      <c r="T266" s="79"/>
      <c r="U266" s="79"/>
      <c r="V266" s="79"/>
      <c r="W266" s="79"/>
      <c r="X266" s="79"/>
      <c r="Y266" s="79"/>
      <c r="Z266" s="79"/>
      <c r="AA266" s="79"/>
      <c r="AB266" s="79"/>
    </row>
    <row r="267" spans="1:28" ht="12.75" customHeight="1">
      <c r="A267" s="90"/>
      <c r="B267" s="32"/>
      <c r="C267" s="31"/>
      <c r="D267" s="31"/>
      <c r="E267" s="31"/>
      <c r="F267" s="91"/>
      <c r="G267" s="32"/>
      <c r="H267" s="32"/>
      <c r="I267" s="79"/>
      <c r="J267" s="79"/>
      <c r="K267" s="79"/>
      <c r="L267" s="79"/>
      <c r="M267" s="79"/>
      <c r="N267" s="79"/>
      <c r="O267" s="79"/>
      <c r="P267" s="79"/>
      <c r="Q267" s="79"/>
      <c r="R267" s="79"/>
      <c r="S267" s="79"/>
      <c r="T267" s="79"/>
      <c r="U267" s="79"/>
      <c r="V267" s="79"/>
      <c r="W267" s="79"/>
      <c r="X267" s="79"/>
      <c r="Y267" s="79"/>
      <c r="Z267" s="79"/>
      <c r="AA267" s="79"/>
      <c r="AB267" s="79"/>
    </row>
    <row r="268" spans="1:28" ht="12.75" customHeight="1">
      <c r="A268" s="90"/>
      <c r="B268" s="32"/>
      <c r="C268" s="31"/>
      <c r="D268" s="31"/>
      <c r="E268" s="31"/>
      <c r="F268" s="91"/>
      <c r="G268" s="32"/>
      <c r="H268" s="32"/>
      <c r="I268" s="79"/>
      <c r="J268" s="79"/>
      <c r="K268" s="79"/>
      <c r="L268" s="79"/>
      <c r="M268" s="79"/>
      <c r="N268" s="79"/>
      <c r="O268" s="79"/>
      <c r="P268" s="79"/>
      <c r="Q268" s="79"/>
      <c r="R268" s="79"/>
      <c r="S268" s="79"/>
      <c r="T268" s="79"/>
      <c r="U268" s="79"/>
      <c r="V268" s="79"/>
      <c r="W268" s="79"/>
      <c r="X268" s="79"/>
      <c r="Y268" s="79"/>
      <c r="Z268" s="79"/>
      <c r="AA268" s="79"/>
      <c r="AB268" s="79"/>
    </row>
    <row r="269" spans="1:28" ht="12.75" customHeight="1">
      <c r="A269" s="90"/>
      <c r="B269" s="32"/>
      <c r="C269" s="31"/>
      <c r="D269" s="31"/>
      <c r="E269" s="31"/>
      <c r="F269" s="91"/>
      <c r="G269" s="32"/>
      <c r="H269" s="32"/>
      <c r="I269" s="79"/>
      <c r="J269" s="79"/>
      <c r="K269" s="79"/>
      <c r="L269" s="79"/>
      <c r="M269" s="79"/>
      <c r="N269" s="79"/>
      <c r="O269" s="79"/>
      <c r="P269" s="79"/>
      <c r="Q269" s="79"/>
      <c r="R269" s="79"/>
      <c r="S269" s="79"/>
      <c r="T269" s="79"/>
      <c r="U269" s="79"/>
      <c r="V269" s="79"/>
      <c r="W269" s="79"/>
      <c r="X269" s="79"/>
      <c r="Y269" s="79"/>
      <c r="Z269" s="79"/>
      <c r="AA269" s="79"/>
      <c r="AB269" s="79"/>
    </row>
    <row r="270" spans="1:28" ht="12.75" customHeight="1">
      <c r="A270" s="90"/>
      <c r="B270" s="32"/>
      <c r="C270" s="31"/>
      <c r="D270" s="31"/>
      <c r="E270" s="31"/>
      <c r="F270" s="91"/>
      <c r="G270" s="32"/>
      <c r="H270" s="32"/>
      <c r="I270" s="79"/>
      <c r="J270" s="79"/>
      <c r="K270" s="79"/>
      <c r="L270" s="79"/>
      <c r="M270" s="79"/>
      <c r="N270" s="79"/>
      <c r="O270" s="79"/>
      <c r="P270" s="79"/>
      <c r="Q270" s="79"/>
      <c r="R270" s="79"/>
      <c r="S270" s="79"/>
      <c r="T270" s="79"/>
      <c r="U270" s="79"/>
      <c r="V270" s="79"/>
      <c r="W270" s="79"/>
      <c r="X270" s="79"/>
      <c r="Y270" s="79"/>
      <c r="Z270" s="79"/>
      <c r="AA270" s="79"/>
      <c r="AB270" s="79"/>
    </row>
    <row r="271" spans="1:28" ht="12.75" customHeight="1">
      <c r="A271" s="90"/>
      <c r="B271" s="32"/>
      <c r="C271" s="31"/>
      <c r="D271" s="31"/>
      <c r="E271" s="31"/>
      <c r="F271" s="91"/>
      <c r="G271" s="32"/>
      <c r="H271" s="93"/>
      <c r="I271" s="79"/>
      <c r="J271" s="79"/>
      <c r="K271" s="79"/>
      <c r="L271" s="79"/>
      <c r="M271" s="79"/>
      <c r="N271" s="79"/>
      <c r="O271" s="79"/>
      <c r="P271" s="79"/>
      <c r="Q271" s="79"/>
      <c r="R271" s="79"/>
      <c r="S271" s="79"/>
      <c r="T271" s="79"/>
      <c r="U271" s="79"/>
      <c r="V271" s="79"/>
      <c r="W271" s="79"/>
      <c r="X271" s="79"/>
      <c r="Y271" s="79"/>
      <c r="Z271" s="79"/>
      <c r="AA271" s="79"/>
      <c r="AB271" s="79"/>
    </row>
    <row r="272" spans="1:28" ht="12.75" customHeight="1">
      <c r="A272" s="90"/>
      <c r="B272" s="32"/>
      <c r="C272" s="31"/>
      <c r="D272" s="31"/>
      <c r="E272" s="31"/>
      <c r="F272" s="91"/>
      <c r="G272" s="32"/>
      <c r="H272" s="93"/>
      <c r="I272" s="79"/>
      <c r="J272" s="79"/>
      <c r="K272" s="79"/>
      <c r="L272" s="79"/>
      <c r="M272" s="79"/>
      <c r="N272" s="79"/>
      <c r="O272" s="79"/>
      <c r="P272" s="79"/>
      <c r="Q272" s="79"/>
      <c r="R272" s="79"/>
      <c r="S272" s="79"/>
      <c r="T272" s="79"/>
      <c r="U272" s="79"/>
      <c r="V272" s="79"/>
      <c r="W272" s="79"/>
      <c r="X272" s="79"/>
      <c r="Y272" s="79"/>
      <c r="Z272" s="79"/>
      <c r="AA272" s="79"/>
      <c r="AB272" s="79"/>
    </row>
    <row r="273" spans="1:28" ht="12.75" customHeight="1">
      <c r="A273" s="90"/>
      <c r="B273" s="32"/>
      <c r="C273" s="31"/>
      <c r="D273" s="31"/>
      <c r="E273" s="31"/>
      <c r="F273" s="91"/>
      <c r="G273" s="32"/>
      <c r="H273" s="93"/>
      <c r="I273" s="79"/>
      <c r="J273" s="79"/>
      <c r="K273" s="79"/>
      <c r="L273" s="79"/>
      <c r="M273" s="79"/>
      <c r="N273" s="79"/>
      <c r="O273" s="79"/>
      <c r="P273" s="79"/>
      <c r="Q273" s="79"/>
      <c r="R273" s="79"/>
      <c r="S273" s="79"/>
      <c r="T273" s="79"/>
      <c r="U273" s="79"/>
      <c r="V273" s="79"/>
      <c r="W273" s="79"/>
      <c r="X273" s="79"/>
      <c r="Y273" s="79"/>
      <c r="Z273" s="79"/>
      <c r="AA273" s="79"/>
      <c r="AB273" s="79"/>
    </row>
    <row r="274" spans="1:28" ht="12.75" customHeight="1">
      <c r="A274" s="90"/>
      <c r="B274" s="32"/>
      <c r="C274" s="31"/>
      <c r="D274" s="31"/>
      <c r="E274" s="31"/>
      <c r="F274" s="91"/>
      <c r="G274" s="32"/>
      <c r="H274" s="93"/>
      <c r="I274" s="79"/>
      <c r="J274" s="79"/>
      <c r="K274" s="79"/>
      <c r="L274" s="79"/>
      <c r="M274" s="79"/>
      <c r="N274" s="79"/>
      <c r="O274" s="79"/>
      <c r="P274" s="79"/>
      <c r="Q274" s="79"/>
      <c r="R274" s="79"/>
      <c r="S274" s="79"/>
      <c r="T274" s="79"/>
      <c r="U274" s="79"/>
      <c r="V274" s="79"/>
      <c r="W274" s="79"/>
      <c r="X274" s="79"/>
      <c r="Y274" s="79"/>
      <c r="Z274" s="79"/>
      <c r="AA274" s="79"/>
      <c r="AB274" s="79"/>
    </row>
    <row r="275" spans="1:28" ht="12.75" customHeight="1">
      <c r="A275" s="90"/>
      <c r="B275" s="32"/>
      <c r="C275" s="31"/>
      <c r="D275" s="31"/>
      <c r="E275" s="31"/>
      <c r="F275" s="91"/>
      <c r="G275" s="32"/>
      <c r="H275" s="93"/>
      <c r="I275" s="79"/>
      <c r="J275" s="79"/>
      <c r="K275" s="79"/>
      <c r="L275" s="79"/>
      <c r="M275" s="79"/>
      <c r="N275" s="79"/>
      <c r="O275" s="79"/>
      <c r="P275" s="79"/>
      <c r="Q275" s="79"/>
      <c r="R275" s="79"/>
      <c r="S275" s="79"/>
      <c r="T275" s="79"/>
      <c r="U275" s="79"/>
      <c r="V275" s="79"/>
      <c r="W275" s="79"/>
      <c r="X275" s="79"/>
      <c r="Y275" s="79"/>
      <c r="Z275" s="79"/>
      <c r="AA275" s="79"/>
      <c r="AB275" s="79"/>
    </row>
    <row r="276" spans="1:28" ht="12.75" customHeight="1">
      <c r="A276" s="90"/>
      <c r="B276" s="32"/>
      <c r="C276" s="31"/>
      <c r="D276" s="31"/>
      <c r="E276" s="31"/>
      <c r="F276" s="91"/>
      <c r="G276" s="32"/>
      <c r="H276" s="93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</row>
    <row r="277" spans="1:28" ht="12.75" customHeight="1">
      <c r="A277" s="90"/>
      <c r="B277" s="32"/>
      <c r="C277" s="31"/>
      <c r="D277" s="31"/>
      <c r="E277" s="31"/>
      <c r="F277" s="91"/>
      <c r="G277" s="32"/>
      <c r="H277" s="93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</row>
    <row r="278" spans="1:28" ht="12.75" customHeight="1">
      <c r="A278" s="90"/>
      <c r="B278" s="32"/>
      <c r="C278" s="31"/>
      <c r="D278" s="31"/>
      <c r="E278" s="31"/>
      <c r="F278" s="91"/>
      <c r="G278" s="32"/>
      <c r="H278" s="93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  <c r="AB278" s="79"/>
    </row>
    <row r="279" spans="1:28" ht="12.75" customHeight="1">
      <c r="A279" s="90"/>
      <c r="B279" s="32"/>
      <c r="C279" s="31"/>
      <c r="D279" s="31"/>
      <c r="E279" s="31"/>
      <c r="F279" s="91"/>
      <c r="G279" s="32"/>
      <c r="H279" s="93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  <c r="AA279" s="79"/>
      <c r="AB279" s="79"/>
    </row>
    <row r="280" spans="1:28" ht="12.75" customHeight="1">
      <c r="A280" s="90"/>
      <c r="B280" s="32"/>
      <c r="C280" s="31"/>
      <c r="D280" s="31"/>
      <c r="E280" s="31"/>
      <c r="F280" s="91"/>
      <c r="G280" s="32"/>
      <c r="H280" s="93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  <c r="AA280" s="79"/>
      <c r="AB280" s="79"/>
    </row>
    <row r="281" spans="1:28" ht="12.75" customHeight="1">
      <c r="A281" s="90"/>
      <c r="B281" s="32"/>
      <c r="C281" s="31"/>
      <c r="D281" s="31"/>
      <c r="E281" s="31"/>
      <c r="F281" s="91"/>
      <c r="G281" s="32"/>
      <c r="H281" s="93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  <c r="AA281" s="79"/>
      <c r="AB281" s="79"/>
    </row>
    <row r="282" spans="1:28" ht="12.75" customHeight="1">
      <c r="A282" s="90"/>
      <c r="B282" s="32"/>
      <c r="C282" s="31"/>
      <c r="D282" s="31"/>
      <c r="E282" s="31"/>
      <c r="F282" s="91"/>
      <c r="G282" s="32"/>
      <c r="H282" s="93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  <c r="AA282" s="79"/>
      <c r="AB282" s="79"/>
    </row>
    <row r="283" spans="1:28" ht="12.75" customHeight="1">
      <c r="A283" s="90"/>
      <c r="B283" s="32"/>
      <c r="C283" s="31"/>
      <c r="D283" s="31"/>
      <c r="E283" s="31"/>
      <c r="F283" s="91"/>
      <c r="G283" s="32"/>
      <c r="H283" s="93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  <c r="AA283" s="79"/>
      <c r="AB283" s="79"/>
    </row>
    <row r="284" spans="1:28" ht="12.75" customHeight="1">
      <c r="A284" s="90"/>
      <c r="B284" s="32"/>
      <c r="C284" s="31"/>
      <c r="D284" s="31"/>
      <c r="E284" s="31"/>
      <c r="F284" s="91"/>
      <c r="G284" s="32"/>
      <c r="H284" s="93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  <c r="AA284" s="79"/>
      <c r="AB284" s="79"/>
    </row>
    <row r="285" spans="1:28" ht="12.75" customHeight="1">
      <c r="A285" s="90"/>
      <c r="B285" s="32"/>
      <c r="C285" s="31"/>
      <c r="D285" s="31"/>
      <c r="E285" s="31"/>
      <c r="F285" s="91"/>
      <c r="G285" s="32"/>
      <c r="H285" s="93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  <c r="AA285" s="79"/>
      <c r="AB285" s="79"/>
    </row>
    <row r="286" spans="1:28" ht="12.75" customHeight="1">
      <c r="A286" s="90"/>
      <c r="B286" s="32"/>
      <c r="C286" s="31"/>
      <c r="D286" s="31"/>
      <c r="E286" s="31"/>
      <c r="F286" s="91"/>
      <c r="G286" s="32"/>
      <c r="H286" s="93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  <c r="AA286" s="79"/>
      <c r="AB286" s="79"/>
    </row>
    <row r="287" spans="1:28" ht="12.75" customHeight="1">
      <c r="A287" s="90"/>
      <c r="B287" s="32"/>
      <c r="C287" s="31"/>
      <c r="D287" s="31"/>
      <c r="E287" s="31"/>
      <c r="F287" s="91"/>
      <c r="G287" s="32"/>
      <c r="H287" s="93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  <c r="AA287" s="79"/>
      <c r="AB287" s="79"/>
    </row>
    <row r="288" spans="1:28" ht="12.75" customHeight="1">
      <c r="A288" s="90"/>
      <c r="B288" s="32"/>
      <c r="C288" s="31"/>
      <c r="D288" s="31"/>
      <c r="E288" s="31"/>
      <c r="F288" s="91"/>
      <c r="G288" s="32"/>
      <c r="H288" s="93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  <c r="AA288" s="79"/>
      <c r="AB288" s="79"/>
    </row>
    <row r="289" spans="1:28" ht="12.75" customHeight="1">
      <c r="A289" s="90"/>
      <c r="B289" s="32"/>
      <c r="C289" s="31"/>
      <c r="D289" s="31"/>
      <c r="E289" s="31"/>
      <c r="F289" s="91"/>
      <c r="G289" s="32"/>
      <c r="H289" s="93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  <c r="AA289" s="79"/>
      <c r="AB289" s="79"/>
    </row>
    <row r="290" spans="1:28" ht="12.75" customHeight="1">
      <c r="A290" s="90"/>
      <c r="B290" s="32"/>
      <c r="C290" s="31"/>
      <c r="D290" s="31"/>
      <c r="E290" s="31"/>
      <c r="F290" s="91"/>
      <c r="G290" s="32"/>
      <c r="H290" s="93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  <c r="AA290" s="79"/>
      <c r="AB290" s="79"/>
    </row>
    <row r="291" spans="1:28" ht="12.75" customHeight="1">
      <c r="A291" s="90"/>
      <c r="B291" s="32"/>
      <c r="C291" s="31"/>
      <c r="D291" s="31"/>
      <c r="E291" s="31"/>
      <c r="F291" s="91"/>
      <c r="G291" s="32"/>
      <c r="H291" s="93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  <c r="AA291" s="79"/>
      <c r="AB291" s="79"/>
    </row>
    <row r="292" spans="1:28" ht="12.75" customHeight="1">
      <c r="A292" s="90"/>
      <c r="B292" s="32"/>
      <c r="C292" s="31"/>
      <c r="D292" s="31"/>
      <c r="E292" s="31"/>
      <c r="F292" s="91"/>
      <c r="G292" s="32"/>
      <c r="H292" s="93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  <c r="AA292" s="79"/>
      <c r="AB292" s="79"/>
    </row>
    <row r="293" spans="1:28" ht="12.75" customHeight="1">
      <c r="A293" s="90"/>
      <c r="B293" s="32"/>
      <c r="C293" s="31"/>
      <c r="D293" s="31"/>
      <c r="E293" s="31"/>
      <c r="F293" s="91"/>
      <c r="G293" s="32"/>
      <c r="H293" s="93"/>
      <c r="I293" s="79"/>
      <c r="J293" s="79"/>
      <c r="K293" s="79"/>
      <c r="L293" s="79"/>
      <c r="M293" s="79"/>
      <c r="N293" s="79"/>
      <c r="O293" s="79"/>
      <c r="P293" s="79"/>
      <c r="Q293" s="79"/>
      <c r="R293" s="79"/>
      <c r="S293" s="79"/>
      <c r="T293" s="79"/>
      <c r="U293" s="79"/>
      <c r="V293" s="79"/>
      <c r="W293" s="79"/>
      <c r="X293" s="79"/>
      <c r="Y293" s="79"/>
      <c r="Z293" s="79"/>
      <c r="AA293" s="79"/>
      <c r="AB293" s="79"/>
    </row>
    <row r="294" spans="1:28" ht="12.75" customHeight="1">
      <c r="A294" s="90"/>
      <c r="B294" s="32"/>
      <c r="C294" s="31"/>
      <c r="D294" s="31"/>
      <c r="E294" s="31"/>
      <c r="F294" s="91"/>
      <c r="G294" s="32"/>
      <c r="H294" s="93"/>
      <c r="I294" s="79"/>
      <c r="J294" s="79"/>
      <c r="K294" s="79"/>
      <c r="L294" s="79"/>
      <c r="M294" s="79"/>
      <c r="N294" s="79"/>
      <c r="O294" s="79"/>
      <c r="P294" s="79"/>
      <c r="Q294" s="79"/>
      <c r="R294" s="79"/>
      <c r="S294" s="79"/>
      <c r="T294" s="79"/>
      <c r="U294" s="79"/>
      <c r="V294" s="79"/>
      <c r="W294" s="79"/>
      <c r="X294" s="79"/>
      <c r="Y294" s="79"/>
      <c r="Z294" s="79"/>
      <c r="AA294" s="79"/>
      <c r="AB294" s="79"/>
    </row>
    <row r="295" spans="1:28" ht="12.75" customHeight="1">
      <c r="A295" s="90"/>
      <c r="B295" s="32"/>
      <c r="C295" s="31"/>
      <c r="D295" s="31"/>
      <c r="E295" s="31"/>
      <c r="F295" s="91"/>
      <c r="G295" s="32"/>
      <c r="H295" s="93"/>
      <c r="I295" s="79"/>
      <c r="J295" s="79"/>
      <c r="K295" s="79"/>
      <c r="L295" s="79"/>
      <c r="M295" s="79"/>
      <c r="N295" s="79"/>
      <c r="O295" s="79"/>
      <c r="P295" s="79"/>
      <c r="Q295" s="79"/>
      <c r="R295" s="79"/>
      <c r="S295" s="79"/>
      <c r="T295" s="79"/>
      <c r="U295" s="79"/>
      <c r="V295" s="79"/>
      <c r="W295" s="79"/>
      <c r="X295" s="79"/>
      <c r="Y295" s="79"/>
      <c r="Z295" s="79"/>
      <c r="AA295" s="79"/>
      <c r="AB295" s="79"/>
    </row>
    <row r="296" spans="1:28" ht="12.75" customHeight="1">
      <c r="A296" s="90"/>
      <c r="B296" s="32"/>
      <c r="C296" s="31"/>
      <c r="D296" s="31"/>
      <c r="E296" s="31"/>
      <c r="F296" s="91"/>
      <c r="G296" s="32"/>
      <c r="H296" s="93"/>
      <c r="I296" s="79"/>
      <c r="J296" s="79"/>
      <c r="K296" s="79"/>
      <c r="L296" s="79"/>
      <c r="M296" s="79"/>
      <c r="N296" s="79"/>
      <c r="O296" s="79"/>
      <c r="P296" s="79"/>
      <c r="Q296" s="79"/>
      <c r="R296" s="79"/>
      <c r="S296" s="79"/>
      <c r="T296" s="79"/>
      <c r="U296" s="79"/>
      <c r="V296" s="79"/>
      <c r="W296" s="79"/>
      <c r="X296" s="79"/>
      <c r="Y296" s="79"/>
      <c r="Z296" s="79"/>
      <c r="AA296" s="79"/>
      <c r="AB296" s="79"/>
    </row>
    <row r="297" spans="1:28" ht="12.75" customHeight="1">
      <c r="A297" s="90"/>
      <c r="B297" s="32"/>
      <c r="C297" s="31"/>
      <c r="D297" s="31"/>
      <c r="E297" s="31"/>
      <c r="F297" s="91"/>
      <c r="G297" s="32"/>
      <c r="H297" s="93"/>
      <c r="I297" s="79"/>
      <c r="J297" s="79"/>
      <c r="K297" s="79"/>
      <c r="L297" s="79"/>
      <c r="M297" s="79"/>
      <c r="N297" s="79"/>
      <c r="O297" s="79"/>
      <c r="P297" s="79"/>
      <c r="Q297" s="79"/>
      <c r="R297" s="79"/>
      <c r="S297" s="79"/>
      <c r="T297" s="79"/>
      <c r="U297" s="79"/>
      <c r="V297" s="79"/>
      <c r="W297" s="79"/>
      <c r="X297" s="79"/>
      <c r="Y297" s="79"/>
      <c r="Z297" s="79"/>
      <c r="AA297" s="79"/>
      <c r="AB297" s="79"/>
    </row>
    <row r="298" spans="1:28" ht="12.75" customHeight="1">
      <c r="A298" s="90"/>
      <c r="B298" s="32"/>
      <c r="C298" s="31"/>
      <c r="D298" s="31"/>
      <c r="E298" s="31"/>
      <c r="F298" s="91"/>
      <c r="G298" s="32"/>
      <c r="H298" s="93"/>
      <c r="I298" s="79"/>
      <c r="J298" s="79"/>
      <c r="K298" s="79"/>
      <c r="L298" s="79"/>
      <c r="M298" s="79"/>
      <c r="N298" s="79"/>
      <c r="O298" s="79"/>
      <c r="P298" s="79"/>
      <c r="Q298" s="79"/>
      <c r="R298" s="79"/>
      <c r="S298" s="79"/>
      <c r="T298" s="79"/>
      <c r="U298" s="79"/>
      <c r="V298" s="79"/>
      <c r="W298" s="79"/>
      <c r="X298" s="79"/>
      <c r="Y298" s="79"/>
      <c r="Z298" s="79"/>
      <c r="AA298" s="79"/>
      <c r="AB298" s="79"/>
    </row>
    <row r="299" spans="1:28" ht="12.75" customHeight="1">
      <c r="A299" s="90"/>
      <c r="B299" s="32"/>
      <c r="C299" s="31"/>
      <c r="D299" s="31"/>
      <c r="E299" s="31"/>
      <c r="F299" s="91"/>
      <c r="G299" s="32"/>
      <c r="H299" s="93"/>
      <c r="I299" s="79"/>
      <c r="J299" s="79"/>
      <c r="K299" s="79"/>
      <c r="L299" s="79"/>
      <c r="M299" s="79"/>
      <c r="N299" s="79"/>
      <c r="O299" s="79"/>
      <c r="P299" s="79"/>
      <c r="Q299" s="79"/>
      <c r="R299" s="79"/>
      <c r="S299" s="79"/>
      <c r="T299" s="79"/>
      <c r="U299" s="79"/>
      <c r="V299" s="79"/>
      <c r="W299" s="79"/>
      <c r="X299" s="79"/>
      <c r="Y299" s="79"/>
      <c r="Z299" s="79"/>
      <c r="AA299" s="79"/>
      <c r="AB299" s="79"/>
    </row>
    <row r="300" spans="1:28" ht="12.75" customHeight="1">
      <c r="A300" s="90"/>
      <c r="B300" s="32"/>
      <c r="C300" s="31"/>
      <c r="D300" s="31"/>
      <c r="E300" s="31"/>
      <c r="F300" s="91"/>
      <c r="G300" s="32"/>
      <c r="H300" s="93"/>
      <c r="I300" s="79"/>
      <c r="J300" s="79"/>
      <c r="K300" s="79"/>
      <c r="L300" s="79"/>
      <c r="M300" s="79"/>
      <c r="N300" s="79"/>
      <c r="O300" s="79"/>
      <c r="P300" s="79"/>
      <c r="Q300" s="79"/>
      <c r="R300" s="79"/>
      <c r="S300" s="79"/>
      <c r="T300" s="79"/>
      <c r="U300" s="79"/>
      <c r="V300" s="79"/>
      <c r="W300" s="79"/>
      <c r="X300" s="79"/>
      <c r="Y300" s="79"/>
      <c r="Z300" s="79"/>
      <c r="AA300" s="79"/>
      <c r="AB300" s="79"/>
    </row>
    <row r="301" spans="1:28" ht="12.75" customHeight="1">
      <c r="A301" s="90"/>
      <c r="B301" s="32"/>
      <c r="C301" s="31"/>
      <c r="D301" s="31"/>
      <c r="E301" s="31"/>
      <c r="F301" s="91"/>
      <c r="G301" s="32"/>
      <c r="H301" s="93"/>
      <c r="I301" s="79"/>
      <c r="J301" s="79"/>
      <c r="K301" s="79"/>
      <c r="L301" s="79"/>
      <c r="M301" s="79"/>
      <c r="N301" s="79"/>
      <c r="O301" s="79"/>
      <c r="P301" s="79"/>
      <c r="Q301" s="79"/>
      <c r="R301" s="79"/>
      <c r="S301" s="79"/>
      <c r="T301" s="79"/>
      <c r="U301" s="79"/>
      <c r="V301" s="79"/>
      <c r="W301" s="79"/>
      <c r="X301" s="79"/>
      <c r="Y301" s="79"/>
      <c r="Z301" s="79"/>
      <c r="AA301" s="79"/>
      <c r="AB301" s="79"/>
    </row>
    <row r="302" spans="1:28" ht="12.75" customHeight="1">
      <c r="A302" s="90"/>
      <c r="B302" s="32"/>
      <c r="C302" s="31"/>
      <c r="D302" s="31"/>
      <c r="E302" s="31"/>
      <c r="F302" s="91"/>
      <c r="G302" s="32"/>
      <c r="H302" s="93"/>
      <c r="I302" s="79"/>
      <c r="J302" s="79"/>
      <c r="K302" s="79"/>
      <c r="L302" s="79"/>
      <c r="M302" s="79"/>
      <c r="N302" s="79"/>
      <c r="O302" s="79"/>
      <c r="P302" s="79"/>
      <c r="Q302" s="79"/>
      <c r="R302" s="79"/>
      <c r="S302" s="79"/>
      <c r="T302" s="79"/>
      <c r="U302" s="79"/>
      <c r="V302" s="79"/>
      <c r="W302" s="79"/>
      <c r="X302" s="79"/>
      <c r="Y302" s="79"/>
      <c r="Z302" s="79"/>
      <c r="AA302" s="79"/>
      <c r="AB302" s="79"/>
    </row>
    <row r="303" spans="1:28" ht="12.75" customHeight="1">
      <c r="A303" s="90"/>
      <c r="B303" s="32"/>
      <c r="C303" s="31"/>
      <c r="D303" s="31"/>
      <c r="E303" s="31"/>
      <c r="F303" s="91"/>
      <c r="G303" s="32"/>
      <c r="H303" s="93"/>
      <c r="I303" s="79"/>
      <c r="J303" s="79"/>
      <c r="K303" s="79"/>
      <c r="L303" s="79"/>
      <c r="M303" s="79"/>
      <c r="N303" s="79"/>
      <c r="O303" s="79"/>
      <c r="P303" s="79"/>
      <c r="Q303" s="79"/>
      <c r="R303" s="79"/>
      <c r="S303" s="79"/>
      <c r="T303" s="79"/>
      <c r="U303" s="79"/>
      <c r="V303" s="79"/>
      <c r="W303" s="79"/>
      <c r="X303" s="79"/>
      <c r="Y303" s="79"/>
      <c r="Z303" s="79"/>
      <c r="AA303" s="79"/>
      <c r="AB303" s="79"/>
    </row>
    <row r="304" spans="1:28" ht="12.75" customHeight="1">
      <c r="A304" s="90"/>
      <c r="B304" s="32"/>
      <c r="C304" s="31"/>
      <c r="D304" s="31"/>
      <c r="E304" s="31"/>
      <c r="F304" s="91"/>
      <c r="G304" s="32"/>
      <c r="H304" s="93"/>
      <c r="I304" s="79"/>
      <c r="J304" s="79"/>
      <c r="K304" s="79"/>
      <c r="L304" s="79"/>
      <c r="M304" s="79"/>
      <c r="N304" s="79"/>
      <c r="O304" s="79"/>
      <c r="P304" s="79"/>
      <c r="Q304" s="79"/>
      <c r="R304" s="79"/>
      <c r="S304" s="79"/>
      <c r="T304" s="79"/>
      <c r="U304" s="79"/>
      <c r="V304" s="79"/>
      <c r="W304" s="79"/>
      <c r="X304" s="79"/>
      <c r="Y304" s="79"/>
      <c r="Z304" s="79"/>
      <c r="AA304" s="79"/>
      <c r="AB304" s="79"/>
    </row>
    <row r="305" spans="1:28" ht="12.75" customHeight="1">
      <c r="A305" s="90"/>
      <c r="B305" s="32"/>
      <c r="C305" s="31"/>
      <c r="D305" s="31"/>
      <c r="E305" s="31"/>
      <c r="F305" s="91"/>
      <c r="G305" s="32"/>
      <c r="H305" s="93"/>
      <c r="I305" s="79"/>
      <c r="J305" s="79"/>
      <c r="K305" s="79"/>
      <c r="L305" s="79"/>
      <c r="M305" s="79"/>
      <c r="N305" s="79"/>
      <c r="O305" s="79"/>
      <c r="P305" s="79"/>
      <c r="Q305" s="79"/>
      <c r="R305" s="79"/>
      <c r="S305" s="79"/>
      <c r="T305" s="79"/>
      <c r="U305" s="79"/>
      <c r="V305" s="79"/>
      <c r="W305" s="79"/>
      <c r="X305" s="79"/>
      <c r="Y305" s="79"/>
      <c r="Z305" s="79"/>
      <c r="AA305" s="79"/>
      <c r="AB305" s="79"/>
    </row>
    <row r="306" spans="1:28" ht="12.75" customHeight="1">
      <c r="A306" s="90"/>
      <c r="B306" s="32"/>
      <c r="C306" s="31"/>
      <c r="D306" s="31"/>
      <c r="E306" s="31"/>
      <c r="F306" s="91"/>
      <c r="G306" s="32"/>
      <c r="H306" s="93"/>
      <c r="I306" s="79"/>
      <c r="J306" s="79"/>
      <c r="K306" s="79"/>
      <c r="L306" s="79"/>
      <c r="M306" s="79"/>
      <c r="N306" s="79"/>
      <c r="O306" s="79"/>
      <c r="P306" s="79"/>
      <c r="Q306" s="79"/>
      <c r="R306" s="79"/>
      <c r="S306" s="79"/>
      <c r="T306" s="79"/>
      <c r="U306" s="79"/>
      <c r="V306" s="79"/>
      <c r="W306" s="79"/>
      <c r="X306" s="79"/>
      <c r="Y306" s="79"/>
      <c r="Z306" s="79"/>
      <c r="AA306" s="79"/>
      <c r="AB306" s="79"/>
    </row>
    <row r="307" spans="1:28" ht="12.75" customHeight="1">
      <c r="A307" s="90"/>
      <c r="B307" s="32"/>
      <c r="C307" s="31"/>
      <c r="D307" s="31"/>
      <c r="E307" s="31"/>
      <c r="F307" s="91"/>
      <c r="G307" s="32"/>
      <c r="H307" s="93"/>
      <c r="I307" s="79"/>
      <c r="J307" s="79"/>
      <c r="K307" s="79"/>
      <c r="L307" s="79"/>
      <c r="M307" s="79"/>
      <c r="N307" s="79"/>
      <c r="O307" s="79"/>
      <c r="P307" s="79"/>
      <c r="Q307" s="79"/>
      <c r="R307" s="79"/>
      <c r="S307" s="79"/>
      <c r="T307" s="79"/>
      <c r="U307" s="79"/>
      <c r="V307" s="79"/>
      <c r="W307" s="79"/>
      <c r="X307" s="79"/>
      <c r="Y307" s="79"/>
      <c r="Z307" s="79"/>
      <c r="AA307" s="79"/>
      <c r="AB307" s="79"/>
    </row>
    <row r="308" spans="1:28" ht="12.75" customHeight="1">
      <c r="A308" s="90"/>
      <c r="B308" s="32"/>
      <c r="C308" s="31"/>
      <c r="D308" s="31"/>
      <c r="E308" s="31"/>
      <c r="F308" s="91"/>
      <c r="G308" s="32"/>
      <c r="H308" s="93"/>
      <c r="I308" s="79"/>
      <c r="J308" s="79"/>
      <c r="K308" s="79"/>
      <c r="L308" s="79"/>
      <c r="M308" s="79"/>
      <c r="N308" s="79"/>
      <c r="O308" s="79"/>
      <c r="P308" s="79"/>
      <c r="Q308" s="79"/>
      <c r="R308" s="79"/>
      <c r="S308" s="79"/>
      <c r="T308" s="79"/>
      <c r="U308" s="79"/>
      <c r="V308" s="79"/>
      <c r="W308" s="79"/>
      <c r="X308" s="79"/>
      <c r="Y308" s="79"/>
      <c r="Z308" s="79"/>
      <c r="AA308" s="79"/>
      <c r="AB308" s="79"/>
    </row>
    <row r="309" spans="1:28" ht="12.75" customHeight="1">
      <c r="A309" s="90"/>
      <c r="B309" s="32"/>
      <c r="C309" s="31"/>
      <c r="D309" s="31"/>
      <c r="E309" s="31"/>
      <c r="F309" s="91"/>
      <c r="G309" s="32"/>
      <c r="H309" s="93"/>
      <c r="I309" s="79"/>
      <c r="J309" s="79"/>
      <c r="K309" s="79"/>
      <c r="L309" s="79"/>
      <c r="M309" s="79"/>
      <c r="N309" s="79"/>
      <c r="O309" s="79"/>
      <c r="P309" s="79"/>
      <c r="Q309" s="79"/>
      <c r="R309" s="79"/>
      <c r="S309" s="79"/>
      <c r="T309" s="79"/>
      <c r="U309" s="79"/>
      <c r="V309" s="79"/>
      <c r="W309" s="79"/>
      <c r="X309" s="79"/>
      <c r="Y309" s="79"/>
      <c r="Z309" s="79"/>
      <c r="AA309" s="79"/>
      <c r="AB309" s="79"/>
    </row>
    <row r="310" spans="1:28" ht="12.75" customHeight="1">
      <c r="A310" s="90"/>
      <c r="B310" s="32"/>
      <c r="C310" s="31"/>
      <c r="D310" s="31"/>
      <c r="E310" s="31"/>
      <c r="F310" s="91"/>
      <c r="G310" s="32"/>
      <c r="H310" s="93"/>
      <c r="I310" s="79"/>
      <c r="J310" s="79"/>
      <c r="K310" s="79"/>
      <c r="L310" s="79"/>
      <c r="M310" s="79"/>
      <c r="N310" s="79"/>
      <c r="O310" s="79"/>
      <c r="P310" s="79"/>
      <c r="Q310" s="79"/>
      <c r="R310" s="79"/>
      <c r="S310" s="79"/>
      <c r="T310" s="79"/>
      <c r="U310" s="79"/>
      <c r="V310" s="79"/>
      <c r="W310" s="79"/>
      <c r="X310" s="79"/>
      <c r="Y310" s="79"/>
      <c r="Z310" s="79"/>
      <c r="AA310" s="79"/>
      <c r="AB310" s="79"/>
    </row>
    <row r="311" spans="1:28" ht="12.75" customHeight="1">
      <c r="A311" s="90"/>
      <c r="B311" s="32"/>
      <c r="C311" s="31"/>
      <c r="D311" s="31"/>
      <c r="E311" s="31"/>
      <c r="F311" s="91"/>
      <c r="G311" s="32"/>
      <c r="H311" s="93"/>
      <c r="I311" s="79"/>
      <c r="J311" s="79"/>
      <c r="K311" s="79"/>
      <c r="L311" s="79"/>
      <c r="M311" s="79"/>
      <c r="N311" s="79"/>
      <c r="O311" s="79"/>
      <c r="P311" s="79"/>
      <c r="Q311" s="79"/>
      <c r="R311" s="79"/>
      <c r="S311" s="79"/>
      <c r="T311" s="79"/>
      <c r="U311" s="79"/>
      <c r="V311" s="79"/>
      <c r="W311" s="79"/>
      <c r="X311" s="79"/>
      <c r="Y311" s="79"/>
      <c r="Z311" s="79"/>
      <c r="AA311" s="79"/>
      <c r="AB311" s="79"/>
    </row>
    <row r="312" spans="1:28" ht="12.75" customHeight="1">
      <c r="A312" s="90"/>
      <c r="B312" s="32"/>
      <c r="C312" s="31"/>
      <c r="D312" s="31"/>
      <c r="E312" s="31"/>
      <c r="F312" s="91"/>
      <c r="G312" s="32"/>
      <c r="H312" s="93"/>
      <c r="I312" s="79"/>
      <c r="J312" s="79"/>
      <c r="K312" s="79"/>
      <c r="L312" s="79"/>
      <c r="M312" s="79"/>
      <c r="N312" s="79"/>
      <c r="O312" s="79"/>
      <c r="P312" s="79"/>
      <c r="Q312" s="79"/>
      <c r="R312" s="79"/>
      <c r="S312" s="79"/>
      <c r="T312" s="79"/>
      <c r="U312" s="79"/>
      <c r="V312" s="79"/>
      <c r="W312" s="79"/>
      <c r="X312" s="79"/>
      <c r="Y312" s="79"/>
      <c r="Z312" s="79"/>
      <c r="AA312" s="79"/>
      <c r="AB312" s="79"/>
    </row>
    <row r="313" spans="1:28" ht="12.75" customHeight="1">
      <c r="A313" s="90"/>
      <c r="B313" s="32"/>
      <c r="C313" s="31"/>
      <c r="D313" s="31"/>
      <c r="E313" s="31"/>
      <c r="F313" s="91"/>
      <c r="G313" s="32"/>
      <c r="H313" s="93"/>
      <c r="I313" s="79"/>
      <c r="J313" s="79"/>
      <c r="K313" s="79"/>
      <c r="L313" s="79"/>
      <c r="M313" s="79"/>
      <c r="N313" s="79"/>
      <c r="O313" s="79"/>
      <c r="P313" s="79"/>
      <c r="Q313" s="79"/>
      <c r="R313" s="79"/>
      <c r="S313" s="79"/>
      <c r="T313" s="79"/>
      <c r="U313" s="79"/>
      <c r="V313" s="79"/>
      <c r="W313" s="79"/>
      <c r="X313" s="79"/>
      <c r="Y313" s="79"/>
      <c r="Z313" s="79"/>
      <c r="AA313" s="79"/>
      <c r="AB313" s="79"/>
    </row>
    <row r="314" spans="1:28" ht="12.75" customHeight="1">
      <c r="A314" s="90"/>
      <c r="B314" s="32"/>
      <c r="C314" s="31"/>
      <c r="D314" s="31"/>
      <c r="E314" s="31"/>
      <c r="F314" s="91"/>
      <c r="G314" s="32"/>
      <c r="H314" s="93"/>
      <c r="I314" s="79"/>
      <c r="J314" s="79"/>
      <c r="K314" s="79"/>
      <c r="L314" s="79"/>
      <c r="M314" s="79"/>
      <c r="N314" s="79"/>
      <c r="O314" s="79"/>
      <c r="P314" s="79"/>
      <c r="Q314" s="79"/>
      <c r="R314" s="79"/>
      <c r="S314" s="79"/>
      <c r="T314" s="79"/>
      <c r="U314" s="79"/>
      <c r="V314" s="79"/>
      <c r="W314" s="79"/>
      <c r="X314" s="79"/>
      <c r="Y314" s="79"/>
      <c r="Z314" s="79"/>
      <c r="AA314" s="79"/>
      <c r="AB314" s="79"/>
    </row>
    <row r="315" spans="1:28" ht="12.75" customHeight="1">
      <c r="A315" s="90"/>
      <c r="B315" s="32"/>
      <c r="C315" s="31"/>
      <c r="D315" s="31"/>
      <c r="E315" s="31"/>
      <c r="F315" s="91"/>
      <c r="G315" s="32"/>
      <c r="H315" s="93"/>
      <c r="I315" s="79"/>
      <c r="J315" s="79"/>
      <c r="K315" s="79"/>
      <c r="L315" s="79"/>
      <c r="M315" s="79"/>
      <c r="N315" s="79"/>
      <c r="O315" s="79"/>
      <c r="P315" s="79"/>
      <c r="Q315" s="79"/>
      <c r="R315" s="79"/>
      <c r="S315" s="79"/>
      <c r="T315" s="79"/>
      <c r="U315" s="79"/>
      <c r="V315" s="79"/>
      <c r="W315" s="79"/>
      <c r="X315" s="79"/>
      <c r="Y315" s="79"/>
      <c r="Z315" s="79"/>
      <c r="AA315" s="79"/>
      <c r="AB315" s="79"/>
    </row>
    <row r="316" spans="1:28" ht="12.75" customHeight="1">
      <c r="A316" s="90"/>
      <c r="B316" s="32"/>
      <c r="C316" s="31"/>
      <c r="D316" s="31"/>
      <c r="E316" s="31"/>
      <c r="F316" s="91"/>
      <c r="G316" s="32"/>
      <c r="H316" s="93"/>
      <c r="I316" s="79"/>
      <c r="J316" s="79"/>
      <c r="K316" s="79"/>
      <c r="L316" s="79"/>
      <c r="M316" s="79"/>
      <c r="N316" s="79"/>
      <c r="O316" s="79"/>
      <c r="P316" s="79"/>
      <c r="Q316" s="79"/>
      <c r="R316" s="79"/>
      <c r="S316" s="79"/>
      <c r="T316" s="79"/>
      <c r="U316" s="79"/>
      <c r="V316" s="79"/>
      <c r="W316" s="79"/>
      <c r="X316" s="79"/>
      <c r="Y316" s="79"/>
      <c r="Z316" s="79"/>
      <c r="AA316" s="79"/>
      <c r="AB316" s="79"/>
    </row>
    <row r="317" spans="1:28" ht="12.75" customHeight="1">
      <c r="A317" s="90"/>
      <c r="B317" s="32"/>
      <c r="C317" s="31"/>
      <c r="D317" s="31"/>
      <c r="E317" s="31"/>
      <c r="F317" s="91"/>
      <c r="G317" s="32"/>
      <c r="H317" s="93"/>
      <c r="I317" s="79"/>
      <c r="J317" s="79"/>
      <c r="K317" s="79"/>
      <c r="L317" s="79"/>
      <c r="M317" s="79"/>
      <c r="N317" s="79"/>
      <c r="O317" s="79"/>
      <c r="P317" s="79"/>
      <c r="Q317" s="79"/>
      <c r="R317" s="79"/>
      <c r="S317" s="79"/>
      <c r="T317" s="79"/>
      <c r="U317" s="79"/>
      <c r="V317" s="79"/>
      <c r="W317" s="79"/>
      <c r="X317" s="79"/>
      <c r="Y317" s="79"/>
      <c r="Z317" s="79"/>
      <c r="AA317" s="79"/>
      <c r="AB317" s="79"/>
    </row>
    <row r="318" spans="1:28" ht="12.75" customHeight="1">
      <c r="A318" s="90"/>
      <c r="B318" s="32"/>
      <c r="C318" s="31"/>
      <c r="D318" s="31"/>
      <c r="E318" s="31"/>
      <c r="F318" s="91"/>
      <c r="G318" s="32"/>
      <c r="H318" s="93"/>
      <c r="I318" s="79"/>
      <c r="J318" s="79"/>
      <c r="K318" s="79"/>
      <c r="L318" s="79"/>
      <c r="M318" s="79"/>
      <c r="N318" s="79"/>
      <c r="O318" s="79"/>
      <c r="P318" s="79"/>
      <c r="Q318" s="79"/>
      <c r="R318" s="79"/>
      <c r="S318" s="79"/>
      <c r="T318" s="79"/>
      <c r="U318" s="79"/>
      <c r="V318" s="79"/>
      <c r="W318" s="79"/>
      <c r="X318" s="79"/>
      <c r="Y318" s="79"/>
      <c r="Z318" s="79"/>
      <c r="AA318" s="79"/>
      <c r="AB318" s="79"/>
    </row>
    <row r="319" spans="1:28" ht="12.75" customHeight="1">
      <c r="A319" s="90"/>
      <c r="B319" s="32"/>
      <c r="C319" s="31"/>
      <c r="D319" s="31"/>
      <c r="E319" s="31"/>
      <c r="F319" s="91"/>
      <c r="G319" s="32"/>
      <c r="H319" s="93"/>
      <c r="I319" s="79"/>
      <c r="J319" s="79"/>
      <c r="K319" s="79"/>
      <c r="L319" s="79"/>
      <c r="M319" s="79"/>
      <c r="N319" s="79"/>
      <c r="O319" s="79"/>
      <c r="P319" s="79"/>
      <c r="Q319" s="79"/>
      <c r="R319" s="79"/>
      <c r="S319" s="79"/>
      <c r="T319" s="79"/>
      <c r="U319" s="79"/>
      <c r="V319" s="79"/>
      <c r="W319" s="79"/>
      <c r="X319" s="79"/>
      <c r="Y319" s="79"/>
      <c r="Z319" s="79"/>
      <c r="AA319" s="79"/>
      <c r="AB319" s="79"/>
    </row>
    <row r="320" spans="1:28" ht="12.75" customHeight="1">
      <c r="A320" s="90"/>
      <c r="B320" s="32"/>
      <c r="C320" s="31"/>
      <c r="D320" s="31"/>
      <c r="E320" s="31"/>
      <c r="F320" s="91"/>
      <c r="G320" s="32"/>
      <c r="H320" s="93"/>
      <c r="I320" s="79"/>
      <c r="J320" s="79"/>
      <c r="K320" s="79"/>
      <c r="L320" s="79"/>
      <c r="M320" s="79"/>
      <c r="N320" s="79"/>
      <c r="O320" s="79"/>
      <c r="P320" s="79"/>
      <c r="Q320" s="79"/>
      <c r="R320" s="79"/>
      <c r="S320" s="79"/>
      <c r="T320" s="79"/>
      <c r="U320" s="79"/>
      <c r="V320" s="79"/>
      <c r="W320" s="79"/>
      <c r="X320" s="79"/>
      <c r="Y320" s="79"/>
      <c r="Z320" s="79"/>
      <c r="AA320" s="79"/>
      <c r="AB320" s="79"/>
    </row>
    <row r="321" spans="1:28" ht="12.75" customHeight="1">
      <c r="A321" s="90"/>
      <c r="B321" s="32"/>
      <c r="C321" s="31"/>
      <c r="D321" s="31"/>
      <c r="E321" s="31"/>
      <c r="F321" s="91"/>
      <c r="G321" s="32"/>
      <c r="H321" s="93"/>
      <c r="I321" s="79"/>
      <c r="J321" s="79"/>
      <c r="K321" s="79"/>
      <c r="L321" s="79"/>
      <c r="M321" s="79"/>
      <c r="N321" s="79"/>
      <c r="O321" s="79"/>
      <c r="P321" s="79"/>
      <c r="Q321" s="79"/>
      <c r="R321" s="79"/>
      <c r="S321" s="79"/>
      <c r="T321" s="79"/>
      <c r="U321" s="79"/>
      <c r="V321" s="79"/>
      <c r="W321" s="79"/>
      <c r="X321" s="79"/>
      <c r="Y321" s="79"/>
      <c r="Z321" s="79"/>
      <c r="AA321" s="79"/>
      <c r="AB321" s="79"/>
    </row>
    <row r="322" spans="1:28" ht="12.75" customHeight="1">
      <c r="A322" s="90"/>
      <c r="B322" s="32"/>
      <c r="C322" s="31"/>
      <c r="D322" s="31"/>
      <c r="E322" s="31"/>
      <c r="F322" s="91"/>
      <c r="G322" s="32"/>
      <c r="H322" s="93"/>
      <c r="I322" s="79"/>
      <c r="J322" s="79"/>
      <c r="K322" s="79"/>
      <c r="L322" s="79"/>
      <c r="M322" s="79"/>
      <c r="N322" s="79"/>
      <c r="O322" s="79"/>
      <c r="P322" s="79"/>
      <c r="Q322" s="79"/>
      <c r="R322" s="79"/>
      <c r="S322" s="79"/>
      <c r="T322" s="79"/>
      <c r="U322" s="79"/>
      <c r="V322" s="79"/>
      <c r="W322" s="79"/>
      <c r="X322" s="79"/>
      <c r="Y322" s="79"/>
      <c r="Z322" s="79"/>
      <c r="AA322" s="79"/>
      <c r="AB322" s="79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32"/>
  <sheetViews>
    <sheetView zoomScale="90" zoomScaleNormal="90" workbookViewId="0">
      <selection activeCell="J33" sqref="J33"/>
    </sheetView>
  </sheetViews>
  <sheetFormatPr defaultColWidth="14.425781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0"/>
      <c r="M5" s="97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952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45126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580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568</v>
      </c>
      <c r="C9" s="102"/>
      <c r="D9" s="103" t="s">
        <v>581</v>
      </c>
      <c r="E9" s="102" t="s">
        <v>582</v>
      </c>
      <c r="F9" s="102" t="s">
        <v>583</v>
      </c>
      <c r="G9" s="102" t="s">
        <v>584</v>
      </c>
      <c r="H9" s="102" t="s">
        <v>585</v>
      </c>
      <c r="I9" s="102" t="s">
        <v>586</v>
      </c>
      <c r="J9" s="101" t="s">
        <v>587</v>
      </c>
      <c r="K9" s="102" t="s">
        <v>588</v>
      </c>
      <c r="L9" s="104" t="s">
        <v>589</v>
      </c>
      <c r="M9" s="104" t="s">
        <v>590</v>
      </c>
      <c r="N9" s="102" t="s">
        <v>591</v>
      </c>
      <c r="O9" s="103" t="s">
        <v>592</v>
      </c>
      <c r="P9" s="102" t="s">
        <v>593</v>
      </c>
      <c r="Q9" s="1"/>
      <c r="R9" s="6"/>
      <c r="S9" s="1"/>
      <c r="T9" s="1"/>
      <c r="U9" s="1"/>
      <c r="V9" s="1"/>
      <c r="W9" s="1"/>
      <c r="X9" s="1"/>
    </row>
    <row r="10" spans="1:38" ht="13.5" customHeight="1">
      <c r="A10" s="262">
        <v>1</v>
      </c>
      <c r="B10" s="266">
        <v>45058</v>
      </c>
      <c r="C10" s="272"/>
      <c r="D10" s="279" t="s">
        <v>215</v>
      </c>
      <c r="E10" s="276" t="s">
        <v>594</v>
      </c>
      <c r="F10" s="262">
        <v>568</v>
      </c>
      <c r="G10" s="262">
        <v>538</v>
      </c>
      <c r="H10" s="262">
        <v>599</v>
      </c>
      <c r="I10" s="280" t="s">
        <v>595</v>
      </c>
      <c r="J10" s="116" t="s">
        <v>994</v>
      </c>
      <c r="K10" s="116">
        <f>H10-F10</f>
        <v>31</v>
      </c>
      <c r="L10" s="117">
        <f>(F10*-0.7)/100</f>
        <v>-3.9759999999999995</v>
      </c>
      <c r="M10" s="118">
        <f>(K10+L10)/F10</f>
        <v>4.7577464788732399E-2</v>
      </c>
      <c r="N10" s="327" t="s">
        <v>598</v>
      </c>
      <c r="O10" s="333">
        <v>45117</v>
      </c>
      <c r="P10" s="332" t="s">
        <v>312</v>
      </c>
      <c r="Q10" s="41"/>
      <c r="R10" s="41" t="s">
        <v>597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3.5" customHeight="1">
      <c r="A11" s="105">
        <v>2</v>
      </c>
      <c r="B11" s="106">
        <v>45084</v>
      </c>
      <c r="C11" s="107"/>
      <c r="D11" s="108" t="s">
        <v>235</v>
      </c>
      <c r="E11" s="109" t="s">
        <v>594</v>
      </c>
      <c r="F11" s="105" t="s">
        <v>599</v>
      </c>
      <c r="G11" s="105">
        <v>1385</v>
      </c>
      <c r="H11" s="105"/>
      <c r="I11" s="110" t="s">
        <v>600</v>
      </c>
      <c r="J11" s="111" t="s">
        <v>596</v>
      </c>
      <c r="K11" s="111"/>
      <c r="L11" s="112"/>
      <c r="M11" s="113"/>
      <c r="N11" s="111"/>
      <c r="O11" s="299"/>
      <c r="P11" s="120">
        <f>VLOOKUP(D11,'MidCap Intra'!B43:C542,2,0)</f>
        <v>1502.8</v>
      </c>
      <c r="Q11" s="41"/>
      <c r="R11" s="41" t="s">
        <v>597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62">
        <v>3</v>
      </c>
      <c r="B12" s="266">
        <v>45090</v>
      </c>
      <c r="C12" s="272"/>
      <c r="D12" s="279" t="s">
        <v>338</v>
      </c>
      <c r="E12" s="276" t="s">
        <v>594</v>
      </c>
      <c r="F12" s="262">
        <v>4215</v>
      </c>
      <c r="G12" s="262">
        <v>3900</v>
      </c>
      <c r="H12" s="262">
        <v>4515</v>
      </c>
      <c r="I12" s="280" t="s">
        <v>601</v>
      </c>
      <c r="J12" s="116" t="s">
        <v>951</v>
      </c>
      <c r="K12" s="116">
        <f>H12-F12</f>
        <v>300</v>
      </c>
      <c r="L12" s="117">
        <f>(F12*-0.7)/100</f>
        <v>-29.504999999999999</v>
      </c>
      <c r="M12" s="118">
        <f>(K12+L12)/F12</f>
        <v>6.4174377224199289E-2</v>
      </c>
      <c r="N12" s="116" t="s">
        <v>598</v>
      </c>
      <c r="O12" s="119">
        <v>45111</v>
      </c>
      <c r="P12" s="116"/>
      <c r="Q12" s="41"/>
      <c r="R12" s="41" t="s">
        <v>597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121">
        <v>4</v>
      </c>
      <c r="B13" s="122">
        <v>45092</v>
      </c>
      <c r="C13" s="123"/>
      <c r="D13" s="271" t="s">
        <v>62</v>
      </c>
      <c r="E13" s="268" t="s">
        <v>594</v>
      </c>
      <c r="F13" s="105" t="s">
        <v>865</v>
      </c>
      <c r="G13" s="111">
        <v>6400</v>
      </c>
      <c r="H13" s="124"/>
      <c r="I13" s="269" t="s">
        <v>866</v>
      </c>
      <c r="J13" s="270" t="s">
        <v>596</v>
      </c>
      <c r="K13" s="125"/>
      <c r="L13" s="126"/>
      <c r="M13" s="127"/>
      <c r="N13" s="128"/>
      <c r="O13" s="129"/>
      <c r="P13" s="120">
        <f>VLOOKUP(D13,'MidCap Intra'!B47:C546,2,0)</f>
        <v>6609.05</v>
      </c>
      <c r="Q13" s="41"/>
      <c r="R13" s="41" t="s">
        <v>597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62">
        <v>5</v>
      </c>
      <c r="B14" s="266">
        <v>45092</v>
      </c>
      <c r="C14" s="272"/>
      <c r="D14" s="279" t="s">
        <v>192</v>
      </c>
      <c r="E14" s="276" t="s">
        <v>594</v>
      </c>
      <c r="F14" s="262">
        <v>1010</v>
      </c>
      <c r="G14" s="262">
        <v>930</v>
      </c>
      <c r="H14" s="262">
        <v>1072.5</v>
      </c>
      <c r="I14" s="280" t="s">
        <v>867</v>
      </c>
      <c r="J14" s="116" t="s">
        <v>1111</v>
      </c>
      <c r="K14" s="116">
        <f t="shared" ref="K14:K19" si="0">H14-F14</f>
        <v>62.5</v>
      </c>
      <c r="L14" s="117">
        <f t="shared" ref="L14:L19" si="1">(F14*-0.7)/100</f>
        <v>-7.07</v>
      </c>
      <c r="M14" s="118">
        <f t="shared" ref="M14:M19" si="2">(K14+L14)/F14</f>
        <v>5.4881188118811881E-2</v>
      </c>
      <c r="N14" s="116" t="s">
        <v>598</v>
      </c>
      <c r="O14" s="119">
        <v>45124</v>
      </c>
      <c r="P14" s="116">
        <f>VLOOKUP(D14,'MidCap Intra'!B48:C547,2,0)</f>
        <v>1053.9000000000001</v>
      </c>
      <c r="Q14" s="41"/>
      <c r="R14" s="41" t="s">
        <v>597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62">
        <v>6</v>
      </c>
      <c r="B15" s="266">
        <v>45096</v>
      </c>
      <c r="C15" s="272"/>
      <c r="D15" s="279" t="s">
        <v>510</v>
      </c>
      <c r="E15" s="276" t="s">
        <v>594</v>
      </c>
      <c r="F15" s="262">
        <v>537.5</v>
      </c>
      <c r="G15" s="262">
        <v>489</v>
      </c>
      <c r="H15" s="262">
        <v>569.5</v>
      </c>
      <c r="I15" s="280" t="s">
        <v>869</v>
      </c>
      <c r="J15" s="116" t="s">
        <v>960</v>
      </c>
      <c r="K15" s="116">
        <f t="shared" si="0"/>
        <v>32</v>
      </c>
      <c r="L15" s="117">
        <f t="shared" si="1"/>
        <v>-3.7625000000000002</v>
      </c>
      <c r="M15" s="118">
        <f t="shared" si="2"/>
        <v>5.2534883720930237E-2</v>
      </c>
      <c r="N15" s="116" t="s">
        <v>598</v>
      </c>
      <c r="O15" s="119">
        <v>45110</v>
      </c>
      <c r="P15" s="116"/>
      <c r="Q15" s="41"/>
      <c r="R15" s="41" t="s">
        <v>597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262">
        <v>7</v>
      </c>
      <c r="B16" s="266">
        <v>45098</v>
      </c>
      <c r="C16" s="272"/>
      <c r="D16" s="279" t="s">
        <v>431</v>
      </c>
      <c r="E16" s="276" t="s">
        <v>594</v>
      </c>
      <c r="F16" s="262">
        <v>102</v>
      </c>
      <c r="G16" s="262">
        <v>94</v>
      </c>
      <c r="H16" s="262">
        <v>107.5</v>
      </c>
      <c r="I16" s="280" t="s">
        <v>870</v>
      </c>
      <c r="J16" s="116" t="s">
        <v>963</v>
      </c>
      <c r="K16" s="116">
        <f t="shared" si="0"/>
        <v>5.5</v>
      </c>
      <c r="L16" s="117">
        <f t="shared" si="1"/>
        <v>-0.71399999999999997</v>
      </c>
      <c r="M16" s="118">
        <f t="shared" si="2"/>
        <v>4.6921568627450977E-2</v>
      </c>
      <c r="N16" s="116" t="s">
        <v>598</v>
      </c>
      <c r="O16" s="119">
        <v>45113</v>
      </c>
      <c r="P16" s="116"/>
      <c r="Q16" s="41"/>
      <c r="R16" s="41" t="s">
        <v>597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334">
        <v>8</v>
      </c>
      <c r="B17" s="335">
        <v>45099</v>
      </c>
      <c r="C17" s="336"/>
      <c r="D17" s="337" t="s">
        <v>403</v>
      </c>
      <c r="E17" s="338" t="s">
        <v>594</v>
      </c>
      <c r="F17" s="258">
        <v>3050</v>
      </c>
      <c r="G17" s="259">
        <v>2840</v>
      </c>
      <c r="H17" s="259">
        <v>2800</v>
      </c>
      <c r="I17" s="339" t="s">
        <v>872</v>
      </c>
      <c r="J17" s="340" t="s">
        <v>995</v>
      </c>
      <c r="K17" s="340">
        <f t="shared" si="0"/>
        <v>-250</v>
      </c>
      <c r="L17" s="341">
        <f t="shared" si="1"/>
        <v>-21.35</v>
      </c>
      <c r="M17" s="342">
        <f t="shared" si="2"/>
        <v>-8.8967213114754112E-2</v>
      </c>
      <c r="N17" s="343" t="s">
        <v>612</v>
      </c>
      <c r="O17" s="344">
        <v>45117</v>
      </c>
      <c r="P17" s="345"/>
      <c r="Q17" s="41"/>
      <c r="R17" s="41" t="s">
        <v>597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62">
        <v>9</v>
      </c>
      <c r="B18" s="266">
        <v>45105</v>
      </c>
      <c r="C18" s="272"/>
      <c r="D18" s="279" t="s">
        <v>130</v>
      </c>
      <c r="E18" s="276" t="s">
        <v>594</v>
      </c>
      <c r="F18" s="262">
        <v>640</v>
      </c>
      <c r="G18" s="262">
        <v>597</v>
      </c>
      <c r="H18" s="262">
        <v>689.5</v>
      </c>
      <c r="I18" s="280" t="s">
        <v>893</v>
      </c>
      <c r="J18" s="116" t="s">
        <v>1073</v>
      </c>
      <c r="K18" s="116">
        <f t="shared" si="0"/>
        <v>49.5</v>
      </c>
      <c r="L18" s="117">
        <f t="shared" si="1"/>
        <v>-4.4800000000000004</v>
      </c>
      <c r="M18" s="118">
        <f t="shared" si="2"/>
        <v>7.0343749999999997E-2</v>
      </c>
      <c r="N18" s="116" t="s">
        <v>598</v>
      </c>
      <c r="O18" s="119">
        <v>45120</v>
      </c>
      <c r="P18" s="116"/>
      <c r="Q18" s="41"/>
      <c r="R18" s="41" t="s">
        <v>597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334">
        <v>10</v>
      </c>
      <c r="B19" s="335">
        <v>45110</v>
      </c>
      <c r="C19" s="336"/>
      <c r="D19" s="337" t="s">
        <v>127</v>
      </c>
      <c r="E19" s="338" t="s">
        <v>594</v>
      </c>
      <c r="F19" s="258">
        <v>1152.5</v>
      </c>
      <c r="G19" s="259">
        <v>1095</v>
      </c>
      <c r="H19" s="259">
        <v>1100</v>
      </c>
      <c r="I19" s="339" t="s">
        <v>919</v>
      </c>
      <c r="J19" s="340" t="s">
        <v>1066</v>
      </c>
      <c r="K19" s="340">
        <f t="shared" si="0"/>
        <v>-52.5</v>
      </c>
      <c r="L19" s="341">
        <f t="shared" si="1"/>
        <v>-8.0675000000000008</v>
      </c>
      <c r="M19" s="342">
        <f t="shared" si="2"/>
        <v>-5.2553145336225598E-2</v>
      </c>
      <c r="N19" s="343" t="s">
        <v>612</v>
      </c>
      <c r="O19" s="344">
        <v>45120</v>
      </c>
      <c r="P19" s="345"/>
      <c r="Q19" s="41"/>
      <c r="R19" s="41" t="s">
        <v>597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96">
        <v>11</v>
      </c>
      <c r="B20" s="106">
        <v>45111</v>
      </c>
      <c r="C20" s="297"/>
      <c r="D20" s="298" t="s">
        <v>114</v>
      </c>
      <c r="E20" s="109" t="s">
        <v>594</v>
      </c>
      <c r="F20" s="105" t="s">
        <v>1061</v>
      </c>
      <c r="G20" s="111">
        <v>119</v>
      </c>
      <c r="H20" s="105"/>
      <c r="I20" s="105" t="s">
        <v>937</v>
      </c>
      <c r="J20" s="111" t="s">
        <v>596</v>
      </c>
      <c r="K20" s="111"/>
      <c r="L20" s="257"/>
      <c r="M20" s="323"/>
      <c r="N20" s="267"/>
      <c r="O20" s="320"/>
      <c r="P20" s="120">
        <f>VLOOKUP(D20,'MidCap Intra'!B57:C556,2,0)</f>
        <v>134.9</v>
      </c>
      <c r="Q20" s="41"/>
      <c r="R20" s="41" t="s">
        <v>597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4.25" customHeight="1">
      <c r="A21" s="296">
        <v>12</v>
      </c>
      <c r="B21" s="106">
        <v>45111</v>
      </c>
      <c r="C21" s="297"/>
      <c r="D21" s="298" t="s">
        <v>82</v>
      </c>
      <c r="E21" s="109" t="s">
        <v>594</v>
      </c>
      <c r="F21" s="105" t="s">
        <v>1062</v>
      </c>
      <c r="G21" s="111">
        <v>234</v>
      </c>
      <c r="H21" s="105"/>
      <c r="I21" s="105" t="s">
        <v>940</v>
      </c>
      <c r="J21" s="111" t="s">
        <v>596</v>
      </c>
      <c r="K21" s="111"/>
      <c r="L21" s="112"/>
      <c r="M21" s="113"/>
      <c r="N21" s="111"/>
      <c r="O21" s="320"/>
      <c r="P21" s="120">
        <f>VLOOKUP(D21,'MidCap Intra'!B58:C557,2,0)</f>
        <v>266.10000000000002</v>
      </c>
      <c r="Q21" s="41"/>
      <c r="R21" s="41" t="s">
        <v>597</v>
      </c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296">
        <v>13</v>
      </c>
      <c r="B22" s="106">
        <v>45112</v>
      </c>
      <c r="C22" s="297"/>
      <c r="D22" s="298" t="s">
        <v>388</v>
      </c>
      <c r="E22" s="109" t="s">
        <v>594</v>
      </c>
      <c r="F22" s="105" t="s">
        <v>1063</v>
      </c>
      <c r="G22" s="111">
        <v>1395</v>
      </c>
      <c r="H22" s="105"/>
      <c r="I22" s="105" t="s">
        <v>957</v>
      </c>
      <c r="J22" s="111" t="s">
        <v>596</v>
      </c>
      <c r="K22" s="111"/>
      <c r="L22" s="112"/>
      <c r="M22" s="113"/>
      <c r="N22" s="111"/>
      <c r="O22" s="320"/>
      <c r="P22" s="120">
        <f>VLOOKUP(D22,'MidCap Intra'!B59:C558,2,0)</f>
        <v>1474.9</v>
      </c>
      <c r="Q22" s="41"/>
      <c r="R22" s="41" t="s">
        <v>613</v>
      </c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4.25" customHeight="1">
      <c r="A23" s="296">
        <v>14</v>
      </c>
      <c r="B23" s="106">
        <v>45113</v>
      </c>
      <c r="C23" s="297"/>
      <c r="D23" s="326" t="s">
        <v>322</v>
      </c>
      <c r="E23" s="109" t="s">
        <v>594</v>
      </c>
      <c r="F23" s="105" t="s">
        <v>1064</v>
      </c>
      <c r="G23" s="111">
        <v>1295</v>
      </c>
      <c r="H23" s="105"/>
      <c r="I23" s="105" t="s">
        <v>966</v>
      </c>
      <c r="J23" s="111" t="s">
        <v>596</v>
      </c>
      <c r="K23" s="111"/>
      <c r="L23" s="112"/>
      <c r="M23" s="113"/>
      <c r="N23" s="111"/>
      <c r="O23" s="320"/>
      <c r="P23" s="120"/>
      <c r="Q23" s="41"/>
      <c r="R23" s="41" t="s">
        <v>597</v>
      </c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4.25" customHeight="1">
      <c r="A24" s="334">
        <v>15</v>
      </c>
      <c r="B24" s="335">
        <v>45113</v>
      </c>
      <c r="C24" s="336"/>
      <c r="D24" s="337" t="s">
        <v>104</v>
      </c>
      <c r="E24" s="338" t="s">
        <v>594</v>
      </c>
      <c r="F24" s="258">
        <v>2095</v>
      </c>
      <c r="G24" s="259">
        <v>1990</v>
      </c>
      <c r="H24" s="259">
        <v>1970</v>
      </c>
      <c r="I24" s="339" t="s">
        <v>967</v>
      </c>
      <c r="J24" s="340" t="s">
        <v>1037</v>
      </c>
      <c r="K24" s="340">
        <f>H24-F24</f>
        <v>-125</v>
      </c>
      <c r="L24" s="341">
        <f>(F24*-0.7)/100</f>
        <v>-14.664999999999999</v>
      </c>
      <c r="M24" s="342">
        <f>(K24+L24)/F24</f>
        <v>-6.6665871121718373E-2</v>
      </c>
      <c r="N24" s="343" t="s">
        <v>612</v>
      </c>
      <c r="O24" s="344">
        <v>45118</v>
      </c>
      <c r="P24" s="345"/>
      <c r="Q24" s="41"/>
      <c r="R24" s="41" t="s">
        <v>597</v>
      </c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4.25" customHeight="1">
      <c r="A25" s="346">
        <v>16</v>
      </c>
      <c r="B25" s="347">
        <v>45117</v>
      </c>
      <c r="C25" s="348"/>
      <c r="D25" s="349" t="s">
        <v>218</v>
      </c>
      <c r="E25" s="350" t="s">
        <v>594</v>
      </c>
      <c r="F25" s="351" t="s">
        <v>1017</v>
      </c>
      <c r="G25" s="322">
        <v>1980</v>
      </c>
      <c r="H25" s="351"/>
      <c r="I25" s="351" t="s">
        <v>1018</v>
      </c>
      <c r="J25" s="322" t="s">
        <v>596</v>
      </c>
      <c r="K25" s="325"/>
      <c r="L25" s="325"/>
      <c r="M25" s="325"/>
      <c r="N25" s="325"/>
      <c r="O25" s="325"/>
      <c r="P25" s="120">
        <f>VLOOKUP(D25,'MidCap Intra'!B62:C561,2,0)</f>
        <v>2226</v>
      </c>
      <c r="Q25" s="41"/>
      <c r="R25" s="41" t="s">
        <v>597</v>
      </c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4.25" customHeight="1">
      <c r="A26" s="352">
        <v>17</v>
      </c>
      <c r="B26" s="290">
        <v>45119</v>
      </c>
      <c r="C26" s="353"/>
      <c r="D26" s="354" t="s">
        <v>129</v>
      </c>
      <c r="E26" s="355" t="s">
        <v>594</v>
      </c>
      <c r="F26" s="289" t="s">
        <v>1065</v>
      </c>
      <c r="G26" s="291">
        <v>1540</v>
      </c>
      <c r="H26" s="289"/>
      <c r="I26" s="289" t="s">
        <v>1042</v>
      </c>
      <c r="J26" s="291" t="s">
        <v>596</v>
      </c>
      <c r="K26" s="291"/>
      <c r="L26" s="324"/>
      <c r="M26" s="356"/>
      <c r="N26" s="291"/>
      <c r="O26" s="357"/>
      <c r="P26" s="120">
        <f>VLOOKUP(D26,'MidCap Intra'!B63:C562,2,0)</f>
        <v>1677.5</v>
      </c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4.25" customHeight="1">
      <c r="A27" s="352">
        <v>18</v>
      </c>
      <c r="B27" s="290">
        <v>45120</v>
      </c>
      <c r="C27" s="353"/>
      <c r="D27" s="383" t="s">
        <v>431</v>
      </c>
      <c r="E27" s="355" t="s">
        <v>594</v>
      </c>
      <c r="F27" s="289" t="s">
        <v>1075</v>
      </c>
      <c r="G27" s="291">
        <v>102</v>
      </c>
      <c r="H27" s="289"/>
      <c r="I27" s="289" t="s">
        <v>1076</v>
      </c>
      <c r="J27" s="291" t="s">
        <v>596</v>
      </c>
      <c r="K27" s="291"/>
      <c r="L27" s="324"/>
      <c r="M27" s="356"/>
      <c r="N27" s="291"/>
      <c r="O27" s="357"/>
      <c r="P27" s="120">
        <f>VLOOKUP(D27,'MidCap Intra'!B64:C563,2,0)</f>
        <v>109.6</v>
      </c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</row>
    <row r="28" spans="1:38" ht="14.25" customHeight="1">
      <c r="A28" s="262">
        <v>19</v>
      </c>
      <c r="B28" s="266">
        <v>45120</v>
      </c>
      <c r="C28" s="272"/>
      <c r="D28" s="279" t="s">
        <v>518</v>
      </c>
      <c r="E28" s="276" t="s">
        <v>594</v>
      </c>
      <c r="F28" s="262">
        <v>292</v>
      </c>
      <c r="G28" s="262">
        <v>255</v>
      </c>
      <c r="H28" s="262">
        <v>309.5</v>
      </c>
      <c r="I28" s="280" t="s">
        <v>1080</v>
      </c>
      <c r="J28" s="116" t="s">
        <v>1146</v>
      </c>
      <c r="K28" s="116">
        <f>H28-F28</f>
        <v>17.5</v>
      </c>
      <c r="L28" s="117">
        <f>(F28*-0.7)/100</f>
        <v>-2.0439999999999996</v>
      </c>
      <c r="M28" s="118">
        <f>(K28+L28)/F28</f>
        <v>5.2931506849315066E-2</v>
      </c>
      <c r="N28" s="116" t="s">
        <v>598</v>
      </c>
      <c r="O28" s="119">
        <v>45124</v>
      </c>
      <c r="P28" s="116">
        <f>VLOOKUP(D28,'MidCap Intra'!B65:C564,2,0)</f>
        <v>332.05</v>
      </c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ht="14.25" customHeight="1">
      <c r="A29" s="352">
        <v>20</v>
      </c>
      <c r="B29" s="290">
        <v>45125</v>
      </c>
      <c r="C29" s="353"/>
      <c r="D29" s="383" t="s">
        <v>1147</v>
      </c>
      <c r="E29" s="355" t="s">
        <v>594</v>
      </c>
      <c r="F29" s="289" t="s">
        <v>1148</v>
      </c>
      <c r="G29" s="291">
        <v>530</v>
      </c>
      <c r="H29" s="289"/>
      <c r="I29" s="289" t="s">
        <v>1149</v>
      </c>
      <c r="J29" s="291" t="s">
        <v>596</v>
      </c>
      <c r="K29" s="291"/>
      <c r="L29" s="324"/>
      <c r="M29" s="356"/>
      <c r="N29" s="291"/>
      <c r="O29" s="357"/>
      <c r="P29" s="120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4.25" customHeight="1">
      <c r="A30" s="352">
        <v>21</v>
      </c>
      <c r="B30" s="290">
        <v>45125</v>
      </c>
      <c r="C30" s="353"/>
      <c r="D30" s="383" t="s">
        <v>215</v>
      </c>
      <c r="E30" s="355" t="s">
        <v>594</v>
      </c>
      <c r="F30" s="289" t="s">
        <v>1158</v>
      </c>
      <c r="G30" s="291">
        <v>548</v>
      </c>
      <c r="H30" s="289"/>
      <c r="I30" s="289" t="s">
        <v>1159</v>
      </c>
      <c r="J30" s="291" t="s">
        <v>596</v>
      </c>
      <c r="K30" s="291"/>
      <c r="L30" s="324"/>
      <c r="M30" s="356"/>
      <c r="N30" s="291"/>
      <c r="O30" s="357"/>
      <c r="P30" s="120">
        <f>VLOOKUP(D30,'MidCap Intra'!B67:C566,2,0)</f>
        <v>592.35</v>
      </c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4.25" customHeight="1">
      <c r="A31" s="352">
        <v>22</v>
      </c>
      <c r="B31" s="290">
        <v>45125</v>
      </c>
      <c r="C31" s="353"/>
      <c r="D31" s="383" t="s">
        <v>500</v>
      </c>
      <c r="E31" s="355" t="s">
        <v>594</v>
      </c>
      <c r="F31" s="289" t="s">
        <v>1162</v>
      </c>
      <c r="G31" s="291">
        <v>168</v>
      </c>
      <c r="H31" s="289"/>
      <c r="I31" s="289" t="s">
        <v>1163</v>
      </c>
      <c r="J31" s="291" t="s">
        <v>596</v>
      </c>
      <c r="K31" s="291"/>
      <c r="L31" s="324"/>
      <c r="M31" s="356"/>
      <c r="N31" s="291"/>
      <c r="O31" s="357"/>
      <c r="P31" s="120">
        <f>VLOOKUP(D31,'MidCap Intra'!B68:C567,2,0)</f>
        <v>181.25</v>
      </c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4.25" customHeight="1">
      <c r="A32" s="352"/>
      <c r="B32" s="290"/>
      <c r="C32" s="353"/>
      <c r="D32" s="354"/>
      <c r="E32" s="355"/>
      <c r="F32" s="289"/>
      <c r="G32" s="291"/>
      <c r="H32" s="289"/>
      <c r="I32" s="289"/>
      <c r="J32" s="291"/>
      <c r="K32" s="291"/>
      <c r="L32" s="324"/>
      <c r="M32" s="356"/>
      <c r="N32" s="291"/>
      <c r="O32" s="357"/>
      <c r="P32" s="324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4.25" customHeight="1">
      <c r="A33" s="352"/>
      <c r="B33" s="290"/>
      <c r="C33" s="353"/>
      <c r="D33" s="354"/>
      <c r="E33" s="355"/>
      <c r="F33" s="289"/>
      <c r="G33" s="291"/>
      <c r="H33" s="289"/>
      <c r="I33" s="289"/>
      <c r="J33" s="291"/>
      <c r="K33" s="291"/>
      <c r="L33" s="324"/>
      <c r="M33" s="356"/>
      <c r="N33" s="291"/>
      <c r="O33" s="357"/>
      <c r="P33" s="324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40" spans="1:38" ht="14.25" customHeight="1">
      <c r="A40" s="130"/>
      <c r="B40" s="131"/>
      <c r="C40" s="132"/>
      <c r="D40" s="133"/>
      <c r="E40" s="134"/>
      <c r="F40" s="134"/>
      <c r="G40" s="130"/>
      <c r="H40" s="134"/>
      <c r="I40" s="135"/>
      <c r="J40" s="136"/>
      <c r="K40" s="136"/>
      <c r="L40" s="137"/>
      <c r="M40" s="138"/>
      <c r="N40" s="139"/>
      <c r="O40" s="140"/>
      <c r="P40" s="1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</row>
    <row r="41" spans="1:38" ht="12" customHeight="1">
      <c r="A41" s="142" t="s">
        <v>602</v>
      </c>
      <c r="B41" s="143"/>
      <c r="C41" s="144"/>
      <c r="E41" s="145"/>
      <c r="F41" s="145"/>
      <c r="G41" s="145"/>
      <c r="H41" s="145"/>
      <c r="I41" s="145"/>
      <c r="J41" s="146"/>
      <c r="K41" s="145"/>
      <c r="L41" s="147"/>
      <c r="M41" s="60"/>
      <c r="N41" s="146"/>
      <c r="O41" s="144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</row>
    <row r="42" spans="1:38" ht="12" customHeight="1">
      <c r="A42" s="148" t="s">
        <v>603</v>
      </c>
      <c r="B42" s="142"/>
      <c r="C42" s="142"/>
      <c r="D42" s="142"/>
      <c r="E42" s="41"/>
      <c r="F42" s="149" t="s">
        <v>604</v>
      </c>
      <c r="G42" s="6"/>
      <c r="H42" s="6"/>
      <c r="I42" s="6"/>
      <c r="J42" s="150"/>
      <c r="K42" s="151"/>
      <c r="L42" s="151"/>
      <c r="M42" s="152"/>
      <c r="N42" s="1"/>
      <c r="O42" s="153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</row>
    <row r="43" spans="1:38" ht="12" customHeight="1">
      <c r="A43" s="142" t="s">
        <v>605</v>
      </c>
      <c r="B43" s="142"/>
      <c r="C43" s="142"/>
      <c r="D43" s="142" t="s">
        <v>606</v>
      </c>
      <c r="E43" s="6"/>
      <c r="F43" s="149" t="s">
        <v>607</v>
      </c>
      <c r="G43" s="6"/>
      <c r="H43" s="6"/>
      <c r="I43" s="6"/>
      <c r="J43" s="150"/>
      <c r="K43" s="151"/>
      <c r="L43" s="151"/>
      <c r="M43" s="152"/>
      <c r="N43" s="1"/>
      <c r="O43" s="153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</row>
    <row r="44" spans="1:38" ht="12" customHeight="1">
      <c r="A44" s="142"/>
      <c r="B44" s="142"/>
      <c r="C44" s="142"/>
      <c r="D44" s="142"/>
      <c r="E44" s="6"/>
      <c r="F44" s="6"/>
      <c r="G44" s="6"/>
      <c r="H44" s="6"/>
      <c r="I44" s="6"/>
      <c r="J44" s="154"/>
      <c r="K44" s="151"/>
      <c r="L44" s="151"/>
      <c r="M44" s="6"/>
      <c r="N44" s="155"/>
      <c r="O44" s="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</row>
    <row r="45" spans="1:38" ht="12.75" customHeight="1">
      <c r="A45" s="1"/>
      <c r="B45" s="156" t="s">
        <v>608</v>
      </c>
      <c r="C45" s="156"/>
      <c r="D45" s="156"/>
      <c r="E45" s="156"/>
      <c r="F45" s="157"/>
      <c r="G45" s="6"/>
      <c r="H45" s="6"/>
      <c r="I45" s="158"/>
      <c r="J45" s="159"/>
      <c r="K45" s="160"/>
      <c r="L45" s="159"/>
      <c r="M45" s="6"/>
      <c r="N45" s="1"/>
      <c r="O45" s="1"/>
      <c r="P45" s="41"/>
      <c r="R45" s="60"/>
      <c r="S45" s="1"/>
      <c r="T45" s="1"/>
      <c r="U45" s="1"/>
      <c r="V45" s="1"/>
      <c r="W45" s="1"/>
      <c r="X45" s="1"/>
      <c r="Y45" s="1"/>
      <c r="Z45" s="1"/>
    </row>
    <row r="46" spans="1:38" ht="38.25" customHeight="1">
      <c r="A46" s="161" t="s">
        <v>16</v>
      </c>
      <c r="B46" s="161" t="s">
        <v>568</v>
      </c>
      <c r="C46" s="161"/>
      <c r="D46" s="89" t="s">
        <v>581</v>
      </c>
      <c r="E46" s="161" t="s">
        <v>582</v>
      </c>
      <c r="F46" s="161" t="s">
        <v>583</v>
      </c>
      <c r="G46" s="161" t="s">
        <v>609</v>
      </c>
      <c r="H46" s="161" t="s">
        <v>585</v>
      </c>
      <c r="I46" s="161" t="s">
        <v>586</v>
      </c>
      <c r="J46" s="104" t="s">
        <v>587</v>
      </c>
      <c r="K46" s="102" t="s">
        <v>610</v>
      </c>
      <c r="L46" s="162" t="s">
        <v>589</v>
      </c>
      <c r="M46" s="104" t="s">
        <v>590</v>
      </c>
      <c r="N46" s="101" t="s">
        <v>591</v>
      </c>
      <c r="O46" s="89" t="s">
        <v>592</v>
      </c>
      <c r="P46" s="41"/>
      <c r="Q46" s="1"/>
      <c r="R46" s="60"/>
      <c r="S46" s="60"/>
      <c r="T46" s="60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3.5" customHeight="1">
      <c r="A47" s="262">
        <v>1</v>
      </c>
      <c r="B47" s="263">
        <v>45110</v>
      </c>
      <c r="C47" s="264"/>
      <c r="D47" s="264" t="s">
        <v>220</v>
      </c>
      <c r="E47" s="262" t="s">
        <v>611</v>
      </c>
      <c r="F47" s="262">
        <v>1032.5</v>
      </c>
      <c r="G47" s="262">
        <v>999</v>
      </c>
      <c r="H47" s="265">
        <v>1060.5</v>
      </c>
      <c r="I47" s="265" t="s">
        <v>925</v>
      </c>
      <c r="J47" s="116" t="s">
        <v>1038</v>
      </c>
      <c r="K47" s="116">
        <f t="shared" ref="K47:K52" si="3">H47-F47</f>
        <v>28</v>
      </c>
      <c r="L47" s="117">
        <f>(F47*-0.7)/100</f>
        <v>-7.2275</v>
      </c>
      <c r="M47" s="118">
        <f t="shared" ref="M47:M52" si="4">(K47+L47)/F47</f>
        <v>2.011864406779661E-2</v>
      </c>
      <c r="N47" s="327" t="s">
        <v>598</v>
      </c>
      <c r="O47" s="328">
        <v>45118</v>
      </c>
      <c r="P47" s="41"/>
      <c r="Q47" s="308"/>
      <c r="R47" s="41" t="s">
        <v>597</v>
      </c>
      <c r="S47" s="41"/>
      <c r="T47" s="309"/>
      <c r="U47" s="309"/>
      <c r="V47" s="309"/>
      <c r="W47" s="309"/>
      <c r="X47" s="309"/>
      <c r="Y47" s="309"/>
      <c r="Z47" s="309"/>
      <c r="AA47" s="309"/>
      <c r="AB47" s="309"/>
      <c r="AC47" s="309"/>
      <c r="AD47" s="309"/>
      <c r="AE47" s="309"/>
      <c r="AF47" s="309"/>
      <c r="AG47" s="309"/>
      <c r="AH47" s="309"/>
      <c r="AI47" s="309"/>
      <c r="AJ47" s="309"/>
      <c r="AK47" s="309"/>
      <c r="AL47" s="309"/>
    </row>
    <row r="48" spans="1:38" ht="13.5" customHeight="1">
      <c r="A48" s="262">
        <v>2</v>
      </c>
      <c r="B48" s="263">
        <v>45110</v>
      </c>
      <c r="C48" s="264"/>
      <c r="D48" s="264" t="s">
        <v>490</v>
      </c>
      <c r="E48" s="262" t="s">
        <v>611</v>
      </c>
      <c r="F48" s="262">
        <v>369.5</v>
      </c>
      <c r="G48" s="262">
        <v>358</v>
      </c>
      <c r="H48" s="265">
        <v>378.5</v>
      </c>
      <c r="I48" s="265" t="s">
        <v>922</v>
      </c>
      <c r="J48" s="116" t="s">
        <v>824</v>
      </c>
      <c r="K48" s="116">
        <f t="shared" si="3"/>
        <v>9</v>
      </c>
      <c r="L48" s="117">
        <f>(F48*-0.7)/100</f>
        <v>-2.5864999999999996</v>
      </c>
      <c r="M48" s="118">
        <f t="shared" si="4"/>
        <v>1.7357239512855213E-2</v>
      </c>
      <c r="N48" s="327" t="s">
        <v>598</v>
      </c>
      <c r="O48" s="328">
        <v>45114</v>
      </c>
      <c r="P48" s="41"/>
      <c r="Q48" s="308"/>
      <c r="R48" s="41" t="s">
        <v>597</v>
      </c>
      <c r="S48" s="41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  <c r="AD48" s="309"/>
      <c r="AE48" s="309"/>
      <c r="AF48" s="309"/>
      <c r="AG48" s="309"/>
      <c r="AH48" s="309"/>
      <c r="AI48" s="309"/>
      <c r="AJ48" s="309"/>
      <c r="AK48" s="309"/>
      <c r="AL48" s="309"/>
    </row>
    <row r="49" spans="1:38" ht="13.5" customHeight="1">
      <c r="A49" s="334">
        <v>3</v>
      </c>
      <c r="B49" s="335">
        <v>45114</v>
      </c>
      <c r="C49" s="336"/>
      <c r="D49" s="337" t="s">
        <v>1039</v>
      </c>
      <c r="E49" s="338" t="s">
        <v>611</v>
      </c>
      <c r="F49" s="258">
        <v>5010</v>
      </c>
      <c r="G49" s="259">
        <v>4900</v>
      </c>
      <c r="H49" s="259">
        <v>4850</v>
      </c>
      <c r="I49" s="339" t="s">
        <v>993</v>
      </c>
      <c r="J49" s="340" t="s">
        <v>1060</v>
      </c>
      <c r="K49" s="340">
        <f t="shared" si="3"/>
        <v>-160</v>
      </c>
      <c r="L49" s="341">
        <f>(F49*-0.7)/100</f>
        <v>-35.07</v>
      </c>
      <c r="M49" s="342">
        <f t="shared" si="4"/>
        <v>-3.8936127744510975E-2</v>
      </c>
      <c r="N49" s="343" t="s">
        <v>612</v>
      </c>
      <c r="O49" s="344">
        <v>45119</v>
      </c>
      <c r="P49" s="41"/>
      <c r="Q49" s="308"/>
      <c r="R49" s="41" t="s">
        <v>597</v>
      </c>
      <c r="S49" s="41"/>
      <c r="T49" s="358"/>
      <c r="U49" s="358"/>
      <c r="V49" s="358"/>
      <c r="W49" s="358"/>
      <c r="X49" s="358"/>
      <c r="Y49" s="358"/>
      <c r="Z49" s="358"/>
      <c r="AA49" s="358"/>
      <c r="AB49" s="358"/>
      <c r="AC49" s="358"/>
      <c r="AD49" s="358"/>
      <c r="AE49" s="358"/>
      <c r="AF49" s="358"/>
      <c r="AG49" s="358"/>
      <c r="AH49" s="358"/>
      <c r="AI49" s="358"/>
      <c r="AJ49" s="358"/>
      <c r="AK49" s="358"/>
      <c r="AL49" s="358"/>
    </row>
    <row r="50" spans="1:38" ht="13.5" customHeight="1">
      <c r="A50" s="334">
        <v>4</v>
      </c>
      <c r="B50" s="335">
        <v>45117</v>
      </c>
      <c r="C50" s="336"/>
      <c r="D50" s="337" t="s">
        <v>122</v>
      </c>
      <c r="E50" s="338" t="s">
        <v>611</v>
      </c>
      <c r="F50" s="258">
        <v>313.5</v>
      </c>
      <c r="G50" s="259">
        <v>304</v>
      </c>
      <c r="H50" s="259">
        <v>304</v>
      </c>
      <c r="I50" s="339" t="s">
        <v>1006</v>
      </c>
      <c r="J50" s="340" t="s">
        <v>954</v>
      </c>
      <c r="K50" s="340">
        <f t="shared" si="3"/>
        <v>-9.5</v>
      </c>
      <c r="L50" s="341">
        <f>(F50*-0.7)/100</f>
        <v>-2.1944999999999997</v>
      </c>
      <c r="M50" s="342">
        <f t="shared" si="4"/>
        <v>-3.7303030303030303E-2</v>
      </c>
      <c r="N50" s="343" t="s">
        <v>612</v>
      </c>
      <c r="O50" s="344">
        <v>45120</v>
      </c>
      <c r="P50" s="41"/>
      <c r="Q50" s="308"/>
      <c r="R50" s="41" t="s">
        <v>597</v>
      </c>
      <c r="S50" s="41"/>
      <c r="T50" s="358"/>
      <c r="U50" s="358"/>
      <c r="V50" s="358"/>
      <c r="W50" s="358"/>
      <c r="X50" s="358"/>
      <c r="Y50" s="358"/>
      <c r="Z50" s="358"/>
      <c r="AA50" s="358"/>
      <c r="AB50" s="358"/>
      <c r="AC50" s="358"/>
      <c r="AD50" s="358"/>
      <c r="AE50" s="358"/>
      <c r="AF50" s="358"/>
      <c r="AG50" s="358"/>
      <c r="AH50" s="358"/>
      <c r="AI50" s="358"/>
      <c r="AJ50" s="358"/>
      <c r="AK50" s="358"/>
      <c r="AL50" s="358"/>
    </row>
    <row r="51" spans="1:38" ht="13.5" customHeight="1">
      <c r="A51" s="262">
        <v>5</v>
      </c>
      <c r="B51" s="263">
        <v>45117</v>
      </c>
      <c r="C51" s="264"/>
      <c r="D51" s="264" t="s">
        <v>303</v>
      </c>
      <c r="E51" s="262" t="s">
        <v>611</v>
      </c>
      <c r="F51" s="262">
        <v>81</v>
      </c>
      <c r="G51" s="262">
        <v>78.5</v>
      </c>
      <c r="H51" s="265">
        <v>83.1</v>
      </c>
      <c r="I51" s="265" t="s">
        <v>1007</v>
      </c>
      <c r="J51" s="116" t="s">
        <v>1049</v>
      </c>
      <c r="K51" s="116">
        <f t="shared" si="3"/>
        <v>2.0999999999999943</v>
      </c>
      <c r="L51" s="117">
        <f>(F51*-0.7)/100</f>
        <v>-0.56699999999999995</v>
      </c>
      <c r="M51" s="118">
        <f t="shared" si="4"/>
        <v>1.8925925925925857E-2</v>
      </c>
      <c r="N51" s="327" t="s">
        <v>598</v>
      </c>
      <c r="O51" s="333">
        <v>45119</v>
      </c>
      <c r="P51" s="41"/>
      <c r="Q51" s="308"/>
      <c r="R51" s="41" t="s">
        <v>597</v>
      </c>
      <c r="S51" s="41"/>
      <c r="T51" s="358"/>
      <c r="U51" s="358"/>
      <c r="V51" s="358"/>
      <c r="W51" s="358"/>
      <c r="X51" s="358"/>
      <c r="Y51" s="358"/>
      <c r="Z51" s="358"/>
      <c r="AA51" s="358"/>
      <c r="AB51" s="358"/>
      <c r="AC51" s="358"/>
      <c r="AD51" s="358"/>
      <c r="AE51" s="358"/>
      <c r="AF51" s="358"/>
      <c r="AG51" s="358"/>
      <c r="AH51" s="358"/>
      <c r="AI51" s="358"/>
      <c r="AJ51" s="358"/>
      <c r="AK51" s="358"/>
      <c r="AL51" s="358"/>
    </row>
    <row r="52" spans="1:38" ht="13.5" customHeight="1">
      <c r="A52" s="377">
        <v>6</v>
      </c>
      <c r="B52" s="266">
        <v>45117</v>
      </c>
      <c r="C52" s="378"/>
      <c r="D52" s="379" t="s">
        <v>241</v>
      </c>
      <c r="E52" s="276" t="s">
        <v>611</v>
      </c>
      <c r="F52" s="262">
        <v>200.5</v>
      </c>
      <c r="G52" s="265">
        <v>194</v>
      </c>
      <c r="H52" s="262">
        <v>205</v>
      </c>
      <c r="I52" s="262" t="s">
        <v>1012</v>
      </c>
      <c r="J52" s="116" t="s">
        <v>1016</v>
      </c>
      <c r="K52" s="116">
        <f t="shared" si="3"/>
        <v>4.5</v>
      </c>
      <c r="L52" s="117">
        <f>(F52*-0.07)/100</f>
        <v>-0.14035000000000003</v>
      </c>
      <c r="M52" s="118">
        <f t="shared" si="4"/>
        <v>2.1743890274314216E-2</v>
      </c>
      <c r="N52" s="327" t="s">
        <v>598</v>
      </c>
      <c r="O52" s="333">
        <v>45117</v>
      </c>
      <c r="P52" s="41"/>
      <c r="Q52" s="308"/>
      <c r="R52" s="41" t="s">
        <v>597</v>
      </c>
      <c r="S52" s="41"/>
      <c r="T52" s="309"/>
      <c r="U52" s="309"/>
      <c r="V52" s="309"/>
      <c r="W52" s="309"/>
      <c r="X52" s="309"/>
      <c r="Y52" s="309"/>
      <c r="Z52" s="309"/>
      <c r="AA52" s="309"/>
      <c r="AB52" s="309"/>
      <c r="AC52" s="309"/>
      <c r="AD52" s="309"/>
      <c r="AE52" s="309"/>
      <c r="AF52" s="309"/>
      <c r="AG52" s="309"/>
      <c r="AH52" s="309"/>
      <c r="AI52" s="309"/>
      <c r="AJ52" s="309"/>
      <c r="AK52" s="309"/>
      <c r="AL52" s="309"/>
    </row>
    <row r="53" spans="1:38" ht="13.5" customHeight="1">
      <c r="A53" s="296">
        <v>7</v>
      </c>
      <c r="B53" s="106">
        <v>45118</v>
      </c>
      <c r="C53" s="297"/>
      <c r="D53" s="298" t="s">
        <v>470</v>
      </c>
      <c r="E53" s="109" t="s">
        <v>611</v>
      </c>
      <c r="F53" s="105" t="s">
        <v>1028</v>
      </c>
      <c r="G53" s="111">
        <v>203</v>
      </c>
      <c r="H53" s="105"/>
      <c r="I53" s="105" t="s">
        <v>679</v>
      </c>
      <c r="J53" s="111" t="s">
        <v>596</v>
      </c>
      <c r="K53" s="111"/>
      <c r="L53" s="112"/>
      <c r="M53" s="113"/>
      <c r="N53" s="321"/>
      <c r="O53" s="357"/>
      <c r="P53" s="41"/>
      <c r="Q53" s="308"/>
      <c r="R53" s="41"/>
      <c r="S53" s="41"/>
      <c r="T53" s="358"/>
      <c r="U53" s="358"/>
      <c r="V53" s="358"/>
      <c r="W53" s="358"/>
      <c r="X53" s="358"/>
      <c r="Y53" s="358"/>
      <c r="Z53" s="358"/>
      <c r="AA53" s="358"/>
      <c r="AB53" s="358"/>
      <c r="AC53" s="358"/>
      <c r="AD53" s="358"/>
      <c r="AE53" s="358"/>
      <c r="AF53" s="358"/>
      <c r="AG53" s="358"/>
      <c r="AH53" s="358"/>
      <c r="AI53" s="358"/>
      <c r="AJ53" s="358"/>
      <c r="AK53" s="358"/>
      <c r="AL53" s="358"/>
    </row>
    <row r="54" spans="1:38" ht="13.5" customHeight="1">
      <c r="A54" s="296">
        <v>8</v>
      </c>
      <c r="B54" s="106">
        <v>45119</v>
      </c>
      <c r="C54" s="297"/>
      <c r="D54" s="298" t="s">
        <v>89</v>
      </c>
      <c r="E54" s="109" t="s">
        <v>611</v>
      </c>
      <c r="F54" s="105" t="s">
        <v>1052</v>
      </c>
      <c r="G54" s="111">
        <v>319</v>
      </c>
      <c r="H54" s="105"/>
      <c r="I54" s="105" t="s">
        <v>1053</v>
      </c>
      <c r="J54" s="111" t="s">
        <v>596</v>
      </c>
      <c r="K54" s="111"/>
      <c r="L54" s="112"/>
      <c r="M54" s="113"/>
      <c r="N54" s="321"/>
      <c r="O54" s="357"/>
      <c r="P54" s="41"/>
      <c r="Q54" s="308"/>
      <c r="R54" s="41"/>
      <c r="S54" s="41"/>
      <c r="T54" s="358"/>
      <c r="U54" s="358"/>
      <c r="V54" s="358"/>
      <c r="W54" s="358"/>
      <c r="X54" s="358"/>
      <c r="Y54" s="358"/>
      <c r="Z54" s="358"/>
      <c r="AA54" s="358"/>
      <c r="AB54" s="358"/>
      <c r="AC54" s="358"/>
      <c r="AD54" s="358"/>
      <c r="AE54" s="358"/>
      <c r="AF54" s="358"/>
      <c r="AG54" s="358"/>
      <c r="AH54" s="358"/>
      <c r="AI54" s="358"/>
      <c r="AJ54" s="358"/>
      <c r="AK54" s="358"/>
      <c r="AL54" s="358"/>
    </row>
    <row r="55" spans="1:38" ht="13.5" customHeight="1">
      <c r="A55" s="377">
        <v>9</v>
      </c>
      <c r="B55" s="266">
        <v>45121</v>
      </c>
      <c r="C55" s="378"/>
      <c r="D55" s="379" t="s">
        <v>840</v>
      </c>
      <c r="E55" s="276" t="s">
        <v>611</v>
      </c>
      <c r="F55" s="262">
        <v>312</v>
      </c>
      <c r="G55" s="265">
        <v>303</v>
      </c>
      <c r="H55" s="262">
        <v>320.5</v>
      </c>
      <c r="I55" s="262" t="s">
        <v>1095</v>
      </c>
      <c r="J55" s="116" t="s">
        <v>1109</v>
      </c>
      <c r="K55" s="116">
        <f t="shared" ref="K55" si="5">H55-F55</f>
        <v>8.5</v>
      </c>
      <c r="L55" s="117">
        <f>(F55*-0.7)/100</f>
        <v>-2.1839999999999997</v>
      </c>
      <c r="M55" s="118">
        <f t="shared" ref="M55" si="6">(K55+L55)/F55</f>
        <v>2.0243589743589745E-2</v>
      </c>
      <c r="N55" s="327" t="s">
        <v>598</v>
      </c>
      <c r="O55" s="333">
        <v>45124</v>
      </c>
      <c r="P55" s="41"/>
      <c r="Q55" s="308"/>
      <c r="R55" s="41"/>
      <c r="S55" s="41"/>
      <c r="T55" s="358"/>
      <c r="U55" s="358"/>
      <c r="V55" s="358"/>
      <c r="W55" s="358"/>
      <c r="X55" s="358"/>
      <c r="Y55" s="358"/>
      <c r="Z55" s="358"/>
      <c r="AA55" s="358"/>
      <c r="AB55" s="358"/>
      <c r="AC55" s="358"/>
      <c r="AD55" s="358"/>
      <c r="AE55" s="358"/>
      <c r="AF55" s="358"/>
      <c r="AG55" s="358"/>
      <c r="AH55" s="358"/>
      <c r="AI55" s="358"/>
      <c r="AJ55" s="358"/>
      <c r="AK55" s="358"/>
      <c r="AL55" s="358"/>
    </row>
    <row r="56" spans="1:38" ht="13.5" customHeight="1">
      <c r="A56" s="296"/>
      <c r="B56" s="106"/>
      <c r="C56" s="297"/>
      <c r="D56" s="298"/>
      <c r="E56" s="109"/>
      <c r="F56" s="105"/>
      <c r="G56" s="111"/>
      <c r="H56" s="105"/>
      <c r="I56" s="105"/>
      <c r="J56" s="111"/>
      <c r="K56" s="111"/>
      <c r="L56" s="112"/>
      <c r="M56" s="113"/>
      <c r="N56" s="321"/>
      <c r="O56" s="357"/>
      <c r="P56" s="41"/>
      <c r="Q56" s="308"/>
      <c r="R56" s="41"/>
      <c r="S56" s="41"/>
      <c r="T56" s="358"/>
      <c r="U56" s="358"/>
      <c r="V56" s="358"/>
      <c r="W56" s="358"/>
      <c r="X56" s="358"/>
      <c r="Y56" s="358"/>
      <c r="Z56" s="358"/>
      <c r="AA56" s="358"/>
      <c r="AB56" s="358"/>
      <c r="AC56" s="358"/>
      <c r="AD56" s="358"/>
      <c r="AE56" s="358"/>
      <c r="AF56" s="358"/>
      <c r="AG56" s="358"/>
      <c r="AH56" s="358"/>
      <c r="AI56" s="358"/>
      <c r="AJ56" s="358"/>
      <c r="AK56" s="358"/>
      <c r="AL56" s="358"/>
    </row>
    <row r="57" spans="1:38" ht="13.5" customHeight="1">
      <c r="A57" s="296"/>
      <c r="B57" s="106"/>
      <c r="C57" s="297"/>
      <c r="D57" s="298"/>
      <c r="E57" s="109"/>
      <c r="F57" s="105"/>
      <c r="G57" s="111"/>
      <c r="H57" s="105"/>
      <c r="I57" s="105"/>
      <c r="J57" s="111"/>
      <c r="K57" s="111"/>
      <c r="L57" s="112"/>
      <c r="M57" s="113"/>
      <c r="N57" s="321"/>
      <c r="O57" s="357"/>
      <c r="P57" s="41"/>
      <c r="Q57" s="308"/>
      <c r="R57" s="41"/>
      <c r="S57" s="41"/>
      <c r="T57" s="358"/>
      <c r="U57" s="358"/>
      <c r="V57" s="358"/>
      <c r="W57" s="358"/>
      <c r="X57" s="358"/>
      <c r="Y57" s="358"/>
      <c r="Z57" s="358"/>
      <c r="AA57" s="358"/>
      <c r="AB57" s="358"/>
      <c r="AC57" s="358"/>
      <c r="AD57" s="358"/>
      <c r="AE57" s="358"/>
      <c r="AF57" s="358"/>
      <c r="AG57" s="358"/>
      <c r="AH57" s="358"/>
      <c r="AI57" s="358"/>
      <c r="AJ57" s="358"/>
      <c r="AK57" s="358"/>
      <c r="AL57" s="358"/>
    </row>
    <row r="59" spans="1:38" ht="44.25" customHeight="1">
      <c r="A59" s="142" t="s">
        <v>602</v>
      </c>
      <c r="B59" s="163"/>
      <c r="C59" s="163"/>
      <c r="D59" s="1"/>
      <c r="E59" s="6"/>
      <c r="F59" s="6"/>
      <c r="G59" s="6"/>
      <c r="H59" s="6" t="s">
        <v>614</v>
      </c>
      <c r="I59" s="6"/>
      <c r="J59" s="6"/>
      <c r="K59" s="138"/>
      <c r="L59" s="164"/>
      <c r="M59" s="138"/>
      <c r="N59" s="139"/>
      <c r="O59" s="138"/>
      <c r="P59" s="41"/>
      <c r="Q59" s="1"/>
      <c r="R59" s="6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38" ht="12.75" customHeight="1">
      <c r="A60" s="148" t="s">
        <v>603</v>
      </c>
      <c r="B60" s="142"/>
      <c r="C60" s="142"/>
      <c r="D60" s="142"/>
      <c r="E60" s="41"/>
      <c r="F60" s="149" t="s">
        <v>604</v>
      </c>
      <c r="G60" s="60"/>
      <c r="H60" s="41"/>
      <c r="I60" s="60"/>
      <c r="J60" s="6"/>
      <c r="K60" s="165"/>
      <c r="L60" s="166"/>
      <c r="M60" s="6"/>
      <c r="N60" s="132"/>
      <c r="O60" s="167"/>
      <c r="P60" s="4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4.25" customHeight="1">
      <c r="A61" s="148"/>
      <c r="B61" s="142"/>
      <c r="C61" s="142"/>
      <c r="D61" s="142"/>
      <c r="E61" s="6"/>
      <c r="F61" s="149" t="s">
        <v>607</v>
      </c>
      <c r="G61" s="60"/>
      <c r="H61" s="41"/>
      <c r="I61" s="60"/>
      <c r="J61" s="6"/>
      <c r="K61" s="165"/>
      <c r="L61" s="166"/>
      <c r="M61" s="6"/>
      <c r="N61" s="132"/>
      <c r="O61" s="167"/>
      <c r="P61" s="4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14.25" customHeight="1">
      <c r="A62" s="142"/>
      <c r="B62" s="142"/>
      <c r="C62" s="142"/>
      <c r="D62" s="142"/>
      <c r="E62" s="6"/>
      <c r="F62" s="6"/>
      <c r="G62" s="6"/>
      <c r="H62" s="6"/>
      <c r="I62" s="6"/>
      <c r="J62" s="154"/>
      <c r="K62" s="151"/>
      <c r="L62" s="152"/>
      <c r="M62" s="6"/>
      <c r="N62" s="155"/>
      <c r="O62" s="1"/>
      <c r="P62" s="41"/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ht="12.75" customHeight="1">
      <c r="A63" s="168" t="s">
        <v>615</v>
      </c>
      <c r="B63" s="168"/>
      <c r="C63" s="168"/>
      <c r="D63" s="168"/>
      <c r="E63" s="6"/>
      <c r="F63" s="6"/>
      <c r="G63" s="6"/>
      <c r="H63" s="6"/>
      <c r="I63" s="6"/>
      <c r="J63" s="6"/>
      <c r="K63" s="6"/>
      <c r="L63" s="6"/>
      <c r="M63" s="6"/>
      <c r="N63" s="6"/>
      <c r="O63" s="24"/>
      <c r="Q63" s="41"/>
      <c r="R63" s="6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</row>
    <row r="64" spans="1:38" ht="38.25" customHeight="1">
      <c r="A64" s="102" t="s">
        <v>16</v>
      </c>
      <c r="B64" s="102" t="s">
        <v>568</v>
      </c>
      <c r="C64" s="102"/>
      <c r="D64" s="103" t="s">
        <v>581</v>
      </c>
      <c r="E64" s="102" t="s">
        <v>582</v>
      </c>
      <c r="F64" s="102" t="s">
        <v>583</v>
      </c>
      <c r="G64" s="102" t="s">
        <v>609</v>
      </c>
      <c r="H64" s="102" t="s">
        <v>585</v>
      </c>
      <c r="I64" s="102" t="s">
        <v>586</v>
      </c>
      <c r="J64" s="101" t="s">
        <v>587</v>
      </c>
      <c r="K64" s="169" t="s">
        <v>616</v>
      </c>
      <c r="L64" s="104" t="s">
        <v>589</v>
      </c>
      <c r="M64" s="169" t="s">
        <v>617</v>
      </c>
      <c r="N64" s="102" t="s">
        <v>618</v>
      </c>
      <c r="O64" s="101" t="s">
        <v>591</v>
      </c>
      <c r="P64" s="103" t="s">
        <v>592</v>
      </c>
      <c r="Q64" s="41"/>
      <c r="R64" s="6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</row>
    <row r="65" spans="1:38" ht="12.75" customHeight="1">
      <c r="A65" s="262">
        <v>1</v>
      </c>
      <c r="B65" s="263">
        <v>45105</v>
      </c>
      <c r="C65" s="264"/>
      <c r="D65" s="264" t="s">
        <v>894</v>
      </c>
      <c r="E65" s="262" t="s">
        <v>611</v>
      </c>
      <c r="F65" s="262">
        <v>1687</v>
      </c>
      <c r="G65" s="262">
        <v>1645</v>
      </c>
      <c r="H65" s="265">
        <v>1713.5</v>
      </c>
      <c r="I65" s="265" t="s">
        <v>895</v>
      </c>
      <c r="J65" s="116" t="s">
        <v>948</v>
      </c>
      <c r="K65" s="114">
        <f>H65-F65</f>
        <v>26.5</v>
      </c>
      <c r="L65" s="117">
        <f t="shared" ref="L65" si="7">(H65*N65)*0.07%</f>
        <v>419.80750000000006</v>
      </c>
      <c r="M65" s="170">
        <f t="shared" ref="M65" si="8">(K65*N65)-L65</f>
        <v>8855.1924999999992</v>
      </c>
      <c r="N65" s="114">
        <v>350</v>
      </c>
      <c r="O65" s="116" t="s">
        <v>598</v>
      </c>
      <c r="P65" s="115">
        <v>45111</v>
      </c>
      <c r="Q65" s="171"/>
      <c r="R65" s="60" t="s">
        <v>613</v>
      </c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172"/>
      <c r="AG65" s="173"/>
      <c r="AH65" s="171"/>
      <c r="AI65" s="171"/>
      <c r="AJ65" s="172"/>
      <c r="AK65" s="172"/>
      <c r="AL65" s="172"/>
    </row>
    <row r="66" spans="1:38" ht="12.75" customHeight="1">
      <c r="A66" s="262">
        <v>2</v>
      </c>
      <c r="B66" s="263">
        <v>45105</v>
      </c>
      <c r="C66" s="264"/>
      <c r="D66" s="264" t="s">
        <v>896</v>
      </c>
      <c r="E66" s="262" t="s">
        <v>611</v>
      </c>
      <c r="F66" s="262">
        <v>2680</v>
      </c>
      <c r="G66" s="262">
        <v>2635</v>
      </c>
      <c r="H66" s="265">
        <v>2715</v>
      </c>
      <c r="I66" s="265" t="s">
        <v>897</v>
      </c>
      <c r="J66" s="116" t="s">
        <v>926</v>
      </c>
      <c r="K66" s="114">
        <f>H66-F66</f>
        <v>35</v>
      </c>
      <c r="L66" s="117">
        <f t="shared" ref="L66" si="9">(H66*N66)*0.07%</f>
        <v>570.15000000000009</v>
      </c>
      <c r="M66" s="170">
        <f t="shared" ref="M66" si="10">(K66*N66)-L66</f>
        <v>9929.85</v>
      </c>
      <c r="N66" s="114">
        <v>300</v>
      </c>
      <c r="O66" s="116" t="s">
        <v>598</v>
      </c>
      <c r="P66" s="115">
        <v>45110</v>
      </c>
      <c r="Q66" s="171"/>
      <c r="R66" s="60" t="s">
        <v>613</v>
      </c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172"/>
      <c r="AG66" s="173"/>
      <c r="AH66" s="171"/>
      <c r="AI66" s="171"/>
      <c r="AJ66" s="172"/>
      <c r="AK66" s="172"/>
      <c r="AL66" s="172"/>
    </row>
    <row r="67" spans="1:38" ht="15" customHeight="1">
      <c r="A67" s="262">
        <v>3</v>
      </c>
      <c r="B67" s="263">
        <v>45105</v>
      </c>
      <c r="C67" s="264"/>
      <c r="D67" s="264" t="s">
        <v>898</v>
      </c>
      <c r="E67" s="262" t="s">
        <v>611</v>
      </c>
      <c r="F67" s="262" t="s">
        <v>911</v>
      </c>
      <c r="G67" s="262">
        <v>564</v>
      </c>
      <c r="H67" s="265">
        <v>578.5</v>
      </c>
      <c r="I67" s="265" t="s">
        <v>899</v>
      </c>
      <c r="J67" s="116" t="s">
        <v>624</v>
      </c>
      <c r="K67" s="114">
        <f>H67-F67</f>
        <v>6</v>
      </c>
      <c r="L67" s="117">
        <f t="shared" ref="L67" si="11">(H67*N67)*0.07%</f>
        <v>607.42500000000007</v>
      </c>
      <c r="M67" s="170">
        <f t="shared" ref="M67" si="12">(K67*N67)-L67</f>
        <v>8392.5750000000007</v>
      </c>
      <c r="N67" s="114">
        <v>1500</v>
      </c>
      <c r="O67" s="116" t="s">
        <v>598</v>
      </c>
      <c r="P67" s="115">
        <v>45110</v>
      </c>
      <c r="Q67" s="172"/>
      <c r="R67" s="172" t="s">
        <v>597</v>
      </c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H67" s="172"/>
      <c r="AI67" s="172"/>
      <c r="AJ67" s="172"/>
      <c r="AK67" s="172"/>
      <c r="AL67" s="172"/>
    </row>
    <row r="68" spans="1:38" ht="12.75" customHeight="1">
      <c r="A68" s="262">
        <v>4</v>
      </c>
      <c r="B68" s="263">
        <v>45110</v>
      </c>
      <c r="C68" s="264"/>
      <c r="D68" s="264" t="s">
        <v>912</v>
      </c>
      <c r="E68" s="262" t="s">
        <v>611</v>
      </c>
      <c r="F68" s="262">
        <v>231.25</v>
      </c>
      <c r="G68" s="262">
        <v>228</v>
      </c>
      <c r="H68" s="265">
        <v>233.75</v>
      </c>
      <c r="I68" s="265" t="s">
        <v>913</v>
      </c>
      <c r="J68" s="116" t="s">
        <v>917</v>
      </c>
      <c r="K68" s="114">
        <f>H68-F68</f>
        <v>2.5</v>
      </c>
      <c r="L68" s="117">
        <f t="shared" ref="L68" si="13">(H68*N68)*0.07%</f>
        <v>687.22500000000014</v>
      </c>
      <c r="M68" s="170">
        <f t="shared" ref="M68" si="14">(K68*N68)-L68</f>
        <v>9812.7749999999996</v>
      </c>
      <c r="N68" s="114">
        <v>4200</v>
      </c>
      <c r="O68" s="116" t="s">
        <v>598</v>
      </c>
      <c r="P68" s="115">
        <v>45110</v>
      </c>
      <c r="Q68" s="171"/>
      <c r="R68" s="172" t="s">
        <v>597</v>
      </c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172"/>
      <c r="AG68" s="173"/>
      <c r="AH68" s="171"/>
      <c r="AI68" s="171"/>
      <c r="AJ68" s="172"/>
      <c r="AK68" s="172"/>
      <c r="AL68" s="172"/>
    </row>
    <row r="69" spans="1:38" ht="12.75" customHeight="1">
      <c r="A69" s="262">
        <v>5</v>
      </c>
      <c r="B69" s="263">
        <v>45110</v>
      </c>
      <c r="C69" s="264"/>
      <c r="D69" s="264" t="s">
        <v>914</v>
      </c>
      <c r="E69" s="262" t="s">
        <v>619</v>
      </c>
      <c r="F69" s="262">
        <v>19400</v>
      </c>
      <c r="G69" s="262">
        <v>19530</v>
      </c>
      <c r="H69" s="265">
        <v>19350</v>
      </c>
      <c r="I69" s="265" t="s">
        <v>915</v>
      </c>
      <c r="J69" s="116" t="s">
        <v>626</v>
      </c>
      <c r="K69" s="114">
        <f>F69-H69</f>
        <v>50</v>
      </c>
      <c r="L69" s="117">
        <f t="shared" ref="L69" si="15">(H69*N69)*0.07%</f>
        <v>677.25000000000011</v>
      </c>
      <c r="M69" s="170">
        <f t="shared" ref="M69" si="16">(K69*N69)-L69</f>
        <v>1822.75</v>
      </c>
      <c r="N69" s="114">
        <v>50</v>
      </c>
      <c r="O69" s="116" t="s">
        <v>598</v>
      </c>
      <c r="P69" s="115">
        <v>45110</v>
      </c>
      <c r="Q69" s="171"/>
      <c r="R69" s="172" t="s">
        <v>597</v>
      </c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172"/>
      <c r="AG69" s="173"/>
      <c r="AH69" s="171"/>
      <c r="AI69" s="171"/>
      <c r="AJ69" s="172"/>
      <c r="AK69" s="172"/>
      <c r="AL69" s="172"/>
    </row>
    <row r="70" spans="1:38" ht="12.75" customHeight="1">
      <c r="A70" s="262">
        <v>6</v>
      </c>
      <c r="B70" s="263">
        <v>45110</v>
      </c>
      <c r="C70" s="264"/>
      <c r="D70" s="264" t="s">
        <v>920</v>
      </c>
      <c r="E70" s="262" t="s">
        <v>611</v>
      </c>
      <c r="F70" s="262">
        <v>3289</v>
      </c>
      <c r="G70" s="262">
        <v>3230</v>
      </c>
      <c r="H70" s="265">
        <v>3342.5</v>
      </c>
      <c r="I70" s="265">
        <v>3400</v>
      </c>
      <c r="J70" s="116" t="s">
        <v>953</v>
      </c>
      <c r="K70" s="114">
        <f>H70-F70</f>
        <v>53.5</v>
      </c>
      <c r="L70" s="117">
        <f t="shared" ref="L70:L71" si="17">(H70*N70)*0.07%</f>
        <v>409.45625000000007</v>
      </c>
      <c r="M70" s="170">
        <f t="shared" ref="M70:M71" si="18">(K70*N70)-L70</f>
        <v>8953.0437500000007</v>
      </c>
      <c r="N70" s="114">
        <v>175</v>
      </c>
      <c r="O70" s="116" t="s">
        <v>598</v>
      </c>
      <c r="P70" s="115">
        <v>45112</v>
      </c>
      <c r="Q70" s="171"/>
      <c r="R70" s="172" t="s">
        <v>597</v>
      </c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172"/>
      <c r="AG70" s="173"/>
      <c r="AH70" s="171"/>
      <c r="AI70" s="171"/>
      <c r="AJ70" s="172"/>
      <c r="AK70" s="172"/>
      <c r="AL70" s="172"/>
    </row>
    <row r="71" spans="1:38" ht="12.75" customHeight="1">
      <c r="A71" s="258">
        <v>7</v>
      </c>
      <c r="B71" s="372">
        <v>45110</v>
      </c>
      <c r="C71" s="373"/>
      <c r="D71" s="373" t="s">
        <v>923</v>
      </c>
      <c r="E71" s="258" t="s">
        <v>611</v>
      </c>
      <c r="F71" s="258">
        <v>681.5</v>
      </c>
      <c r="G71" s="258">
        <v>672</v>
      </c>
      <c r="H71" s="259">
        <v>672</v>
      </c>
      <c r="I71" s="259" t="s">
        <v>924</v>
      </c>
      <c r="J71" s="340" t="s">
        <v>954</v>
      </c>
      <c r="K71" s="374">
        <f>H71-F71</f>
        <v>-9.5</v>
      </c>
      <c r="L71" s="341">
        <f t="shared" si="17"/>
        <v>611.5200000000001</v>
      </c>
      <c r="M71" s="375">
        <f t="shared" si="18"/>
        <v>-12961.52</v>
      </c>
      <c r="N71" s="374">
        <v>1300</v>
      </c>
      <c r="O71" s="340" t="s">
        <v>612</v>
      </c>
      <c r="P71" s="376">
        <v>45112</v>
      </c>
      <c r="Q71" s="171"/>
      <c r="R71" s="60" t="s">
        <v>597</v>
      </c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172"/>
      <c r="AG71" s="173"/>
      <c r="AH71" s="171"/>
      <c r="AI71" s="171"/>
      <c r="AJ71" s="172"/>
      <c r="AK71" s="172"/>
      <c r="AL71" s="172"/>
    </row>
    <row r="72" spans="1:38" ht="12.75" customHeight="1">
      <c r="A72" s="258">
        <v>8</v>
      </c>
      <c r="B72" s="372">
        <v>45110</v>
      </c>
      <c r="C72" s="373"/>
      <c r="D72" s="373" t="s">
        <v>927</v>
      </c>
      <c r="E72" s="258" t="s">
        <v>611</v>
      </c>
      <c r="F72" s="258">
        <v>762.5</v>
      </c>
      <c r="G72" s="258">
        <v>750</v>
      </c>
      <c r="H72" s="259">
        <v>750</v>
      </c>
      <c r="I72" s="259" t="s">
        <v>928</v>
      </c>
      <c r="J72" s="340" t="s">
        <v>949</v>
      </c>
      <c r="K72" s="374">
        <f>H72-F72</f>
        <v>-12.5</v>
      </c>
      <c r="L72" s="341">
        <f t="shared" ref="L72:L75" si="19">(H72*N72)*0.07%</f>
        <v>525.00000000000011</v>
      </c>
      <c r="M72" s="375">
        <f t="shared" ref="M72:M75" si="20">(K72*N72)-L72</f>
        <v>-13025</v>
      </c>
      <c r="N72" s="374">
        <v>1000</v>
      </c>
      <c r="O72" s="340" t="s">
        <v>612</v>
      </c>
      <c r="P72" s="376">
        <v>45111</v>
      </c>
      <c r="Q72" s="171"/>
      <c r="R72" s="60" t="s">
        <v>613</v>
      </c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172"/>
      <c r="AG72" s="173"/>
      <c r="AH72" s="171"/>
      <c r="AI72" s="171"/>
      <c r="AJ72" s="172"/>
      <c r="AK72" s="172"/>
      <c r="AL72" s="172"/>
    </row>
    <row r="73" spans="1:38" ht="12.75" customHeight="1">
      <c r="A73" s="262">
        <v>9</v>
      </c>
      <c r="B73" s="263">
        <v>45113</v>
      </c>
      <c r="C73" s="264"/>
      <c r="D73" s="264" t="s">
        <v>961</v>
      </c>
      <c r="E73" s="262" t="s">
        <v>611</v>
      </c>
      <c r="F73" s="262">
        <v>4720</v>
      </c>
      <c r="G73" s="262">
        <v>4640</v>
      </c>
      <c r="H73" s="265">
        <v>4775</v>
      </c>
      <c r="I73" s="265" t="s">
        <v>962</v>
      </c>
      <c r="J73" s="116" t="s">
        <v>747</v>
      </c>
      <c r="K73" s="114">
        <f>H73-F73</f>
        <v>55</v>
      </c>
      <c r="L73" s="117">
        <f t="shared" si="19"/>
        <v>501.37500000000006</v>
      </c>
      <c r="M73" s="170">
        <f t="shared" si="20"/>
        <v>7748.625</v>
      </c>
      <c r="N73" s="114">
        <v>150</v>
      </c>
      <c r="O73" s="116" t="s">
        <v>598</v>
      </c>
      <c r="P73" s="115">
        <v>45113</v>
      </c>
      <c r="Q73" s="171"/>
      <c r="R73" s="60" t="s">
        <v>613</v>
      </c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172"/>
      <c r="AG73" s="173"/>
      <c r="AH73" s="171"/>
      <c r="AI73" s="171"/>
      <c r="AJ73" s="172"/>
      <c r="AK73" s="172"/>
      <c r="AL73" s="172"/>
    </row>
    <row r="74" spans="1:38" ht="12.75" customHeight="1">
      <c r="A74" s="258">
        <v>10</v>
      </c>
      <c r="B74" s="372">
        <v>45114</v>
      </c>
      <c r="C74" s="373"/>
      <c r="D74" s="373" t="s">
        <v>961</v>
      </c>
      <c r="E74" s="258" t="s">
        <v>611</v>
      </c>
      <c r="F74" s="258">
        <v>4695</v>
      </c>
      <c r="G74" s="258">
        <v>4615</v>
      </c>
      <c r="H74" s="259">
        <v>4615</v>
      </c>
      <c r="I74" s="259" t="s">
        <v>991</v>
      </c>
      <c r="J74" s="340" t="s">
        <v>1036</v>
      </c>
      <c r="K74" s="374">
        <f t="shared" ref="K74:K75" si="21">H74-F74</f>
        <v>-80</v>
      </c>
      <c r="L74" s="341">
        <f t="shared" si="19"/>
        <v>484.57500000000005</v>
      </c>
      <c r="M74" s="375">
        <f t="shared" si="20"/>
        <v>-12484.575000000001</v>
      </c>
      <c r="N74" s="374">
        <v>150</v>
      </c>
      <c r="O74" s="340" t="s">
        <v>612</v>
      </c>
      <c r="P74" s="376">
        <v>45117</v>
      </c>
      <c r="Q74" s="171"/>
      <c r="R74" s="60" t="s">
        <v>613</v>
      </c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172"/>
      <c r="AG74" s="173"/>
      <c r="AH74" s="171"/>
      <c r="AI74" s="171"/>
      <c r="AJ74" s="172"/>
      <c r="AK74" s="172"/>
      <c r="AL74" s="172"/>
    </row>
    <row r="75" spans="1:38" ht="12.75" customHeight="1">
      <c r="A75" s="258">
        <v>11</v>
      </c>
      <c r="B75" s="372">
        <v>45114</v>
      </c>
      <c r="C75" s="373"/>
      <c r="D75" s="373" t="s">
        <v>896</v>
      </c>
      <c r="E75" s="258" t="s">
        <v>611</v>
      </c>
      <c r="F75" s="258">
        <v>2727.5</v>
      </c>
      <c r="G75" s="258">
        <v>2685</v>
      </c>
      <c r="H75" s="259">
        <v>2685</v>
      </c>
      <c r="I75" s="259" t="s">
        <v>992</v>
      </c>
      <c r="J75" s="340" t="s">
        <v>1015</v>
      </c>
      <c r="K75" s="374">
        <f t="shared" si="21"/>
        <v>-42.5</v>
      </c>
      <c r="L75" s="341">
        <f t="shared" si="19"/>
        <v>563.85000000000014</v>
      </c>
      <c r="M75" s="375">
        <f t="shared" si="20"/>
        <v>-13313.85</v>
      </c>
      <c r="N75" s="374">
        <v>300</v>
      </c>
      <c r="O75" s="340" t="s">
        <v>612</v>
      </c>
      <c r="P75" s="376">
        <v>45117</v>
      </c>
      <c r="Q75" s="171"/>
      <c r="R75" s="60" t="s">
        <v>613</v>
      </c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172"/>
      <c r="AG75" s="173"/>
      <c r="AH75" s="171"/>
      <c r="AI75" s="171"/>
      <c r="AJ75" s="172"/>
      <c r="AK75" s="172"/>
      <c r="AL75" s="172"/>
    </row>
    <row r="76" spans="1:38" ht="12.75" customHeight="1">
      <c r="A76" s="258">
        <v>12</v>
      </c>
      <c r="B76" s="372">
        <v>45117</v>
      </c>
      <c r="C76" s="373"/>
      <c r="D76" s="373" t="s">
        <v>1013</v>
      </c>
      <c r="E76" s="258" t="s">
        <v>611</v>
      </c>
      <c r="F76" s="258">
        <v>809</v>
      </c>
      <c r="G76" s="258">
        <v>799</v>
      </c>
      <c r="H76" s="259">
        <v>799</v>
      </c>
      <c r="I76" s="259" t="s">
        <v>1014</v>
      </c>
      <c r="J76" s="340" t="s">
        <v>1031</v>
      </c>
      <c r="K76" s="374">
        <f t="shared" ref="K76" si="22">H76-F76</f>
        <v>-10</v>
      </c>
      <c r="L76" s="341">
        <f t="shared" ref="L76:L77" si="23">(H76*N76)*0.07%</f>
        <v>755.05500000000006</v>
      </c>
      <c r="M76" s="375">
        <f t="shared" ref="M76:M77" si="24">(K76*N76)-L76</f>
        <v>-14255.055</v>
      </c>
      <c r="N76" s="374">
        <v>1350</v>
      </c>
      <c r="O76" s="340" t="s">
        <v>612</v>
      </c>
      <c r="P76" s="376">
        <v>45118</v>
      </c>
      <c r="Q76" s="171"/>
      <c r="R76" s="60" t="s">
        <v>597</v>
      </c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172"/>
      <c r="AG76" s="173"/>
      <c r="AH76" s="171"/>
      <c r="AI76" s="171"/>
      <c r="AJ76" s="172"/>
      <c r="AK76" s="172"/>
      <c r="AL76" s="172"/>
    </row>
    <row r="77" spans="1:38" ht="15" customHeight="1">
      <c r="A77" s="262">
        <v>13</v>
      </c>
      <c r="B77" s="263">
        <v>45121</v>
      </c>
      <c r="C77" s="264"/>
      <c r="D77" s="264" t="s">
        <v>923</v>
      </c>
      <c r="E77" s="262" t="s">
        <v>611</v>
      </c>
      <c r="F77" s="262" t="s">
        <v>1103</v>
      </c>
      <c r="G77" s="262">
        <v>624</v>
      </c>
      <c r="H77" s="265">
        <v>643</v>
      </c>
      <c r="I77" s="265" t="s">
        <v>1094</v>
      </c>
      <c r="J77" s="116" t="s">
        <v>824</v>
      </c>
      <c r="K77" s="114">
        <f>H77-F77</f>
        <v>9</v>
      </c>
      <c r="L77" s="117">
        <f t="shared" si="23"/>
        <v>585.13000000000011</v>
      </c>
      <c r="M77" s="170">
        <f t="shared" si="24"/>
        <v>11114.869999999999</v>
      </c>
      <c r="N77" s="114">
        <v>1300</v>
      </c>
      <c r="O77" s="116" t="s">
        <v>598</v>
      </c>
      <c r="P77" s="115">
        <v>45124</v>
      </c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</row>
    <row r="78" spans="1:38" ht="12.75" customHeight="1">
      <c r="A78" s="262">
        <v>14</v>
      </c>
      <c r="B78" s="263">
        <v>45121</v>
      </c>
      <c r="C78" s="264"/>
      <c r="D78" s="264" t="s">
        <v>1098</v>
      </c>
      <c r="E78" s="262" t="s">
        <v>611</v>
      </c>
      <c r="F78" s="262">
        <v>185.5</v>
      </c>
      <c r="G78" s="262">
        <v>181</v>
      </c>
      <c r="H78" s="265">
        <v>188.5</v>
      </c>
      <c r="I78" s="265" t="s">
        <v>1099</v>
      </c>
      <c r="J78" s="116" t="s">
        <v>1108</v>
      </c>
      <c r="K78" s="114">
        <f>H78-F78</f>
        <v>3</v>
      </c>
      <c r="L78" s="117">
        <f t="shared" ref="L78" si="25">(H78*N78)*0.07%</f>
        <v>395.85000000000008</v>
      </c>
      <c r="M78" s="170">
        <f t="shared" ref="M78" si="26">(K78*N78)-L78</f>
        <v>8604.15</v>
      </c>
      <c r="N78" s="114">
        <v>3000</v>
      </c>
      <c r="O78" s="116" t="s">
        <v>598</v>
      </c>
      <c r="P78" s="115">
        <v>45124</v>
      </c>
      <c r="Q78" s="171"/>
      <c r="R78" s="60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172"/>
      <c r="AG78" s="173"/>
      <c r="AH78" s="171"/>
      <c r="AI78" s="171"/>
      <c r="AJ78" s="172"/>
      <c r="AK78" s="172"/>
      <c r="AL78" s="172"/>
    </row>
    <row r="79" spans="1:38" ht="12.75" customHeight="1">
      <c r="A79" s="105"/>
      <c r="B79" s="174"/>
      <c r="C79" s="175"/>
      <c r="D79" s="175"/>
      <c r="E79" s="105"/>
      <c r="F79" s="105"/>
      <c r="G79" s="105"/>
      <c r="H79" s="111"/>
      <c r="I79" s="111"/>
      <c r="J79" s="267"/>
      <c r="K79" s="105"/>
      <c r="L79" s="112"/>
      <c r="M79" s="177"/>
      <c r="N79" s="105"/>
      <c r="O79" s="111"/>
      <c r="P79" s="106"/>
      <c r="Q79" s="171"/>
      <c r="R79" s="60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172"/>
      <c r="AG79" s="173"/>
      <c r="AH79" s="171"/>
      <c r="AI79" s="171"/>
      <c r="AJ79" s="172"/>
      <c r="AK79" s="172"/>
      <c r="AL79" s="172"/>
    </row>
    <row r="80" spans="1:38" ht="12.75" customHeight="1">
      <c r="A80" s="105"/>
      <c r="B80" s="174"/>
      <c r="C80" s="175"/>
      <c r="D80" s="175"/>
      <c r="E80" s="105"/>
      <c r="F80" s="105"/>
      <c r="G80" s="105"/>
      <c r="H80" s="111"/>
      <c r="I80" s="111"/>
      <c r="J80" s="267"/>
      <c r="K80" s="105"/>
      <c r="L80" s="112"/>
      <c r="M80" s="177"/>
      <c r="N80" s="105"/>
      <c r="O80" s="111"/>
      <c r="P80" s="106"/>
      <c r="Q80" s="171"/>
      <c r="R80" s="60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172"/>
      <c r="AG80" s="173"/>
      <c r="AH80" s="171"/>
      <c r="AI80" s="171"/>
      <c r="AJ80" s="172"/>
      <c r="AK80" s="172"/>
      <c r="AL80" s="172"/>
    </row>
    <row r="81" spans="1:38" ht="12.75" customHeight="1">
      <c r="A81" s="172"/>
      <c r="B81" s="178"/>
      <c r="C81" s="171"/>
      <c r="D81" s="171"/>
      <c r="E81" s="172"/>
      <c r="F81" s="172"/>
      <c r="G81" s="172"/>
      <c r="H81" s="179"/>
      <c r="I81" s="179"/>
      <c r="J81" s="179"/>
      <c r="K81" s="171"/>
      <c r="L81" s="172"/>
      <c r="M81" s="172"/>
      <c r="N81" s="172"/>
      <c r="O81" s="179"/>
      <c r="P81" s="179"/>
      <c r="Q81" s="171"/>
      <c r="R81" s="60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172"/>
      <c r="AG81" s="173"/>
      <c r="AH81" s="171"/>
      <c r="AI81" s="171"/>
      <c r="AJ81" s="172"/>
      <c r="AK81" s="172"/>
      <c r="AL81" s="172"/>
    </row>
    <row r="82" spans="1:38">
      <c r="A82" s="180" t="s">
        <v>620</v>
      </c>
      <c r="B82" s="180"/>
      <c r="C82" s="180"/>
      <c r="D82" s="180"/>
      <c r="E82" s="181"/>
      <c r="F82" s="135"/>
      <c r="G82" s="135"/>
      <c r="H82" s="135"/>
      <c r="I82" s="135"/>
      <c r="J82" s="1"/>
      <c r="K82" s="6"/>
      <c r="L82" s="6"/>
      <c r="M82" s="6"/>
      <c r="N82" s="1"/>
      <c r="O82" s="1"/>
      <c r="P82" s="41"/>
      <c r="Q82" s="41"/>
      <c r="R82" s="6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41"/>
      <c r="AG82" s="41"/>
      <c r="AH82" s="41"/>
      <c r="AI82" s="41"/>
      <c r="AJ82" s="41"/>
      <c r="AK82" s="41"/>
      <c r="AL82" s="41"/>
    </row>
    <row r="83" spans="1:38" ht="38.25">
      <c r="A83" s="102" t="s">
        <v>16</v>
      </c>
      <c r="B83" s="102" t="s">
        <v>568</v>
      </c>
      <c r="C83" s="102"/>
      <c r="D83" s="103" t="s">
        <v>581</v>
      </c>
      <c r="E83" s="102" t="s">
        <v>582</v>
      </c>
      <c r="F83" s="102" t="s">
        <v>583</v>
      </c>
      <c r="G83" s="102" t="s">
        <v>609</v>
      </c>
      <c r="H83" s="102" t="s">
        <v>585</v>
      </c>
      <c r="I83" s="102" t="s">
        <v>586</v>
      </c>
      <c r="J83" s="101" t="s">
        <v>587</v>
      </c>
      <c r="K83" s="101" t="s">
        <v>621</v>
      </c>
      <c r="L83" s="104" t="s">
        <v>589</v>
      </c>
      <c r="M83" s="169" t="s">
        <v>617</v>
      </c>
      <c r="N83" s="102" t="s">
        <v>618</v>
      </c>
      <c r="O83" s="102" t="s">
        <v>591</v>
      </c>
      <c r="P83" s="103" t="s">
        <v>592</v>
      </c>
      <c r="Q83" s="41"/>
      <c r="R83" s="6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41"/>
      <c r="AG83" s="41"/>
      <c r="AH83" s="41"/>
      <c r="AI83" s="41"/>
      <c r="AJ83" s="41"/>
      <c r="AK83" s="41"/>
      <c r="AL83" s="41"/>
    </row>
    <row r="84" spans="1:38" ht="15" customHeight="1">
      <c r="A84" s="409">
        <v>1</v>
      </c>
      <c r="B84" s="413">
        <v>45107</v>
      </c>
      <c r="C84" s="260"/>
      <c r="D84" s="261" t="s">
        <v>905</v>
      </c>
      <c r="E84" s="260" t="s">
        <v>611</v>
      </c>
      <c r="F84" s="277" t="s">
        <v>997</v>
      </c>
      <c r="G84" s="260"/>
      <c r="H84" s="260">
        <v>31</v>
      </c>
      <c r="I84" s="260"/>
      <c r="J84" s="420" t="s">
        <v>1034</v>
      </c>
      <c r="K84" s="285">
        <f t="shared" ref="K84" si="27">H84-F84</f>
        <v>7</v>
      </c>
      <c r="L84" s="286">
        <v>100</v>
      </c>
      <c r="M84" s="380">
        <f t="shared" ref="M84" si="28">(K84*N84)-100</f>
        <v>4800</v>
      </c>
      <c r="N84" s="382">
        <v>700</v>
      </c>
      <c r="O84" s="415" t="s">
        <v>598</v>
      </c>
      <c r="P84" s="417">
        <v>45118</v>
      </c>
      <c r="Q84" s="172"/>
      <c r="R84" s="172" t="s">
        <v>613</v>
      </c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2"/>
      <c r="AL84" s="172"/>
    </row>
    <row r="85" spans="1:38" ht="15" customHeight="1">
      <c r="A85" s="410"/>
      <c r="B85" s="419"/>
      <c r="C85" s="260"/>
      <c r="D85" s="261" t="s">
        <v>906</v>
      </c>
      <c r="E85" s="260" t="s">
        <v>619</v>
      </c>
      <c r="F85" s="277" t="s">
        <v>1020</v>
      </c>
      <c r="G85" s="260"/>
      <c r="H85" s="260">
        <v>22.5</v>
      </c>
      <c r="I85" s="260"/>
      <c r="J85" s="421"/>
      <c r="K85" s="330">
        <f>F85-H85</f>
        <v>-5</v>
      </c>
      <c r="L85" s="286">
        <v>100</v>
      </c>
      <c r="M85" s="380">
        <f t="shared" ref="M85" si="29">(K85*N85)-100</f>
        <v>-3600</v>
      </c>
      <c r="N85" s="382">
        <v>700</v>
      </c>
      <c r="O85" s="416"/>
      <c r="P85" s="418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</row>
    <row r="86" spans="1:38" ht="15" customHeight="1">
      <c r="A86" s="303">
        <v>2</v>
      </c>
      <c r="B86" s="302">
        <v>45107</v>
      </c>
      <c r="C86" s="273"/>
      <c r="D86" s="274" t="s">
        <v>900</v>
      </c>
      <c r="E86" s="273" t="s">
        <v>619</v>
      </c>
      <c r="F86" s="278" t="s">
        <v>908</v>
      </c>
      <c r="G86" s="273">
        <v>115</v>
      </c>
      <c r="H86" s="273">
        <v>115</v>
      </c>
      <c r="I86" s="273" t="s">
        <v>902</v>
      </c>
      <c r="J86" s="259" t="s">
        <v>909</v>
      </c>
      <c r="K86" s="295">
        <f>F86-H86</f>
        <v>-30.5</v>
      </c>
      <c r="L86" s="281">
        <v>100</v>
      </c>
      <c r="M86" s="282">
        <f t="shared" ref="M86" si="30">(K86*N86)-100</f>
        <v>-1625</v>
      </c>
      <c r="N86" s="381">
        <v>50</v>
      </c>
      <c r="O86" s="275" t="s">
        <v>612</v>
      </c>
      <c r="P86" s="283">
        <v>45110</v>
      </c>
      <c r="Q86" s="172"/>
      <c r="R86" s="172" t="s">
        <v>597</v>
      </c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</row>
    <row r="87" spans="1:38" ht="15" customHeight="1">
      <c r="A87" s="303">
        <v>3</v>
      </c>
      <c r="B87" s="302">
        <v>45107</v>
      </c>
      <c r="C87" s="273"/>
      <c r="D87" s="274" t="s">
        <v>901</v>
      </c>
      <c r="E87" s="273" t="s">
        <v>611</v>
      </c>
      <c r="F87" s="278" t="s">
        <v>907</v>
      </c>
      <c r="G87" s="273">
        <v>30</v>
      </c>
      <c r="H87" s="273">
        <v>30</v>
      </c>
      <c r="I87" s="273" t="s">
        <v>903</v>
      </c>
      <c r="J87" s="259" t="s">
        <v>910</v>
      </c>
      <c r="K87" s="258">
        <f t="shared" ref="K87:K88" si="31">H87-F87</f>
        <v>-39</v>
      </c>
      <c r="L87" s="281">
        <v>100</v>
      </c>
      <c r="M87" s="282">
        <f t="shared" ref="M87:M88" si="32">(K87*N87)-100</f>
        <v>-1660</v>
      </c>
      <c r="N87" s="258">
        <v>40</v>
      </c>
      <c r="O87" s="275" t="s">
        <v>612</v>
      </c>
      <c r="P87" s="283">
        <v>45110</v>
      </c>
      <c r="Q87" s="172"/>
      <c r="R87" s="172" t="s">
        <v>613</v>
      </c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H87" s="172"/>
      <c r="AI87" s="172"/>
      <c r="AJ87" s="172"/>
      <c r="AK87" s="172"/>
      <c r="AL87" s="172"/>
    </row>
    <row r="88" spans="1:38" ht="15" customHeight="1">
      <c r="A88" s="300">
        <v>4</v>
      </c>
      <c r="B88" s="301">
        <v>45110</v>
      </c>
      <c r="C88" s="260"/>
      <c r="D88" s="261" t="s">
        <v>916</v>
      </c>
      <c r="E88" s="260" t="s">
        <v>611</v>
      </c>
      <c r="F88" s="277" t="s">
        <v>918</v>
      </c>
      <c r="G88" s="260">
        <v>75</v>
      </c>
      <c r="H88" s="260">
        <v>220</v>
      </c>
      <c r="I88" s="260" t="s">
        <v>868</v>
      </c>
      <c r="J88" s="284" t="s">
        <v>626</v>
      </c>
      <c r="K88" s="285">
        <f t="shared" si="31"/>
        <v>50</v>
      </c>
      <c r="L88" s="286">
        <v>100</v>
      </c>
      <c r="M88" s="287">
        <f t="shared" si="32"/>
        <v>1150</v>
      </c>
      <c r="N88" s="285">
        <v>25</v>
      </c>
      <c r="O88" s="284" t="s">
        <v>598</v>
      </c>
      <c r="P88" s="288">
        <v>45110</v>
      </c>
      <c r="Q88" s="172"/>
      <c r="R88" s="172" t="s">
        <v>597</v>
      </c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H88" s="172"/>
      <c r="AI88" s="172"/>
      <c r="AJ88" s="172"/>
      <c r="AK88" s="172"/>
      <c r="AL88" s="172"/>
    </row>
    <row r="89" spans="1:38" ht="15" customHeight="1">
      <c r="A89" s="303">
        <v>5</v>
      </c>
      <c r="B89" s="302">
        <v>45110</v>
      </c>
      <c r="C89" s="273"/>
      <c r="D89" s="274" t="s">
        <v>921</v>
      </c>
      <c r="E89" s="273" t="s">
        <v>611</v>
      </c>
      <c r="F89" s="278" t="s">
        <v>932</v>
      </c>
      <c r="G89" s="273">
        <v>40</v>
      </c>
      <c r="H89" s="273">
        <v>40</v>
      </c>
      <c r="I89" s="273" t="s">
        <v>904</v>
      </c>
      <c r="J89" s="315" t="s">
        <v>933</v>
      </c>
      <c r="K89" s="258">
        <f t="shared" ref="K89" si="33">H89-F89</f>
        <v>-30</v>
      </c>
      <c r="L89" s="281">
        <v>100</v>
      </c>
      <c r="M89" s="282">
        <f t="shared" ref="M89" si="34">(K89*N89)-100</f>
        <v>-1300</v>
      </c>
      <c r="N89" s="258">
        <v>40</v>
      </c>
      <c r="O89" s="316" t="s">
        <v>612</v>
      </c>
      <c r="P89" s="317">
        <v>45111</v>
      </c>
      <c r="Q89" s="172"/>
      <c r="R89" s="172" t="s">
        <v>597</v>
      </c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72"/>
      <c r="AL89" s="172"/>
    </row>
    <row r="90" spans="1:38" ht="15" customHeight="1">
      <c r="A90" s="310">
        <v>6</v>
      </c>
      <c r="B90" s="311">
        <v>45110</v>
      </c>
      <c r="C90" s="312"/>
      <c r="D90" s="313" t="s">
        <v>916</v>
      </c>
      <c r="E90" s="312" t="s">
        <v>611</v>
      </c>
      <c r="F90" s="314" t="s">
        <v>929</v>
      </c>
      <c r="G90" s="312">
        <v>65</v>
      </c>
      <c r="H90" s="312">
        <v>165</v>
      </c>
      <c r="I90" s="312" t="s">
        <v>868</v>
      </c>
      <c r="J90" s="312" t="s">
        <v>931</v>
      </c>
      <c r="K90" s="310">
        <f t="shared" ref="K90:K91" si="35">H90-F90</f>
        <v>5</v>
      </c>
      <c r="L90" s="318">
        <v>100</v>
      </c>
      <c r="M90" s="319">
        <f t="shared" ref="M90:M91" si="36">(K90*N90)-100</f>
        <v>25</v>
      </c>
      <c r="N90" s="310">
        <v>25</v>
      </c>
      <c r="O90" s="312" t="s">
        <v>622</v>
      </c>
      <c r="P90" s="311">
        <v>45110</v>
      </c>
      <c r="Q90" s="172"/>
      <c r="R90" s="172" t="s">
        <v>597</v>
      </c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2"/>
      <c r="AH90" s="172"/>
      <c r="AI90" s="172"/>
      <c r="AJ90" s="172"/>
      <c r="AK90" s="172"/>
      <c r="AL90" s="172"/>
    </row>
    <row r="91" spans="1:38" ht="15" customHeight="1">
      <c r="A91" s="300">
        <v>7</v>
      </c>
      <c r="B91" s="301">
        <v>45111</v>
      </c>
      <c r="C91" s="260"/>
      <c r="D91" s="261" t="s">
        <v>916</v>
      </c>
      <c r="E91" s="260" t="s">
        <v>611</v>
      </c>
      <c r="F91" s="277" t="s">
        <v>936</v>
      </c>
      <c r="G91" s="260">
        <v>0</v>
      </c>
      <c r="H91" s="260">
        <v>160</v>
      </c>
      <c r="I91" s="260" t="s">
        <v>868</v>
      </c>
      <c r="J91" s="284" t="s">
        <v>652</v>
      </c>
      <c r="K91" s="285">
        <f t="shared" si="35"/>
        <v>40</v>
      </c>
      <c r="L91" s="286">
        <v>100</v>
      </c>
      <c r="M91" s="287">
        <f t="shared" si="36"/>
        <v>900</v>
      </c>
      <c r="N91" s="285">
        <v>25</v>
      </c>
      <c r="O91" s="284" t="s">
        <v>598</v>
      </c>
      <c r="P91" s="288">
        <v>45111</v>
      </c>
      <c r="Q91" s="172"/>
      <c r="R91" s="172" t="s">
        <v>597</v>
      </c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172"/>
      <c r="AH91" s="172"/>
      <c r="AI91" s="172"/>
      <c r="AJ91" s="172"/>
      <c r="AK91" s="172"/>
      <c r="AL91" s="172"/>
    </row>
    <row r="92" spans="1:38" ht="15" customHeight="1">
      <c r="A92" s="300">
        <v>8</v>
      </c>
      <c r="B92" s="301">
        <v>45111</v>
      </c>
      <c r="C92" s="260"/>
      <c r="D92" s="261" t="s">
        <v>934</v>
      </c>
      <c r="E92" s="260" t="s">
        <v>611</v>
      </c>
      <c r="F92" s="277" t="s">
        <v>938</v>
      </c>
      <c r="G92" s="260">
        <v>0</v>
      </c>
      <c r="H92" s="260">
        <v>51</v>
      </c>
      <c r="I92" s="260" t="s">
        <v>935</v>
      </c>
      <c r="J92" s="284" t="s">
        <v>623</v>
      </c>
      <c r="K92" s="285">
        <f t="shared" ref="K92:K93" si="37">H92-F92</f>
        <v>21</v>
      </c>
      <c r="L92" s="286">
        <v>100</v>
      </c>
      <c r="M92" s="287">
        <f t="shared" ref="M92:M93" si="38">(K92*N92)-100</f>
        <v>740</v>
      </c>
      <c r="N92" s="285">
        <v>40</v>
      </c>
      <c r="O92" s="284" t="s">
        <v>598</v>
      </c>
      <c r="P92" s="288">
        <v>45111</v>
      </c>
      <c r="Q92" s="172"/>
      <c r="R92" s="172" t="s">
        <v>613</v>
      </c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72"/>
      <c r="AL92" s="172"/>
    </row>
    <row r="93" spans="1:38" ht="15" customHeight="1">
      <c r="A93" s="300">
        <v>9</v>
      </c>
      <c r="B93" s="301">
        <v>45111</v>
      </c>
      <c r="C93" s="260"/>
      <c r="D93" s="261" t="s">
        <v>916</v>
      </c>
      <c r="E93" s="260" t="s">
        <v>611</v>
      </c>
      <c r="F93" s="277" t="s">
        <v>945</v>
      </c>
      <c r="G93" s="260">
        <v>0</v>
      </c>
      <c r="H93" s="260">
        <v>122.5</v>
      </c>
      <c r="I93" s="260" t="s">
        <v>939</v>
      </c>
      <c r="J93" s="284" t="s">
        <v>946</v>
      </c>
      <c r="K93" s="285">
        <f t="shared" si="37"/>
        <v>20</v>
      </c>
      <c r="L93" s="286">
        <v>100</v>
      </c>
      <c r="M93" s="287">
        <f t="shared" si="38"/>
        <v>400</v>
      </c>
      <c r="N93" s="285">
        <v>25</v>
      </c>
      <c r="O93" s="284" t="s">
        <v>598</v>
      </c>
      <c r="P93" s="288">
        <v>45111</v>
      </c>
      <c r="Q93" s="172"/>
      <c r="R93" s="172" t="s">
        <v>597</v>
      </c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  <c r="AK93" s="172"/>
      <c r="AL93" s="172"/>
    </row>
    <row r="94" spans="1:38" ht="15" customHeight="1">
      <c r="A94" s="300">
        <v>10</v>
      </c>
      <c r="B94" s="301">
        <v>45111</v>
      </c>
      <c r="C94" s="260"/>
      <c r="D94" s="261" t="s">
        <v>941</v>
      </c>
      <c r="E94" s="260" t="s">
        <v>611</v>
      </c>
      <c r="F94" s="277" t="s">
        <v>943</v>
      </c>
      <c r="G94" s="260">
        <v>0</v>
      </c>
      <c r="H94" s="260">
        <v>51</v>
      </c>
      <c r="I94" s="260" t="s">
        <v>942</v>
      </c>
      <c r="J94" s="284" t="s">
        <v>944</v>
      </c>
      <c r="K94" s="285">
        <f t="shared" ref="K94" si="39">H94-F94</f>
        <v>15</v>
      </c>
      <c r="L94" s="286">
        <v>100</v>
      </c>
      <c r="M94" s="287">
        <f t="shared" ref="M94" si="40">(K94*N94)-100</f>
        <v>500</v>
      </c>
      <c r="N94" s="285">
        <v>40</v>
      </c>
      <c r="O94" s="284" t="s">
        <v>598</v>
      </c>
      <c r="P94" s="288">
        <v>45111</v>
      </c>
      <c r="Q94" s="172"/>
      <c r="R94" s="172" t="s">
        <v>613</v>
      </c>
      <c r="S94" s="172"/>
      <c r="T94" s="172"/>
      <c r="U94" s="172"/>
      <c r="V94" s="172"/>
      <c r="W94" s="172"/>
      <c r="X94" s="172"/>
      <c r="Y94" s="172"/>
      <c r="Z94" s="172"/>
      <c r="AA94" s="172"/>
      <c r="AB94" s="172"/>
      <c r="AC94" s="172"/>
      <c r="AD94" s="172"/>
      <c r="AE94" s="172"/>
      <c r="AF94" s="172"/>
      <c r="AG94" s="172"/>
      <c r="AH94" s="172"/>
      <c r="AI94" s="172"/>
      <c r="AJ94" s="172"/>
      <c r="AK94" s="172"/>
      <c r="AL94" s="172"/>
    </row>
    <row r="95" spans="1:38" ht="15" customHeight="1">
      <c r="A95" s="300">
        <v>11</v>
      </c>
      <c r="B95" s="301">
        <v>45111</v>
      </c>
      <c r="C95" s="260"/>
      <c r="D95" s="261" t="s">
        <v>934</v>
      </c>
      <c r="E95" s="260" t="s">
        <v>611</v>
      </c>
      <c r="F95" s="277" t="s">
        <v>947</v>
      </c>
      <c r="G95" s="260">
        <v>0</v>
      </c>
      <c r="H95" s="260">
        <v>46.5</v>
      </c>
      <c r="I95" s="260" t="s">
        <v>935</v>
      </c>
      <c r="J95" s="284" t="s">
        <v>950</v>
      </c>
      <c r="K95" s="285">
        <f t="shared" ref="K95:K96" si="41">H95-F95</f>
        <v>19.5</v>
      </c>
      <c r="L95" s="286">
        <v>100</v>
      </c>
      <c r="M95" s="287">
        <f t="shared" ref="M95:M96" si="42">(K95*N95)-100</f>
        <v>680</v>
      </c>
      <c r="N95" s="285">
        <v>40</v>
      </c>
      <c r="O95" s="284" t="s">
        <v>598</v>
      </c>
      <c r="P95" s="288">
        <v>45111</v>
      </c>
      <c r="Q95" s="172"/>
      <c r="R95" s="172" t="s">
        <v>613</v>
      </c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2"/>
      <c r="AH95" s="172"/>
      <c r="AI95" s="172"/>
      <c r="AJ95" s="172"/>
      <c r="AK95" s="172"/>
      <c r="AL95" s="172"/>
    </row>
    <row r="96" spans="1:38" ht="15" customHeight="1">
      <c r="A96" s="303">
        <v>12</v>
      </c>
      <c r="B96" s="302">
        <v>45112</v>
      </c>
      <c r="C96" s="273"/>
      <c r="D96" s="274" t="s">
        <v>955</v>
      </c>
      <c r="E96" s="273" t="s">
        <v>611</v>
      </c>
      <c r="F96" s="278" t="s">
        <v>964</v>
      </c>
      <c r="G96" s="273">
        <v>15</v>
      </c>
      <c r="H96" s="273">
        <v>15</v>
      </c>
      <c r="I96" s="273" t="s">
        <v>956</v>
      </c>
      <c r="J96" s="315" t="s">
        <v>965</v>
      </c>
      <c r="K96" s="258">
        <f t="shared" si="41"/>
        <v>-39.5</v>
      </c>
      <c r="L96" s="281">
        <v>100</v>
      </c>
      <c r="M96" s="282">
        <f t="shared" si="42"/>
        <v>-1680</v>
      </c>
      <c r="N96" s="258">
        <v>40</v>
      </c>
      <c r="O96" s="316" t="s">
        <v>612</v>
      </c>
      <c r="P96" s="317">
        <v>45113</v>
      </c>
      <c r="Q96" s="172"/>
      <c r="R96" s="172" t="s">
        <v>597</v>
      </c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H96" s="172"/>
      <c r="AI96" s="172"/>
      <c r="AJ96" s="172"/>
      <c r="AK96" s="172"/>
      <c r="AL96" s="172"/>
    </row>
    <row r="97" spans="1:38" ht="15" customHeight="1">
      <c r="A97" s="409">
        <v>13</v>
      </c>
      <c r="B97" s="413">
        <v>45112</v>
      </c>
      <c r="C97" s="260"/>
      <c r="D97" s="261" t="s">
        <v>958</v>
      </c>
      <c r="E97" s="260" t="s">
        <v>611</v>
      </c>
      <c r="F97" s="277" t="s">
        <v>983</v>
      </c>
      <c r="G97" s="260">
        <v>120</v>
      </c>
      <c r="H97" s="260">
        <v>370</v>
      </c>
      <c r="I97" s="260" t="s">
        <v>959</v>
      </c>
      <c r="J97" s="420" t="s">
        <v>985</v>
      </c>
      <c r="K97" s="285">
        <f t="shared" ref="K97" si="43">H97-F97</f>
        <v>10</v>
      </c>
      <c r="L97" s="286">
        <v>100</v>
      </c>
      <c r="M97" s="287">
        <f t="shared" ref="M97" si="44">(K97*N97)-100</f>
        <v>150</v>
      </c>
      <c r="N97" s="285">
        <v>25</v>
      </c>
      <c r="O97" s="284" t="s">
        <v>598</v>
      </c>
      <c r="P97" s="288">
        <v>45114</v>
      </c>
      <c r="Q97" s="172"/>
      <c r="R97" s="172" t="s">
        <v>597</v>
      </c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  <c r="AF97" s="172"/>
      <c r="AG97" s="172"/>
      <c r="AH97" s="172"/>
      <c r="AI97" s="172"/>
      <c r="AJ97" s="172"/>
      <c r="AK97" s="172"/>
      <c r="AL97" s="172"/>
    </row>
    <row r="98" spans="1:38" ht="15" customHeight="1">
      <c r="A98" s="410"/>
      <c r="B98" s="419"/>
      <c r="C98" s="260"/>
      <c r="D98" s="261" t="s">
        <v>916</v>
      </c>
      <c r="E98" s="260" t="s">
        <v>619</v>
      </c>
      <c r="F98" s="277" t="s">
        <v>984</v>
      </c>
      <c r="G98" s="260"/>
      <c r="H98" s="260">
        <v>0</v>
      </c>
      <c r="I98" s="260">
        <v>0</v>
      </c>
      <c r="J98" s="421"/>
      <c r="K98" s="330">
        <f>F98-H98</f>
        <v>100</v>
      </c>
      <c r="L98" s="286">
        <v>100</v>
      </c>
      <c r="M98" s="287">
        <f t="shared" ref="M98:M99" si="45">(K98*N98)-100</f>
        <v>2400</v>
      </c>
      <c r="N98" s="285">
        <v>25</v>
      </c>
      <c r="O98" s="284" t="s">
        <v>598</v>
      </c>
      <c r="P98" s="288">
        <v>45113</v>
      </c>
      <c r="Q98" s="172"/>
      <c r="R98" s="172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72"/>
      <c r="AF98" s="172"/>
      <c r="AG98" s="172"/>
      <c r="AH98" s="172"/>
      <c r="AI98" s="172"/>
      <c r="AJ98" s="172"/>
      <c r="AK98" s="172"/>
      <c r="AL98" s="172"/>
    </row>
    <row r="99" spans="1:38" ht="15" customHeight="1">
      <c r="A99" s="303">
        <v>14</v>
      </c>
      <c r="B99" s="302">
        <v>45113</v>
      </c>
      <c r="C99" s="273"/>
      <c r="D99" s="274" t="s">
        <v>968</v>
      </c>
      <c r="E99" s="273" t="s">
        <v>611</v>
      </c>
      <c r="F99" s="278" t="s">
        <v>978</v>
      </c>
      <c r="G99" s="273">
        <v>0</v>
      </c>
      <c r="H99" s="273">
        <v>0</v>
      </c>
      <c r="I99" s="273" t="s">
        <v>969</v>
      </c>
      <c r="J99" s="315" t="s">
        <v>979</v>
      </c>
      <c r="K99" s="258">
        <f t="shared" ref="K99" si="46">H99-F99</f>
        <v>-16</v>
      </c>
      <c r="L99" s="281">
        <v>100</v>
      </c>
      <c r="M99" s="282">
        <f t="shared" si="45"/>
        <v>-740</v>
      </c>
      <c r="N99" s="258">
        <v>40</v>
      </c>
      <c r="O99" s="316" t="s">
        <v>612</v>
      </c>
      <c r="P99" s="317">
        <v>45113</v>
      </c>
      <c r="Q99" s="172"/>
      <c r="R99" s="172" t="s">
        <v>597</v>
      </c>
      <c r="S99" s="172"/>
      <c r="T99" s="172"/>
      <c r="U99" s="172"/>
      <c r="V99" s="172"/>
      <c r="W99" s="172"/>
      <c r="X99" s="172"/>
      <c r="Y99" s="172"/>
      <c r="Z99" s="172"/>
      <c r="AA99" s="172"/>
      <c r="AB99" s="172"/>
      <c r="AC99" s="172"/>
      <c r="AD99" s="172"/>
      <c r="AE99" s="172"/>
      <c r="AF99" s="172"/>
      <c r="AG99" s="172"/>
      <c r="AH99" s="172"/>
      <c r="AI99" s="172"/>
      <c r="AJ99" s="172"/>
      <c r="AK99" s="172"/>
      <c r="AL99" s="172"/>
    </row>
    <row r="100" spans="1:38" ht="15" customHeight="1">
      <c r="A100" s="310">
        <v>15</v>
      </c>
      <c r="B100" s="311">
        <v>45113</v>
      </c>
      <c r="C100" s="312"/>
      <c r="D100" s="313" t="s">
        <v>970</v>
      </c>
      <c r="E100" s="312" t="s">
        <v>611</v>
      </c>
      <c r="F100" s="314" t="s">
        <v>976</v>
      </c>
      <c r="G100" s="312">
        <v>40</v>
      </c>
      <c r="H100" s="312">
        <v>86.5</v>
      </c>
      <c r="I100" s="312" t="s">
        <v>971</v>
      </c>
      <c r="J100" s="312" t="s">
        <v>977</v>
      </c>
      <c r="K100" s="310">
        <f t="shared" ref="K100:K106" si="47">H100-F100</f>
        <v>4</v>
      </c>
      <c r="L100" s="318">
        <v>100</v>
      </c>
      <c r="M100" s="319">
        <f t="shared" ref="M100:M106" si="48">(K100*N100)-100</f>
        <v>60</v>
      </c>
      <c r="N100" s="310">
        <v>40</v>
      </c>
      <c r="O100" s="312" t="s">
        <v>622</v>
      </c>
      <c r="P100" s="311">
        <v>45113</v>
      </c>
      <c r="Q100" s="172"/>
      <c r="R100" s="172" t="s">
        <v>597</v>
      </c>
      <c r="S100" s="172"/>
      <c r="T100" s="172"/>
      <c r="U100" s="172"/>
      <c r="V100" s="172"/>
      <c r="W100" s="172"/>
      <c r="X100" s="172"/>
      <c r="Y100" s="172"/>
      <c r="Z100" s="172"/>
      <c r="AA100" s="172"/>
      <c r="AB100" s="172"/>
      <c r="AC100" s="172"/>
      <c r="AD100" s="172"/>
      <c r="AE100" s="172"/>
      <c r="AF100" s="172"/>
      <c r="AG100" s="172"/>
      <c r="AH100" s="172"/>
      <c r="AI100" s="172"/>
      <c r="AJ100" s="172"/>
      <c r="AK100" s="172"/>
      <c r="AL100" s="172"/>
    </row>
    <row r="101" spans="1:38" ht="15" customHeight="1">
      <c r="A101" s="300">
        <v>16</v>
      </c>
      <c r="B101" s="301">
        <v>45113</v>
      </c>
      <c r="C101" s="260"/>
      <c r="D101" s="261" t="s">
        <v>972</v>
      </c>
      <c r="E101" s="260" t="s">
        <v>611</v>
      </c>
      <c r="F101" s="277" t="s">
        <v>980</v>
      </c>
      <c r="G101" s="260">
        <v>19</v>
      </c>
      <c r="H101" s="260">
        <v>41</v>
      </c>
      <c r="I101" s="260" t="s">
        <v>973</v>
      </c>
      <c r="J101" s="260" t="s">
        <v>981</v>
      </c>
      <c r="K101" s="329">
        <f t="shared" si="47"/>
        <v>8</v>
      </c>
      <c r="L101" s="286">
        <v>100</v>
      </c>
      <c r="M101" s="287">
        <f t="shared" si="48"/>
        <v>2300</v>
      </c>
      <c r="N101" s="285">
        <v>300</v>
      </c>
      <c r="O101" s="284" t="s">
        <v>598</v>
      </c>
      <c r="P101" s="288">
        <v>45114</v>
      </c>
      <c r="Q101" s="172"/>
      <c r="R101" s="172" t="s">
        <v>613</v>
      </c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  <c r="AE101" s="172"/>
      <c r="AF101" s="172"/>
      <c r="AG101" s="172"/>
      <c r="AH101" s="172"/>
      <c r="AI101" s="172"/>
      <c r="AJ101" s="172"/>
      <c r="AK101" s="172"/>
      <c r="AL101" s="172"/>
    </row>
    <row r="102" spans="1:38" ht="15" customHeight="1">
      <c r="A102" s="359">
        <v>17</v>
      </c>
      <c r="B102" s="360">
        <v>45113</v>
      </c>
      <c r="C102" s="273"/>
      <c r="D102" s="274" t="s">
        <v>974</v>
      </c>
      <c r="E102" s="273" t="s">
        <v>611</v>
      </c>
      <c r="F102" s="278" t="s">
        <v>980</v>
      </c>
      <c r="G102" s="273">
        <v>22</v>
      </c>
      <c r="H102" s="273">
        <v>22</v>
      </c>
      <c r="I102" s="273" t="s">
        <v>975</v>
      </c>
      <c r="J102" s="315" t="s">
        <v>1000</v>
      </c>
      <c r="K102" s="258">
        <f t="shared" si="47"/>
        <v>-11</v>
      </c>
      <c r="L102" s="281">
        <v>100</v>
      </c>
      <c r="M102" s="282">
        <f t="shared" si="48"/>
        <v>-4775</v>
      </c>
      <c r="N102" s="258">
        <v>425</v>
      </c>
      <c r="O102" s="316" t="s">
        <v>612</v>
      </c>
      <c r="P102" s="317">
        <v>45117</v>
      </c>
      <c r="Q102" s="172"/>
      <c r="R102" s="172" t="s">
        <v>613</v>
      </c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72"/>
      <c r="AG102" s="172"/>
      <c r="AH102" s="172"/>
      <c r="AI102" s="172"/>
      <c r="AJ102" s="172"/>
      <c r="AK102" s="172"/>
      <c r="AL102" s="172"/>
    </row>
    <row r="103" spans="1:38" ht="15" customHeight="1">
      <c r="A103" s="359">
        <v>18</v>
      </c>
      <c r="B103" s="360">
        <v>45114</v>
      </c>
      <c r="C103" s="273"/>
      <c r="D103" s="274" t="s">
        <v>972</v>
      </c>
      <c r="E103" s="273" t="s">
        <v>611</v>
      </c>
      <c r="F103" s="278" t="s">
        <v>999</v>
      </c>
      <c r="G103" s="273">
        <v>15</v>
      </c>
      <c r="H103" s="273">
        <v>15</v>
      </c>
      <c r="I103" s="273" t="s">
        <v>982</v>
      </c>
      <c r="J103" s="315" t="s">
        <v>1001</v>
      </c>
      <c r="K103" s="258">
        <f t="shared" si="47"/>
        <v>-13.5</v>
      </c>
      <c r="L103" s="281">
        <v>100</v>
      </c>
      <c r="M103" s="282">
        <f t="shared" si="48"/>
        <v>-4150</v>
      </c>
      <c r="N103" s="258">
        <v>300</v>
      </c>
      <c r="O103" s="316" t="s">
        <v>612</v>
      </c>
      <c r="P103" s="317">
        <v>45117</v>
      </c>
      <c r="Q103" s="172"/>
      <c r="R103" s="172" t="s">
        <v>613</v>
      </c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H103" s="172"/>
      <c r="AI103" s="172"/>
      <c r="AJ103" s="172"/>
      <c r="AK103" s="172"/>
      <c r="AL103" s="172"/>
    </row>
    <row r="104" spans="1:38" ht="15" customHeight="1">
      <c r="A104" s="359">
        <v>19</v>
      </c>
      <c r="B104" s="360">
        <v>45114</v>
      </c>
      <c r="C104" s="273"/>
      <c r="D104" s="274" t="s">
        <v>986</v>
      </c>
      <c r="E104" s="273" t="s">
        <v>611</v>
      </c>
      <c r="F104" s="278" t="s">
        <v>996</v>
      </c>
      <c r="G104" s="273">
        <v>35</v>
      </c>
      <c r="H104" s="273">
        <v>47.5</v>
      </c>
      <c r="I104" s="273" t="s">
        <v>971</v>
      </c>
      <c r="J104" s="315" t="s">
        <v>909</v>
      </c>
      <c r="K104" s="258">
        <f t="shared" si="47"/>
        <v>-30.5</v>
      </c>
      <c r="L104" s="281">
        <v>100</v>
      </c>
      <c r="M104" s="282">
        <f t="shared" si="48"/>
        <v>-1320</v>
      </c>
      <c r="N104" s="258">
        <v>40</v>
      </c>
      <c r="O104" s="316" t="s">
        <v>612</v>
      </c>
      <c r="P104" s="317">
        <v>45117</v>
      </c>
      <c r="Q104" s="172"/>
      <c r="R104" s="172" t="s">
        <v>613</v>
      </c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</row>
    <row r="105" spans="1:38" ht="15" customHeight="1">
      <c r="A105" s="359">
        <v>20</v>
      </c>
      <c r="B105" s="360">
        <v>45114</v>
      </c>
      <c r="C105" s="273"/>
      <c r="D105" s="274" t="s">
        <v>987</v>
      </c>
      <c r="E105" s="273" t="s">
        <v>611</v>
      </c>
      <c r="F105" s="278" t="s">
        <v>998</v>
      </c>
      <c r="G105" s="273">
        <v>35</v>
      </c>
      <c r="H105" s="273">
        <v>35</v>
      </c>
      <c r="I105" s="273" t="s">
        <v>988</v>
      </c>
      <c r="J105" s="315" t="s">
        <v>979</v>
      </c>
      <c r="K105" s="258">
        <f t="shared" si="47"/>
        <v>-16</v>
      </c>
      <c r="L105" s="281">
        <v>100</v>
      </c>
      <c r="M105" s="282">
        <f t="shared" si="48"/>
        <v>-6100</v>
      </c>
      <c r="N105" s="258">
        <v>375</v>
      </c>
      <c r="O105" s="316" t="s">
        <v>612</v>
      </c>
      <c r="P105" s="317">
        <v>45117</v>
      </c>
      <c r="Q105" s="172"/>
      <c r="R105" s="172" t="s">
        <v>597</v>
      </c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2"/>
      <c r="AK105" s="172"/>
      <c r="AL105" s="172"/>
    </row>
    <row r="106" spans="1:38" ht="15" customHeight="1">
      <c r="A106" s="359">
        <v>21</v>
      </c>
      <c r="B106" s="360">
        <v>45114</v>
      </c>
      <c r="C106" s="273"/>
      <c r="D106" s="274" t="s">
        <v>989</v>
      </c>
      <c r="E106" s="273" t="s">
        <v>611</v>
      </c>
      <c r="F106" s="278" t="s">
        <v>997</v>
      </c>
      <c r="G106" s="273">
        <v>14</v>
      </c>
      <c r="H106" s="273">
        <v>17</v>
      </c>
      <c r="I106" s="273" t="s">
        <v>990</v>
      </c>
      <c r="J106" s="315" t="s">
        <v>1003</v>
      </c>
      <c r="K106" s="258">
        <f t="shared" si="47"/>
        <v>-7</v>
      </c>
      <c r="L106" s="281">
        <v>100</v>
      </c>
      <c r="M106" s="282">
        <f t="shared" si="48"/>
        <v>-5000</v>
      </c>
      <c r="N106" s="258">
        <v>700</v>
      </c>
      <c r="O106" s="316" t="s">
        <v>612</v>
      </c>
      <c r="P106" s="317">
        <v>45117</v>
      </c>
      <c r="Q106" s="172"/>
      <c r="R106" s="172" t="s">
        <v>597</v>
      </c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72"/>
      <c r="AG106" s="172"/>
      <c r="AH106" s="172"/>
      <c r="AI106" s="172"/>
      <c r="AJ106" s="172"/>
      <c r="AK106" s="172"/>
      <c r="AL106" s="172"/>
    </row>
    <row r="107" spans="1:38" ht="15" customHeight="1">
      <c r="A107" s="331">
        <v>22</v>
      </c>
      <c r="B107" s="266">
        <v>45117</v>
      </c>
      <c r="C107" s="260"/>
      <c r="D107" s="261" t="s">
        <v>1002</v>
      </c>
      <c r="E107" s="260" t="s">
        <v>1005</v>
      </c>
      <c r="F107" s="277" t="s">
        <v>1004</v>
      </c>
      <c r="G107" s="260">
        <v>19</v>
      </c>
      <c r="H107" s="260">
        <v>49</v>
      </c>
      <c r="I107" s="260" t="s">
        <v>935</v>
      </c>
      <c r="J107" s="260" t="s">
        <v>1035</v>
      </c>
      <c r="K107" s="329">
        <f t="shared" ref="K107" si="49">H107-F107</f>
        <v>10</v>
      </c>
      <c r="L107" s="286">
        <v>100</v>
      </c>
      <c r="M107" s="287">
        <f t="shared" ref="M107" si="50">(K107*N107)-100</f>
        <v>2400</v>
      </c>
      <c r="N107" s="285">
        <v>250</v>
      </c>
      <c r="O107" s="284" t="s">
        <v>598</v>
      </c>
      <c r="P107" s="288">
        <v>45117</v>
      </c>
      <c r="Q107" s="172"/>
      <c r="R107" s="172" t="s">
        <v>613</v>
      </c>
      <c r="S107" s="172"/>
      <c r="T107" s="172"/>
      <c r="U107" s="172"/>
      <c r="V107" s="172"/>
      <c r="W107" s="172"/>
      <c r="X107" s="172"/>
      <c r="Y107" s="172"/>
      <c r="Z107" s="172"/>
      <c r="AA107" s="172"/>
      <c r="AB107" s="172"/>
      <c r="AC107" s="172"/>
      <c r="AD107" s="172"/>
      <c r="AE107" s="172"/>
      <c r="AF107" s="172"/>
      <c r="AG107" s="172"/>
      <c r="AH107" s="172"/>
      <c r="AI107" s="172"/>
      <c r="AJ107" s="172"/>
      <c r="AK107" s="172"/>
      <c r="AL107" s="172"/>
    </row>
    <row r="108" spans="1:38" ht="15" customHeight="1">
      <c r="A108" s="331">
        <v>23</v>
      </c>
      <c r="B108" s="266">
        <v>45117</v>
      </c>
      <c r="C108" s="260"/>
      <c r="D108" s="261" t="s">
        <v>1008</v>
      </c>
      <c r="E108" s="260" t="s">
        <v>611</v>
      </c>
      <c r="F108" s="277" t="s">
        <v>1009</v>
      </c>
      <c r="G108" s="260">
        <v>34</v>
      </c>
      <c r="H108" s="260">
        <v>70</v>
      </c>
      <c r="I108" s="260" t="s">
        <v>1010</v>
      </c>
      <c r="J108" s="260" t="s">
        <v>1011</v>
      </c>
      <c r="K108" s="329">
        <f t="shared" ref="K108" si="51">H108-F108</f>
        <v>12</v>
      </c>
      <c r="L108" s="286">
        <v>100</v>
      </c>
      <c r="M108" s="287">
        <f t="shared" ref="M108" si="52">(K108*N108)-100</f>
        <v>2000</v>
      </c>
      <c r="N108" s="285">
        <v>175</v>
      </c>
      <c r="O108" s="284" t="s">
        <v>598</v>
      </c>
      <c r="P108" s="288">
        <v>45117</v>
      </c>
      <c r="Q108" s="172"/>
      <c r="R108" s="172" t="s">
        <v>597</v>
      </c>
      <c r="S108" s="172"/>
      <c r="T108" s="172"/>
      <c r="U108" s="172"/>
      <c r="V108" s="172"/>
      <c r="W108" s="172"/>
      <c r="X108" s="172"/>
      <c r="Y108" s="172"/>
      <c r="Z108" s="172"/>
      <c r="AA108" s="172"/>
      <c r="AB108" s="172"/>
      <c r="AC108" s="172"/>
      <c r="AD108" s="172"/>
      <c r="AE108" s="172"/>
      <c r="AF108" s="172"/>
      <c r="AG108" s="172"/>
      <c r="AH108" s="172"/>
      <c r="AI108" s="172"/>
      <c r="AJ108" s="172"/>
      <c r="AK108" s="172"/>
      <c r="AL108" s="172"/>
    </row>
    <row r="109" spans="1:38" ht="15" customHeight="1">
      <c r="A109" s="331">
        <v>24</v>
      </c>
      <c r="B109" s="266">
        <v>45117</v>
      </c>
      <c r="C109" s="260"/>
      <c r="D109" s="261" t="s">
        <v>1019</v>
      </c>
      <c r="E109" s="260" t="s">
        <v>611</v>
      </c>
      <c r="F109" s="277" t="s">
        <v>1021</v>
      </c>
      <c r="G109" s="260">
        <v>0</v>
      </c>
      <c r="H109" s="260">
        <v>68.5</v>
      </c>
      <c r="I109" s="260">
        <v>120</v>
      </c>
      <c r="J109" s="260" t="s">
        <v>1022</v>
      </c>
      <c r="K109" s="329">
        <f t="shared" ref="K109" si="53">H109-F109</f>
        <v>22</v>
      </c>
      <c r="L109" s="286">
        <v>100</v>
      </c>
      <c r="M109" s="287">
        <f t="shared" ref="M109" si="54">(K109*N109)-100</f>
        <v>780</v>
      </c>
      <c r="N109" s="285">
        <v>40</v>
      </c>
      <c r="O109" s="284" t="s">
        <v>598</v>
      </c>
      <c r="P109" s="288">
        <v>45118</v>
      </c>
      <c r="Q109" s="172"/>
      <c r="R109" s="172"/>
      <c r="S109" s="172"/>
      <c r="T109" s="172"/>
      <c r="U109" s="172"/>
      <c r="V109" s="172"/>
      <c r="W109" s="172"/>
      <c r="X109" s="172"/>
      <c r="Y109" s="172"/>
      <c r="Z109" s="172"/>
      <c r="AA109" s="172"/>
      <c r="AB109" s="172"/>
      <c r="AC109" s="172"/>
      <c r="AD109" s="172"/>
      <c r="AE109" s="172"/>
      <c r="AF109" s="172"/>
      <c r="AG109" s="172"/>
      <c r="AH109" s="172"/>
      <c r="AI109" s="172"/>
      <c r="AJ109" s="172"/>
      <c r="AK109" s="172"/>
      <c r="AL109" s="172"/>
    </row>
    <row r="110" spans="1:38" ht="15" customHeight="1">
      <c r="A110" s="331">
        <v>25</v>
      </c>
      <c r="B110" s="266">
        <v>45118</v>
      </c>
      <c r="C110" s="260"/>
      <c r="D110" s="261" t="s">
        <v>1023</v>
      </c>
      <c r="E110" s="260" t="s">
        <v>611</v>
      </c>
      <c r="F110" s="277" t="s">
        <v>1004</v>
      </c>
      <c r="G110" s="260">
        <v>0</v>
      </c>
      <c r="H110" s="260">
        <v>68.5</v>
      </c>
      <c r="I110" s="260" t="s">
        <v>942</v>
      </c>
      <c r="J110" s="260" t="s">
        <v>1030</v>
      </c>
      <c r="K110" s="329">
        <f t="shared" ref="K110:K111" si="55">H110-F110</f>
        <v>29.5</v>
      </c>
      <c r="L110" s="286">
        <v>100</v>
      </c>
      <c r="M110" s="287">
        <f t="shared" ref="M110:M111" si="56">(K110*N110)-100</f>
        <v>1080</v>
      </c>
      <c r="N110" s="285">
        <v>40</v>
      </c>
      <c r="O110" s="284" t="s">
        <v>598</v>
      </c>
      <c r="P110" s="288">
        <v>45118</v>
      </c>
      <c r="Q110" s="172"/>
      <c r="R110" s="172"/>
      <c r="S110" s="172"/>
      <c r="T110" s="172"/>
      <c r="U110" s="172"/>
      <c r="V110" s="172"/>
      <c r="W110" s="172"/>
      <c r="X110" s="172"/>
      <c r="Y110" s="172"/>
      <c r="Z110" s="172"/>
      <c r="AA110" s="172"/>
      <c r="AB110" s="172"/>
      <c r="AC110" s="172"/>
      <c r="AD110" s="172"/>
      <c r="AE110" s="172"/>
      <c r="AF110" s="172"/>
      <c r="AG110" s="172"/>
      <c r="AH110" s="172"/>
      <c r="AI110" s="172"/>
      <c r="AJ110" s="172"/>
      <c r="AK110" s="172"/>
      <c r="AL110" s="172"/>
    </row>
    <row r="111" spans="1:38" ht="15" customHeight="1">
      <c r="A111" s="331">
        <v>26</v>
      </c>
      <c r="B111" s="266">
        <v>45118</v>
      </c>
      <c r="C111" s="260"/>
      <c r="D111" s="261" t="s">
        <v>1024</v>
      </c>
      <c r="E111" s="260" t="s">
        <v>611</v>
      </c>
      <c r="F111" s="277" t="s">
        <v>1032</v>
      </c>
      <c r="G111" s="260">
        <v>1</v>
      </c>
      <c r="H111" s="260">
        <v>2.65</v>
      </c>
      <c r="I111" s="260" t="s">
        <v>1027</v>
      </c>
      <c r="J111" s="260" t="s">
        <v>1033</v>
      </c>
      <c r="K111" s="329">
        <f t="shared" si="55"/>
        <v>0.5</v>
      </c>
      <c r="L111" s="286">
        <v>100</v>
      </c>
      <c r="M111" s="287">
        <f t="shared" si="56"/>
        <v>2400</v>
      </c>
      <c r="N111" s="285">
        <v>5000</v>
      </c>
      <c r="O111" s="284" t="s">
        <v>598</v>
      </c>
      <c r="P111" s="288">
        <v>45118</v>
      </c>
      <c r="Q111" s="172"/>
      <c r="R111" s="172"/>
      <c r="S111" s="172"/>
      <c r="T111" s="172"/>
      <c r="U111" s="172"/>
      <c r="V111" s="172"/>
      <c r="W111" s="172"/>
      <c r="X111" s="172"/>
      <c r="Y111" s="172"/>
      <c r="Z111" s="172"/>
      <c r="AA111" s="172"/>
      <c r="AB111" s="172"/>
      <c r="AC111" s="172"/>
      <c r="AD111" s="172"/>
      <c r="AE111" s="172"/>
      <c r="AF111" s="172"/>
      <c r="AG111" s="172"/>
      <c r="AH111" s="172"/>
      <c r="AI111" s="172"/>
      <c r="AJ111" s="172"/>
      <c r="AK111" s="172"/>
      <c r="AL111" s="172"/>
    </row>
    <row r="112" spans="1:38" ht="15" customHeight="1">
      <c r="A112" s="331">
        <v>27</v>
      </c>
      <c r="B112" s="266">
        <v>45118</v>
      </c>
      <c r="C112" s="260"/>
      <c r="D112" s="261" t="s">
        <v>1025</v>
      </c>
      <c r="E112" s="260" t="s">
        <v>611</v>
      </c>
      <c r="F112" s="277" t="s">
        <v>1029</v>
      </c>
      <c r="G112" s="260">
        <v>7.5</v>
      </c>
      <c r="H112" s="260">
        <v>16</v>
      </c>
      <c r="I112" s="260" t="s">
        <v>1026</v>
      </c>
      <c r="J112" s="260" t="s">
        <v>917</v>
      </c>
      <c r="K112" s="329">
        <f t="shared" ref="K112" si="57">H112-F112</f>
        <v>2.5</v>
      </c>
      <c r="L112" s="286">
        <v>100</v>
      </c>
      <c r="M112" s="287">
        <f t="shared" ref="M112" si="58">(K112*N112)-100</f>
        <v>2275</v>
      </c>
      <c r="N112" s="285">
        <v>950</v>
      </c>
      <c r="O112" s="284" t="s">
        <v>598</v>
      </c>
      <c r="P112" s="288">
        <v>45118</v>
      </c>
      <c r="Q112" s="172"/>
      <c r="R112" s="172"/>
      <c r="S112" s="172"/>
      <c r="T112" s="172"/>
      <c r="U112" s="172"/>
      <c r="V112" s="172"/>
      <c r="W112" s="172"/>
      <c r="X112" s="172"/>
      <c r="Y112" s="172"/>
      <c r="Z112" s="172"/>
      <c r="AA112" s="172"/>
      <c r="AB112" s="172"/>
      <c r="AC112" s="172"/>
      <c r="AD112" s="172"/>
      <c r="AE112" s="172"/>
      <c r="AF112" s="172"/>
      <c r="AG112" s="172"/>
      <c r="AH112" s="172"/>
      <c r="AI112" s="172"/>
      <c r="AJ112" s="172"/>
      <c r="AK112" s="172"/>
      <c r="AL112" s="172"/>
    </row>
    <row r="113" spans="1:38" ht="15" customHeight="1">
      <c r="A113" s="331">
        <v>28</v>
      </c>
      <c r="B113" s="266">
        <v>45119</v>
      </c>
      <c r="C113" s="260"/>
      <c r="D113" s="261" t="s">
        <v>1040</v>
      </c>
      <c r="E113" s="260" t="s">
        <v>611</v>
      </c>
      <c r="F113" s="277" t="s">
        <v>1057</v>
      </c>
      <c r="G113" s="260">
        <v>90</v>
      </c>
      <c r="H113" s="260">
        <v>142.5</v>
      </c>
      <c r="I113" s="260" t="s">
        <v>1041</v>
      </c>
      <c r="J113" s="260" t="s">
        <v>1058</v>
      </c>
      <c r="K113" s="329">
        <f t="shared" ref="K113" si="59">H113-F113</f>
        <v>16.5</v>
      </c>
      <c r="L113" s="286">
        <v>100</v>
      </c>
      <c r="M113" s="287">
        <f t="shared" ref="M113" si="60">(K113*N113)-100</f>
        <v>2375</v>
      </c>
      <c r="N113" s="285">
        <v>150</v>
      </c>
      <c r="O113" s="284" t="s">
        <v>598</v>
      </c>
      <c r="P113" s="288">
        <v>45119</v>
      </c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  <c r="AB113" s="172"/>
      <c r="AC113" s="172"/>
      <c r="AD113" s="172"/>
      <c r="AE113" s="172"/>
      <c r="AF113" s="172"/>
      <c r="AG113" s="172"/>
      <c r="AH113" s="172"/>
      <c r="AI113" s="172"/>
      <c r="AJ113" s="172"/>
      <c r="AK113" s="172"/>
      <c r="AL113" s="172"/>
    </row>
    <row r="114" spans="1:38" ht="15" customHeight="1">
      <c r="A114" s="426">
        <v>29</v>
      </c>
      <c r="B114" s="424">
        <v>45119</v>
      </c>
      <c r="C114" s="363"/>
      <c r="D114" s="364" t="s">
        <v>1043</v>
      </c>
      <c r="E114" s="291" t="s">
        <v>611</v>
      </c>
      <c r="F114" s="365" t="s">
        <v>1044</v>
      </c>
      <c r="G114" s="363"/>
      <c r="H114" s="363"/>
      <c r="I114" s="363"/>
      <c r="J114" s="422" t="s">
        <v>596</v>
      </c>
      <c r="K114" s="366"/>
      <c r="L114" s="367"/>
      <c r="M114" s="368"/>
      <c r="N114" s="369"/>
      <c r="O114" s="370"/>
      <c r="P114" s="371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</row>
    <row r="115" spans="1:38" ht="15" customHeight="1">
      <c r="A115" s="427"/>
      <c r="B115" s="425"/>
      <c r="C115" s="363"/>
      <c r="D115" s="364" t="s">
        <v>1045</v>
      </c>
      <c r="E115" s="363" t="s">
        <v>619</v>
      </c>
      <c r="F115" s="365" t="s">
        <v>1046</v>
      </c>
      <c r="G115" s="363"/>
      <c r="H115" s="363"/>
      <c r="I115" s="363"/>
      <c r="J115" s="423"/>
      <c r="K115" s="366"/>
      <c r="L115" s="367"/>
      <c r="M115" s="368"/>
      <c r="N115" s="369"/>
      <c r="O115" s="370"/>
      <c r="P115" s="371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172"/>
      <c r="AK115" s="172"/>
      <c r="AL115" s="172"/>
    </row>
    <row r="116" spans="1:38" ht="15" customHeight="1">
      <c r="A116" s="331">
        <v>30</v>
      </c>
      <c r="B116" s="266">
        <v>45119</v>
      </c>
      <c r="C116" s="260"/>
      <c r="D116" s="261" t="s">
        <v>1047</v>
      </c>
      <c r="E116" s="260" t="s">
        <v>611</v>
      </c>
      <c r="F116" s="277" t="s">
        <v>984</v>
      </c>
      <c r="G116" s="260">
        <v>60</v>
      </c>
      <c r="H116" s="260">
        <v>122</v>
      </c>
      <c r="I116" s="260" t="s">
        <v>1048</v>
      </c>
      <c r="J116" s="260" t="s">
        <v>1022</v>
      </c>
      <c r="K116" s="329">
        <f t="shared" ref="K116" si="61">H116-F116</f>
        <v>22</v>
      </c>
      <c r="L116" s="286">
        <v>100</v>
      </c>
      <c r="M116" s="287">
        <f t="shared" ref="M116" si="62">(K116*N116)-100</f>
        <v>780</v>
      </c>
      <c r="N116" s="285">
        <v>40</v>
      </c>
      <c r="O116" s="284" t="s">
        <v>598</v>
      </c>
      <c r="P116" s="288">
        <v>45120</v>
      </c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172"/>
      <c r="AK116" s="172"/>
      <c r="AL116" s="172"/>
    </row>
    <row r="117" spans="1:38" ht="15" customHeight="1">
      <c r="A117" s="331">
        <v>31</v>
      </c>
      <c r="B117" s="266">
        <v>45119</v>
      </c>
      <c r="C117" s="260"/>
      <c r="D117" s="261" t="s">
        <v>1050</v>
      </c>
      <c r="E117" s="260" t="s">
        <v>611</v>
      </c>
      <c r="F117" s="277" t="s">
        <v>1054</v>
      </c>
      <c r="G117" s="260">
        <v>20</v>
      </c>
      <c r="H117" s="260">
        <v>43</v>
      </c>
      <c r="I117" s="260" t="s">
        <v>1051</v>
      </c>
      <c r="J117" s="260" t="s">
        <v>824</v>
      </c>
      <c r="K117" s="329">
        <f t="shared" ref="K117:K118" si="63">H117-F117</f>
        <v>9</v>
      </c>
      <c r="L117" s="286">
        <v>100</v>
      </c>
      <c r="M117" s="287">
        <f t="shared" ref="M117:M118" si="64">(K117*N117)-100</f>
        <v>3275</v>
      </c>
      <c r="N117" s="285">
        <v>375</v>
      </c>
      <c r="O117" s="284" t="s">
        <v>598</v>
      </c>
      <c r="P117" s="288">
        <v>45119</v>
      </c>
      <c r="Q117" s="172"/>
      <c r="R117" s="172"/>
      <c r="S117" s="172"/>
      <c r="T117" s="172"/>
      <c r="U117" s="172"/>
      <c r="V117" s="172"/>
      <c r="W117" s="172"/>
      <c r="X117" s="172"/>
      <c r="Y117" s="172"/>
      <c r="Z117" s="172"/>
      <c r="AA117" s="172"/>
      <c r="AB117" s="172"/>
      <c r="AC117" s="172"/>
      <c r="AD117" s="172"/>
      <c r="AE117" s="172"/>
      <c r="AF117" s="172"/>
      <c r="AG117" s="172"/>
      <c r="AH117" s="172"/>
      <c r="AI117" s="172"/>
      <c r="AJ117" s="172"/>
      <c r="AK117" s="172"/>
      <c r="AL117" s="172"/>
    </row>
    <row r="118" spans="1:38" ht="15" customHeight="1">
      <c r="A118" s="359">
        <v>32</v>
      </c>
      <c r="B118" s="360">
        <v>45119</v>
      </c>
      <c r="C118" s="273"/>
      <c r="D118" s="274" t="s">
        <v>1055</v>
      </c>
      <c r="E118" s="273" t="s">
        <v>611</v>
      </c>
      <c r="F118" s="278" t="s">
        <v>1090</v>
      </c>
      <c r="G118" s="273">
        <v>49</v>
      </c>
      <c r="H118" s="273">
        <v>49</v>
      </c>
      <c r="I118" s="273" t="s">
        <v>1056</v>
      </c>
      <c r="J118" s="315" t="s">
        <v>1091</v>
      </c>
      <c r="K118" s="258">
        <f t="shared" si="63"/>
        <v>-43</v>
      </c>
      <c r="L118" s="281">
        <v>100</v>
      </c>
      <c r="M118" s="282">
        <f t="shared" si="64"/>
        <v>-5475</v>
      </c>
      <c r="N118" s="258">
        <v>125</v>
      </c>
      <c r="O118" s="316" t="s">
        <v>612</v>
      </c>
      <c r="P118" s="317">
        <v>45121</v>
      </c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72"/>
      <c r="AG118" s="172"/>
      <c r="AH118" s="172"/>
      <c r="AI118" s="172"/>
      <c r="AJ118" s="172"/>
      <c r="AK118" s="172"/>
      <c r="AL118" s="172"/>
    </row>
    <row r="119" spans="1:38" ht="15" customHeight="1">
      <c r="A119" s="359">
        <v>33</v>
      </c>
      <c r="B119" s="360">
        <v>45119</v>
      </c>
      <c r="C119" s="273"/>
      <c r="D119" s="274" t="s">
        <v>1024</v>
      </c>
      <c r="E119" s="273" t="s">
        <v>611</v>
      </c>
      <c r="F119" s="278" t="s">
        <v>1068</v>
      </c>
      <c r="G119" s="273">
        <v>1</v>
      </c>
      <c r="H119" s="273">
        <v>1</v>
      </c>
      <c r="I119" s="273">
        <v>4.5</v>
      </c>
      <c r="J119" s="315" t="s">
        <v>1069</v>
      </c>
      <c r="K119" s="258">
        <f t="shared" ref="K119" si="65">H119-F119</f>
        <v>-1.2000000000000002</v>
      </c>
      <c r="L119" s="281">
        <v>100</v>
      </c>
      <c r="M119" s="282">
        <f t="shared" ref="M119" si="66">(K119*N119)-100</f>
        <v>-6100.0000000000009</v>
      </c>
      <c r="N119" s="258">
        <v>5000</v>
      </c>
      <c r="O119" s="316" t="s">
        <v>612</v>
      </c>
      <c r="P119" s="317">
        <v>45120</v>
      </c>
      <c r="Q119" s="172"/>
      <c r="R119" s="172"/>
      <c r="S119" s="172"/>
      <c r="T119" s="172"/>
      <c r="U119" s="172"/>
      <c r="V119" s="172"/>
      <c r="W119" s="172"/>
      <c r="X119" s="172"/>
      <c r="Y119" s="172"/>
      <c r="Z119" s="172"/>
      <c r="AA119" s="172"/>
      <c r="AB119" s="172"/>
      <c r="AC119" s="172"/>
      <c r="AD119" s="172"/>
      <c r="AE119" s="172"/>
      <c r="AF119" s="172"/>
      <c r="AG119" s="172"/>
      <c r="AH119" s="172"/>
      <c r="AI119" s="172"/>
      <c r="AJ119" s="172"/>
      <c r="AK119" s="172"/>
      <c r="AL119" s="172"/>
    </row>
    <row r="120" spans="1:38" ht="15" customHeight="1">
      <c r="A120" s="331">
        <v>34</v>
      </c>
      <c r="B120" s="266">
        <v>45119</v>
      </c>
      <c r="C120" s="260"/>
      <c r="D120" s="261" t="s">
        <v>1059</v>
      </c>
      <c r="E120" s="260" t="s">
        <v>611</v>
      </c>
      <c r="F120" s="277" t="s">
        <v>1067</v>
      </c>
      <c r="G120" s="260">
        <v>60</v>
      </c>
      <c r="H120" s="260">
        <v>105.5</v>
      </c>
      <c r="I120" s="260" t="s">
        <v>903</v>
      </c>
      <c r="J120" s="260" t="s">
        <v>950</v>
      </c>
      <c r="K120" s="329">
        <f t="shared" ref="K120:K121" si="67">H120-F120</f>
        <v>19.5</v>
      </c>
      <c r="L120" s="286">
        <v>100</v>
      </c>
      <c r="M120" s="287">
        <f t="shared" ref="M120:M121" si="68">(K120*N120)-100</f>
        <v>3800</v>
      </c>
      <c r="N120" s="285">
        <v>200</v>
      </c>
      <c r="O120" s="284" t="s">
        <v>598</v>
      </c>
      <c r="P120" s="288">
        <v>45120</v>
      </c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72"/>
      <c r="AB120" s="172"/>
      <c r="AC120" s="172"/>
      <c r="AD120" s="172"/>
      <c r="AE120" s="172"/>
      <c r="AF120" s="172"/>
      <c r="AG120" s="172"/>
      <c r="AH120" s="172"/>
      <c r="AI120" s="172"/>
      <c r="AJ120" s="172"/>
      <c r="AK120" s="172"/>
      <c r="AL120" s="172"/>
    </row>
    <row r="121" spans="1:38" ht="15" customHeight="1">
      <c r="A121" s="359">
        <v>35</v>
      </c>
      <c r="B121" s="360">
        <v>45120</v>
      </c>
      <c r="C121" s="273"/>
      <c r="D121" s="274" t="s">
        <v>1050</v>
      </c>
      <c r="E121" s="273" t="s">
        <v>611</v>
      </c>
      <c r="F121" s="278" t="s">
        <v>1077</v>
      </c>
      <c r="G121" s="273">
        <v>34</v>
      </c>
      <c r="H121" s="273">
        <v>34</v>
      </c>
      <c r="I121" s="273" t="s">
        <v>1071</v>
      </c>
      <c r="J121" s="315" t="s">
        <v>1078</v>
      </c>
      <c r="K121" s="258">
        <f t="shared" si="67"/>
        <v>-13.5</v>
      </c>
      <c r="L121" s="281">
        <v>100</v>
      </c>
      <c r="M121" s="282">
        <f t="shared" si="68"/>
        <v>-5162.5</v>
      </c>
      <c r="N121" s="258">
        <v>375</v>
      </c>
      <c r="O121" s="316" t="s">
        <v>612</v>
      </c>
      <c r="P121" s="317">
        <v>45120</v>
      </c>
      <c r="Q121" s="172"/>
      <c r="R121" s="172"/>
      <c r="S121" s="172"/>
      <c r="T121" s="172"/>
      <c r="U121" s="172"/>
      <c r="V121" s="172"/>
      <c r="W121" s="172"/>
      <c r="X121" s="172"/>
      <c r="Y121" s="172"/>
      <c r="Z121" s="172"/>
      <c r="AA121" s="172"/>
      <c r="AB121" s="172"/>
      <c r="AC121" s="172"/>
      <c r="AD121" s="172"/>
      <c r="AE121" s="172"/>
      <c r="AF121" s="172"/>
      <c r="AG121" s="172"/>
      <c r="AH121" s="172"/>
      <c r="AI121" s="172"/>
      <c r="AJ121" s="172"/>
      <c r="AK121" s="172"/>
      <c r="AL121" s="172"/>
    </row>
    <row r="122" spans="1:38" ht="15" customHeight="1">
      <c r="A122" s="331">
        <v>36</v>
      </c>
      <c r="B122" s="266">
        <v>45120</v>
      </c>
      <c r="C122" s="260"/>
      <c r="D122" s="261" t="s">
        <v>1072</v>
      </c>
      <c r="E122" s="260" t="s">
        <v>611</v>
      </c>
      <c r="F122" s="277" t="s">
        <v>1074</v>
      </c>
      <c r="G122" s="260">
        <v>0</v>
      </c>
      <c r="H122" s="260">
        <v>125</v>
      </c>
      <c r="I122" s="260" t="s">
        <v>971</v>
      </c>
      <c r="J122" s="260" t="s">
        <v>625</v>
      </c>
      <c r="K122" s="329">
        <f t="shared" ref="K122" si="69">H122-F122</f>
        <v>47.5</v>
      </c>
      <c r="L122" s="286">
        <v>100</v>
      </c>
      <c r="M122" s="287">
        <f t="shared" ref="M122" si="70">(K122*N122)-100</f>
        <v>1087.5</v>
      </c>
      <c r="N122" s="285">
        <v>25</v>
      </c>
      <c r="O122" s="284" t="s">
        <v>598</v>
      </c>
      <c r="P122" s="288">
        <v>45120</v>
      </c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72"/>
      <c r="AG122" s="172"/>
      <c r="AH122" s="172"/>
      <c r="AI122" s="172"/>
      <c r="AJ122" s="172"/>
      <c r="AK122" s="172"/>
      <c r="AL122" s="172"/>
    </row>
    <row r="123" spans="1:38" ht="15" customHeight="1">
      <c r="A123" s="331">
        <v>37</v>
      </c>
      <c r="B123" s="266">
        <v>45120</v>
      </c>
      <c r="C123" s="260"/>
      <c r="D123" s="261" t="s">
        <v>1047</v>
      </c>
      <c r="E123" s="260" t="s">
        <v>611</v>
      </c>
      <c r="F123" s="277" t="s">
        <v>1089</v>
      </c>
      <c r="G123" s="260">
        <v>48</v>
      </c>
      <c r="H123" s="260">
        <v>110</v>
      </c>
      <c r="I123" s="260" t="s">
        <v>1079</v>
      </c>
      <c r="J123" s="260" t="s">
        <v>1022</v>
      </c>
      <c r="K123" s="329">
        <f t="shared" ref="K123" si="71">H123-F123</f>
        <v>22</v>
      </c>
      <c r="L123" s="286">
        <v>100</v>
      </c>
      <c r="M123" s="287">
        <f t="shared" ref="M123" si="72">(K123*N123)-100</f>
        <v>780</v>
      </c>
      <c r="N123" s="285">
        <v>40</v>
      </c>
      <c r="O123" s="284" t="s">
        <v>598</v>
      </c>
      <c r="P123" s="288">
        <v>45121</v>
      </c>
      <c r="Q123" s="172"/>
      <c r="R123" s="172"/>
      <c r="S123" s="172"/>
      <c r="T123" s="172"/>
      <c r="U123" s="172"/>
      <c r="V123" s="172"/>
      <c r="W123" s="172"/>
      <c r="X123" s="172"/>
      <c r="Y123" s="172"/>
      <c r="Z123" s="172"/>
      <c r="AA123" s="172"/>
      <c r="AB123" s="172"/>
      <c r="AC123" s="172"/>
      <c r="AD123" s="172"/>
      <c r="AE123" s="172"/>
      <c r="AF123" s="172"/>
      <c r="AG123" s="172"/>
      <c r="AH123" s="172"/>
      <c r="AI123" s="172"/>
      <c r="AJ123" s="172"/>
      <c r="AK123" s="172"/>
      <c r="AL123" s="172"/>
    </row>
    <row r="124" spans="1:38" ht="15" customHeight="1">
      <c r="A124" s="359">
        <v>38</v>
      </c>
      <c r="B124" s="360">
        <v>45120</v>
      </c>
      <c r="C124" s="273"/>
      <c r="D124" s="274" t="s">
        <v>1081</v>
      </c>
      <c r="E124" s="273" t="s">
        <v>611</v>
      </c>
      <c r="F124" s="278" t="s">
        <v>1083</v>
      </c>
      <c r="G124" s="273">
        <v>24</v>
      </c>
      <c r="H124" s="273">
        <v>24</v>
      </c>
      <c r="I124" s="273" t="s">
        <v>1082</v>
      </c>
      <c r="J124" s="315" t="s">
        <v>1084</v>
      </c>
      <c r="K124" s="258">
        <f t="shared" ref="K124:K125" si="73">H124-F124</f>
        <v>-7</v>
      </c>
      <c r="L124" s="281">
        <v>100</v>
      </c>
      <c r="M124" s="282">
        <f t="shared" ref="M124:M125" si="74">(K124*N124)-100</f>
        <v>-4300</v>
      </c>
      <c r="N124" s="258">
        <v>600</v>
      </c>
      <c r="O124" s="316" t="s">
        <v>612</v>
      </c>
      <c r="P124" s="317">
        <v>45120</v>
      </c>
      <c r="Q124" s="172"/>
      <c r="R124" s="172"/>
      <c r="S124" s="172"/>
      <c r="T124" s="172"/>
      <c r="U124" s="172"/>
      <c r="V124" s="172"/>
      <c r="W124" s="172"/>
      <c r="X124" s="172"/>
      <c r="Y124" s="172"/>
      <c r="Z124" s="172"/>
      <c r="AA124" s="172"/>
      <c r="AB124" s="172"/>
      <c r="AC124" s="172"/>
      <c r="AD124" s="172"/>
      <c r="AE124" s="172"/>
      <c r="AF124" s="172"/>
      <c r="AG124" s="172"/>
      <c r="AH124" s="172"/>
      <c r="AI124" s="172"/>
      <c r="AJ124" s="172"/>
      <c r="AK124" s="172"/>
      <c r="AL124" s="172"/>
    </row>
    <row r="125" spans="1:38" ht="15" customHeight="1">
      <c r="A125" s="409">
        <v>39</v>
      </c>
      <c r="B125" s="413">
        <v>45121</v>
      </c>
      <c r="C125" s="363"/>
      <c r="D125" s="261" t="s">
        <v>1092</v>
      </c>
      <c r="E125" s="260" t="s">
        <v>611</v>
      </c>
      <c r="F125" s="277" t="s">
        <v>1107</v>
      </c>
      <c r="G125" s="260"/>
      <c r="H125" s="260">
        <v>52</v>
      </c>
      <c r="I125" s="260"/>
      <c r="J125" s="409" t="s">
        <v>931</v>
      </c>
      <c r="K125" s="329">
        <f t="shared" si="73"/>
        <v>8</v>
      </c>
      <c r="L125" s="286">
        <v>100</v>
      </c>
      <c r="M125" s="287">
        <f t="shared" si="74"/>
        <v>2900</v>
      </c>
      <c r="N125" s="285">
        <v>375</v>
      </c>
      <c r="O125" s="428" t="s">
        <v>598</v>
      </c>
      <c r="P125" s="411">
        <v>45124</v>
      </c>
      <c r="Q125" s="172"/>
      <c r="R125" s="172"/>
      <c r="S125" s="172"/>
      <c r="T125" s="172"/>
      <c r="U125" s="172"/>
      <c r="V125" s="172"/>
      <c r="W125" s="172"/>
      <c r="X125" s="172"/>
      <c r="Y125" s="172"/>
      <c r="Z125" s="172"/>
      <c r="AA125" s="172"/>
      <c r="AB125" s="172"/>
      <c r="AC125" s="172"/>
      <c r="AD125" s="172"/>
      <c r="AE125" s="172"/>
      <c r="AF125" s="172"/>
      <c r="AG125" s="172"/>
      <c r="AH125" s="172"/>
      <c r="AI125" s="172"/>
      <c r="AJ125" s="172"/>
      <c r="AK125" s="172"/>
      <c r="AL125" s="172"/>
    </row>
    <row r="126" spans="1:38" ht="15" customHeight="1">
      <c r="A126" s="410"/>
      <c r="B126" s="414"/>
      <c r="C126" s="363"/>
      <c r="D126" s="261" t="s">
        <v>1093</v>
      </c>
      <c r="E126" s="260" t="s">
        <v>619</v>
      </c>
      <c r="F126" s="277" t="s">
        <v>1083</v>
      </c>
      <c r="G126" s="260"/>
      <c r="H126" s="260">
        <v>34</v>
      </c>
      <c r="I126" s="260"/>
      <c r="J126" s="410"/>
      <c r="K126" s="329">
        <f>F126-H126</f>
        <v>-3</v>
      </c>
      <c r="L126" s="286">
        <v>100</v>
      </c>
      <c r="M126" s="287">
        <f t="shared" ref="M126" si="75">(K126*N126)-100</f>
        <v>-1225</v>
      </c>
      <c r="N126" s="285">
        <v>375</v>
      </c>
      <c r="O126" s="429"/>
      <c r="P126" s="412"/>
      <c r="Q126" s="172"/>
      <c r="R126" s="172"/>
      <c r="S126" s="172"/>
      <c r="T126" s="172"/>
      <c r="U126" s="172"/>
      <c r="V126" s="172"/>
      <c r="W126" s="172"/>
      <c r="X126" s="172"/>
      <c r="Y126" s="172"/>
      <c r="Z126" s="172"/>
      <c r="AA126" s="172"/>
      <c r="AB126" s="172"/>
      <c r="AC126" s="172"/>
      <c r="AD126" s="172"/>
      <c r="AE126" s="172"/>
      <c r="AF126" s="172"/>
      <c r="AG126" s="172"/>
      <c r="AH126" s="172"/>
      <c r="AI126" s="172"/>
      <c r="AJ126" s="172"/>
      <c r="AK126" s="172"/>
      <c r="AL126" s="172"/>
    </row>
    <row r="127" spans="1:38" ht="15" customHeight="1">
      <c r="A127" s="331">
        <v>40</v>
      </c>
      <c r="B127" s="266">
        <v>45121</v>
      </c>
      <c r="C127" s="260"/>
      <c r="D127" s="261" t="s">
        <v>1096</v>
      </c>
      <c r="E127" s="260" t="s">
        <v>611</v>
      </c>
      <c r="F127" s="277" t="s">
        <v>1100</v>
      </c>
      <c r="G127" s="260">
        <v>48</v>
      </c>
      <c r="H127" s="260">
        <v>112.5</v>
      </c>
      <c r="I127" s="260" t="s">
        <v>1097</v>
      </c>
      <c r="J127" s="260" t="s">
        <v>946</v>
      </c>
      <c r="K127" s="329">
        <f t="shared" ref="K127" si="76">H127-F127</f>
        <v>20</v>
      </c>
      <c r="L127" s="286">
        <v>100</v>
      </c>
      <c r="M127" s="287">
        <f t="shared" ref="M127" si="77">(K127*N127)-100</f>
        <v>700</v>
      </c>
      <c r="N127" s="285">
        <v>40</v>
      </c>
      <c r="O127" s="284" t="s">
        <v>598</v>
      </c>
      <c r="P127" s="288">
        <v>45121</v>
      </c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72"/>
      <c r="AE127" s="172"/>
      <c r="AF127" s="172"/>
      <c r="AG127" s="172"/>
      <c r="AH127" s="172"/>
      <c r="AI127" s="172"/>
      <c r="AJ127" s="172"/>
      <c r="AK127" s="172"/>
      <c r="AL127" s="172"/>
    </row>
    <row r="128" spans="1:38" ht="15" customHeight="1">
      <c r="A128" s="331">
        <v>41</v>
      </c>
      <c r="B128" s="266">
        <v>45124</v>
      </c>
      <c r="C128" s="260"/>
      <c r="D128" s="261" t="s">
        <v>1104</v>
      </c>
      <c r="E128" s="260" t="s">
        <v>611</v>
      </c>
      <c r="F128" s="277" t="s">
        <v>980</v>
      </c>
      <c r="G128" s="260">
        <v>15</v>
      </c>
      <c r="H128" s="260">
        <v>42.5</v>
      </c>
      <c r="I128" s="260" t="s">
        <v>982</v>
      </c>
      <c r="J128" s="260" t="s">
        <v>1110</v>
      </c>
      <c r="K128" s="329">
        <f t="shared" ref="K128" si="78">H128-F128</f>
        <v>9.5</v>
      </c>
      <c r="L128" s="286">
        <v>100</v>
      </c>
      <c r="M128" s="287">
        <f t="shared" ref="M128" si="79">(K128*N128)-100</f>
        <v>2750</v>
      </c>
      <c r="N128" s="285">
        <v>300</v>
      </c>
      <c r="O128" s="284" t="s">
        <v>598</v>
      </c>
      <c r="P128" s="288">
        <v>45124</v>
      </c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  <c r="AE128" s="172"/>
      <c r="AF128" s="172"/>
      <c r="AG128" s="172"/>
      <c r="AH128" s="172"/>
      <c r="AI128" s="172"/>
      <c r="AJ128" s="172"/>
      <c r="AK128" s="172"/>
      <c r="AL128" s="172"/>
    </row>
    <row r="129" spans="1:38" ht="15" customHeight="1">
      <c r="A129" s="331">
        <v>42</v>
      </c>
      <c r="B129" s="266">
        <v>45124</v>
      </c>
      <c r="C129" s="260"/>
      <c r="D129" s="261" t="s">
        <v>1047</v>
      </c>
      <c r="E129" s="260" t="s">
        <v>611</v>
      </c>
      <c r="F129" s="277" t="s">
        <v>1112</v>
      </c>
      <c r="G129" s="260">
        <v>0</v>
      </c>
      <c r="H129" s="260">
        <v>68</v>
      </c>
      <c r="I129" s="260" t="s">
        <v>1106</v>
      </c>
      <c r="J129" s="260" t="s">
        <v>1113</v>
      </c>
      <c r="K129" s="329">
        <f t="shared" ref="K129" si="80">H129-F129</f>
        <v>18</v>
      </c>
      <c r="L129" s="286">
        <v>100</v>
      </c>
      <c r="M129" s="287">
        <f t="shared" ref="M129" si="81">(K129*N129)-100</f>
        <v>620</v>
      </c>
      <c r="N129" s="285">
        <v>40</v>
      </c>
      <c r="O129" s="284" t="s">
        <v>598</v>
      </c>
      <c r="P129" s="288">
        <v>45124</v>
      </c>
      <c r="Q129" s="172"/>
      <c r="R129" s="172"/>
      <c r="S129" s="172"/>
      <c r="T129" s="172"/>
      <c r="U129" s="172"/>
      <c r="V129" s="172"/>
      <c r="W129" s="172"/>
      <c r="X129" s="172"/>
      <c r="Y129" s="172"/>
      <c r="Z129" s="172"/>
      <c r="AA129" s="172"/>
      <c r="AB129" s="172"/>
      <c r="AC129" s="172"/>
      <c r="AD129" s="172"/>
      <c r="AE129" s="172"/>
      <c r="AF129" s="172"/>
      <c r="AG129" s="172"/>
      <c r="AH129" s="172"/>
      <c r="AI129" s="172"/>
      <c r="AJ129" s="172"/>
      <c r="AK129" s="172"/>
      <c r="AL129" s="172"/>
    </row>
    <row r="130" spans="1:38" ht="15" customHeight="1">
      <c r="A130" s="331">
        <v>43</v>
      </c>
      <c r="B130" s="266">
        <v>45124</v>
      </c>
      <c r="C130" s="260"/>
      <c r="D130" s="261" t="s">
        <v>1002</v>
      </c>
      <c r="E130" s="260" t="s">
        <v>611</v>
      </c>
      <c r="F130" s="277" t="s">
        <v>1054</v>
      </c>
      <c r="G130" s="260">
        <v>15</v>
      </c>
      <c r="H130" s="260">
        <v>44</v>
      </c>
      <c r="I130" s="260" t="s">
        <v>973</v>
      </c>
      <c r="J130" s="260" t="s">
        <v>1035</v>
      </c>
      <c r="K130" s="329">
        <f t="shared" ref="K130" si="82">H130-F130</f>
        <v>10</v>
      </c>
      <c r="L130" s="286">
        <v>100</v>
      </c>
      <c r="M130" s="287">
        <f t="shared" ref="M130" si="83">(K130*N130)-100</f>
        <v>2400</v>
      </c>
      <c r="N130" s="285">
        <v>250</v>
      </c>
      <c r="O130" s="284" t="s">
        <v>598</v>
      </c>
      <c r="P130" s="288">
        <v>45125</v>
      </c>
      <c r="Q130" s="172"/>
      <c r="R130" s="172"/>
      <c r="S130" s="172"/>
      <c r="T130" s="172"/>
      <c r="U130" s="172"/>
      <c r="V130" s="172"/>
      <c r="W130" s="172"/>
      <c r="X130" s="172"/>
      <c r="Y130" s="172"/>
      <c r="Z130" s="172"/>
      <c r="AA130" s="172"/>
      <c r="AB130" s="172"/>
      <c r="AC130" s="172"/>
      <c r="AD130" s="172"/>
      <c r="AE130" s="172"/>
      <c r="AF130" s="172"/>
      <c r="AG130" s="172"/>
      <c r="AH130" s="172"/>
      <c r="AI130" s="172"/>
      <c r="AJ130" s="172"/>
      <c r="AK130" s="172"/>
      <c r="AL130" s="172"/>
    </row>
    <row r="131" spans="1:38" ht="15" customHeight="1">
      <c r="A131" s="331">
        <v>44</v>
      </c>
      <c r="B131" s="266">
        <v>45124</v>
      </c>
      <c r="C131" s="260"/>
      <c r="D131" s="261" t="s">
        <v>1114</v>
      </c>
      <c r="E131" s="260" t="s">
        <v>611</v>
      </c>
      <c r="F131" s="277" t="s">
        <v>943</v>
      </c>
      <c r="G131" s="260">
        <v>17</v>
      </c>
      <c r="H131" s="260">
        <v>44</v>
      </c>
      <c r="I131" s="260" t="s">
        <v>973</v>
      </c>
      <c r="J131" s="260" t="s">
        <v>981</v>
      </c>
      <c r="K131" s="329">
        <f t="shared" ref="K131" si="84">H131-F131</f>
        <v>8</v>
      </c>
      <c r="L131" s="286">
        <v>100</v>
      </c>
      <c r="M131" s="287">
        <f t="shared" ref="M131" si="85">(K131*N131)-100</f>
        <v>2300</v>
      </c>
      <c r="N131" s="285">
        <v>300</v>
      </c>
      <c r="O131" s="284" t="s">
        <v>598</v>
      </c>
      <c r="P131" s="288">
        <v>45125</v>
      </c>
      <c r="Q131" s="172"/>
      <c r="R131" s="172"/>
      <c r="S131" s="172"/>
      <c r="T131" s="172"/>
      <c r="U131" s="172"/>
      <c r="V131" s="172"/>
      <c r="W131" s="172"/>
      <c r="X131" s="172"/>
      <c r="Y131" s="172"/>
      <c r="Z131" s="172"/>
      <c r="AA131" s="172"/>
      <c r="AB131" s="172"/>
      <c r="AC131" s="172"/>
      <c r="AD131" s="172"/>
      <c r="AE131" s="172"/>
      <c r="AF131" s="172"/>
      <c r="AG131" s="172"/>
      <c r="AH131" s="172"/>
      <c r="AI131" s="172"/>
      <c r="AJ131" s="172"/>
      <c r="AK131" s="172"/>
      <c r="AL131" s="172"/>
    </row>
    <row r="132" spans="1:38" ht="15" customHeight="1">
      <c r="A132" s="331">
        <v>45</v>
      </c>
      <c r="B132" s="266">
        <v>45124</v>
      </c>
      <c r="C132" s="260"/>
      <c r="D132" s="261" t="s">
        <v>1104</v>
      </c>
      <c r="E132" s="260" t="s">
        <v>611</v>
      </c>
      <c r="F132" s="277" t="s">
        <v>980</v>
      </c>
      <c r="G132" s="260">
        <v>15</v>
      </c>
      <c r="H132" s="260">
        <v>41</v>
      </c>
      <c r="I132" s="260" t="s">
        <v>982</v>
      </c>
      <c r="J132" s="260" t="s">
        <v>981</v>
      </c>
      <c r="K132" s="329">
        <f t="shared" ref="K132" si="86">H132-F132</f>
        <v>8</v>
      </c>
      <c r="L132" s="286">
        <v>100</v>
      </c>
      <c r="M132" s="287">
        <f t="shared" ref="M132" si="87">(K132*N132)-100</f>
        <v>2300</v>
      </c>
      <c r="N132" s="285">
        <v>300</v>
      </c>
      <c r="O132" s="284" t="s">
        <v>598</v>
      </c>
      <c r="P132" s="288">
        <v>45125</v>
      </c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72"/>
      <c r="AG132" s="172"/>
      <c r="AH132" s="172"/>
      <c r="AI132" s="172"/>
      <c r="AJ132" s="172"/>
      <c r="AK132" s="172"/>
      <c r="AL132" s="172"/>
    </row>
    <row r="133" spans="1:38" ht="15" customHeight="1">
      <c r="A133" s="361">
        <v>46</v>
      </c>
      <c r="B133" s="362">
        <v>45124</v>
      </c>
      <c r="C133" s="363"/>
      <c r="D133" s="364" t="s">
        <v>1115</v>
      </c>
      <c r="E133" s="363" t="s">
        <v>611</v>
      </c>
      <c r="F133" s="365" t="s">
        <v>1116</v>
      </c>
      <c r="G133" s="363">
        <v>45</v>
      </c>
      <c r="H133" s="363"/>
      <c r="I133" s="363" t="s">
        <v>1041</v>
      </c>
      <c r="J133" s="363" t="s">
        <v>596</v>
      </c>
      <c r="K133" s="366"/>
      <c r="L133" s="367"/>
      <c r="M133" s="368"/>
      <c r="N133" s="369"/>
      <c r="O133" s="370"/>
      <c r="P133" s="371"/>
      <c r="Q133" s="172"/>
      <c r="R133" s="172"/>
      <c r="S133" s="172"/>
      <c r="T133" s="172"/>
      <c r="U133" s="172"/>
      <c r="V133" s="172"/>
      <c r="W133" s="172"/>
      <c r="X133" s="172"/>
      <c r="Y133" s="172"/>
      <c r="Z133" s="172"/>
      <c r="AA133" s="172"/>
      <c r="AB133" s="172"/>
      <c r="AC133" s="172"/>
      <c r="AD133" s="172"/>
      <c r="AE133" s="172"/>
      <c r="AF133" s="172"/>
      <c r="AG133" s="172"/>
      <c r="AH133" s="172"/>
      <c r="AI133" s="172"/>
      <c r="AJ133" s="172"/>
      <c r="AK133" s="172"/>
      <c r="AL133" s="172"/>
    </row>
    <row r="134" spans="1:38" ht="15" customHeight="1">
      <c r="A134" s="331">
        <v>47</v>
      </c>
      <c r="B134" s="266">
        <v>45125</v>
      </c>
      <c r="C134" s="260"/>
      <c r="D134" s="261" t="s">
        <v>1150</v>
      </c>
      <c r="E134" s="260" t="s">
        <v>611</v>
      </c>
      <c r="F134" s="277" t="s">
        <v>1153</v>
      </c>
      <c r="G134" s="260">
        <v>0</v>
      </c>
      <c r="H134" s="260">
        <v>75</v>
      </c>
      <c r="I134" s="260" t="s">
        <v>1106</v>
      </c>
      <c r="J134" s="260" t="s">
        <v>1154</v>
      </c>
      <c r="K134" s="329">
        <f t="shared" ref="K134:K135" si="88">H134-F134</f>
        <v>23</v>
      </c>
      <c r="L134" s="286">
        <v>100</v>
      </c>
      <c r="M134" s="287">
        <f t="shared" ref="M134:M135" si="89">(K134*N134)-100</f>
        <v>1050</v>
      </c>
      <c r="N134" s="285">
        <v>50</v>
      </c>
      <c r="O134" s="284" t="s">
        <v>598</v>
      </c>
      <c r="P134" s="288">
        <v>45125</v>
      </c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72"/>
      <c r="AG134" s="172"/>
      <c r="AH134" s="172"/>
      <c r="AI134" s="172"/>
      <c r="AJ134" s="172"/>
      <c r="AK134" s="172"/>
      <c r="AL134" s="172"/>
    </row>
    <row r="135" spans="1:38" ht="15" customHeight="1">
      <c r="A135" s="359">
        <v>48</v>
      </c>
      <c r="B135" s="360">
        <v>45125</v>
      </c>
      <c r="C135" s="273"/>
      <c r="D135" s="274" t="s">
        <v>1152</v>
      </c>
      <c r="E135" s="273" t="s">
        <v>611</v>
      </c>
      <c r="F135" s="278" t="s">
        <v>1112</v>
      </c>
      <c r="G135" s="273">
        <v>0</v>
      </c>
      <c r="H135" s="273">
        <v>7</v>
      </c>
      <c r="I135" s="273" t="s">
        <v>1106</v>
      </c>
      <c r="J135" s="315" t="s">
        <v>1091</v>
      </c>
      <c r="K135" s="258">
        <f t="shared" si="88"/>
        <v>-43</v>
      </c>
      <c r="L135" s="281">
        <v>100</v>
      </c>
      <c r="M135" s="282">
        <f t="shared" si="89"/>
        <v>-1820</v>
      </c>
      <c r="N135" s="258">
        <v>40</v>
      </c>
      <c r="O135" s="316" t="s">
        <v>612</v>
      </c>
      <c r="P135" s="317">
        <v>45125</v>
      </c>
      <c r="Q135" s="172"/>
      <c r="R135" s="172"/>
      <c r="S135" s="172"/>
      <c r="T135" s="172"/>
      <c r="U135" s="172"/>
      <c r="V135" s="172"/>
      <c r="W135" s="172"/>
      <c r="X135" s="172"/>
      <c r="Y135" s="172"/>
      <c r="Z135" s="172"/>
      <c r="AA135" s="172"/>
      <c r="AB135" s="172"/>
      <c r="AC135" s="172"/>
      <c r="AD135" s="172"/>
      <c r="AE135" s="172"/>
      <c r="AF135" s="172"/>
      <c r="AG135" s="172"/>
      <c r="AH135" s="172"/>
      <c r="AI135" s="172"/>
      <c r="AJ135" s="172"/>
      <c r="AK135" s="172"/>
      <c r="AL135" s="172"/>
    </row>
    <row r="136" spans="1:38" ht="15" customHeight="1">
      <c r="A136" s="403">
        <v>49</v>
      </c>
      <c r="B136" s="405">
        <v>45125</v>
      </c>
      <c r="C136" s="312"/>
      <c r="D136" s="313" t="s">
        <v>1155</v>
      </c>
      <c r="E136" s="312" t="s">
        <v>611</v>
      </c>
      <c r="F136" s="314" t="s">
        <v>1160</v>
      </c>
      <c r="G136" s="312"/>
      <c r="H136" s="312">
        <v>400</v>
      </c>
      <c r="I136" s="312"/>
      <c r="J136" s="403" t="s">
        <v>944</v>
      </c>
      <c r="K136" s="384">
        <f t="shared" ref="K136" si="90">H136-F136</f>
        <v>0</v>
      </c>
      <c r="L136" s="385">
        <v>100</v>
      </c>
      <c r="M136" s="386">
        <v>0</v>
      </c>
      <c r="N136" s="387">
        <v>15</v>
      </c>
      <c r="O136" s="407" t="s">
        <v>622</v>
      </c>
      <c r="P136" s="401">
        <v>45125</v>
      </c>
      <c r="Q136" s="172"/>
      <c r="R136" s="172"/>
      <c r="S136" s="172"/>
      <c r="T136" s="172"/>
      <c r="U136" s="172"/>
      <c r="V136" s="172"/>
      <c r="W136" s="172"/>
      <c r="X136" s="172"/>
      <c r="Y136" s="172"/>
      <c r="Z136" s="172"/>
      <c r="AA136" s="172"/>
      <c r="AB136" s="172"/>
      <c r="AC136" s="172"/>
      <c r="AD136" s="172"/>
      <c r="AE136" s="172"/>
      <c r="AF136" s="172"/>
      <c r="AG136" s="172"/>
      <c r="AH136" s="172"/>
      <c r="AI136" s="172"/>
      <c r="AJ136" s="172"/>
      <c r="AK136" s="172"/>
      <c r="AL136" s="172"/>
    </row>
    <row r="137" spans="1:38" ht="15" customHeight="1">
      <c r="A137" s="404"/>
      <c r="B137" s="406"/>
      <c r="C137" s="312"/>
      <c r="D137" s="313" t="s">
        <v>1156</v>
      </c>
      <c r="E137" s="312" t="s">
        <v>619</v>
      </c>
      <c r="F137" s="314" t="s">
        <v>1161</v>
      </c>
      <c r="G137" s="312"/>
      <c r="H137" s="312">
        <v>130</v>
      </c>
      <c r="I137" s="312"/>
      <c r="J137" s="404"/>
      <c r="K137" s="384">
        <f>F137-H137</f>
        <v>15</v>
      </c>
      <c r="L137" s="385">
        <v>100</v>
      </c>
      <c r="M137" s="386">
        <f t="shared" ref="M136:M137" si="91">(K137*N137)-100</f>
        <v>275</v>
      </c>
      <c r="N137" s="387">
        <v>25</v>
      </c>
      <c r="O137" s="408"/>
      <c r="P137" s="402"/>
      <c r="Q137" s="172"/>
      <c r="R137" s="172"/>
      <c r="S137" s="172"/>
      <c r="T137" s="172"/>
      <c r="U137" s="172"/>
      <c r="V137" s="172"/>
      <c r="W137" s="172"/>
      <c r="X137" s="172"/>
      <c r="Y137" s="172"/>
      <c r="Z137" s="172"/>
      <c r="AA137" s="172"/>
      <c r="AB137" s="172"/>
      <c r="AC137" s="172"/>
      <c r="AD137" s="172"/>
      <c r="AE137" s="172"/>
      <c r="AF137" s="172"/>
      <c r="AG137" s="172"/>
      <c r="AH137" s="172"/>
      <c r="AI137" s="172"/>
      <c r="AJ137" s="172"/>
      <c r="AK137" s="172"/>
      <c r="AL137" s="172"/>
    </row>
    <row r="138" spans="1:38" ht="15" customHeight="1">
      <c r="A138" s="331">
        <v>50</v>
      </c>
      <c r="B138" s="266">
        <v>45125</v>
      </c>
      <c r="C138" s="260"/>
      <c r="D138" s="261" t="s">
        <v>1002</v>
      </c>
      <c r="E138" s="260" t="s">
        <v>611</v>
      </c>
      <c r="F138" s="277" t="s">
        <v>1157</v>
      </c>
      <c r="G138" s="260">
        <v>10</v>
      </c>
      <c r="H138" s="260">
        <v>41</v>
      </c>
      <c r="I138" s="260" t="s">
        <v>1051</v>
      </c>
      <c r="J138" s="260" t="s">
        <v>1011</v>
      </c>
      <c r="K138" s="329">
        <f t="shared" ref="K138" si="92">H138-F138</f>
        <v>12</v>
      </c>
      <c r="L138" s="286">
        <v>100</v>
      </c>
      <c r="M138" s="287">
        <f t="shared" ref="M138" si="93">(K138*N138)-100</f>
        <v>2900</v>
      </c>
      <c r="N138" s="285">
        <v>250</v>
      </c>
      <c r="O138" s="284" t="s">
        <v>598</v>
      </c>
      <c r="P138" s="288">
        <v>45125</v>
      </c>
      <c r="Q138" s="172"/>
      <c r="R138" s="172"/>
      <c r="S138" s="172"/>
      <c r="T138" s="172"/>
      <c r="U138" s="172"/>
      <c r="V138" s="172"/>
      <c r="W138" s="172"/>
      <c r="X138" s="172"/>
      <c r="Y138" s="172"/>
      <c r="Z138" s="172"/>
      <c r="AA138" s="172"/>
      <c r="AB138" s="172"/>
      <c r="AC138" s="172"/>
      <c r="AD138" s="172"/>
      <c r="AE138" s="172"/>
      <c r="AF138" s="172"/>
      <c r="AG138" s="172"/>
      <c r="AH138" s="172"/>
      <c r="AI138" s="172"/>
      <c r="AJ138" s="172"/>
      <c r="AK138" s="172"/>
      <c r="AL138" s="172"/>
    </row>
    <row r="139" spans="1:38" ht="15" customHeight="1">
      <c r="A139" s="361">
        <v>51</v>
      </c>
      <c r="B139" s="362">
        <v>45125</v>
      </c>
      <c r="C139" s="363"/>
      <c r="D139" s="364" t="s">
        <v>1104</v>
      </c>
      <c r="E139" s="363" t="s">
        <v>611</v>
      </c>
      <c r="F139" s="365" t="s">
        <v>1105</v>
      </c>
      <c r="G139" s="363">
        <v>15</v>
      </c>
      <c r="H139" s="363"/>
      <c r="I139" s="363" t="s">
        <v>982</v>
      </c>
      <c r="J139" s="363" t="s">
        <v>596</v>
      </c>
      <c r="K139" s="366"/>
      <c r="L139" s="367"/>
      <c r="M139" s="368"/>
      <c r="N139" s="369"/>
      <c r="O139" s="370"/>
      <c r="P139" s="371"/>
      <c r="Q139" s="172"/>
      <c r="R139" s="172"/>
      <c r="S139" s="172"/>
      <c r="T139" s="172"/>
      <c r="U139" s="172"/>
      <c r="V139" s="172"/>
      <c r="W139" s="172"/>
      <c r="X139" s="172"/>
      <c r="Y139" s="172"/>
      <c r="Z139" s="172"/>
      <c r="AA139" s="172"/>
      <c r="AB139" s="172"/>
      <c r="AC139" s="172"/>
      <c r="AD139" s="172"/>
      <c r="AE139" s="172"/>
      <c r="AF139" s="172"/>
      <c r="AG139" s="172"/>
      <c r="AH139" s="172"/>
      <c r="AI139" s="172"/>
      <c r="AJ139" s="172"/>
      <c r="AK139" s="172"/>
      <c r="AL139" s="172"/>
    </row>
    <row r="140" spans="1:38" ht="15" customHeight="1">
      <c r="A140" s="361"/>
      <c r="B140" s="362"/>
      <c r="C140" s="363"/>
      <c r="D140" s="364"/>
      <c r="E140" s="363"/>
      <c r="F140" s="365"/>
      <c r="G140" s="363"/>
      <c r="H140" s="363"/>
      <c r="I140" s="363"/>
      <c r="J140" s="363"/>
      <c r="K140" s="366"/>
      <c r="L140" s="367"/>
      <c r="M140" s="368"/>
      <c r="N140" s="369"/>
      <c r="O140" s="370"/>
      <c r="P140" s="371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</row>
    <row r="141" spans="1:38" ht="15" customHeight="1">
      <c r="A141" s="289"/>
      <c r="B141" s="290"/>
      <c r="C141" s="291"/>
      <c r="D141" s="325"/>
      <c r="E141" s="291"/>
      <c r="F141" s="292"/>
      <c r="G141" s="291"/>
      <c r="H141" s="291"/>
      <c r="I141" s="291"/>
      <c r="J141" s="291"/>
      <c r="K141" s="289"/>
      <c r="L141" s="293"/>
      <c r="M141" s="294"/>
      <c r="N141" s="289"/>
      <c r="O141" s="291"/>
      <c r="P141" s="290"/>
      <c r="Q141" s="172"/>
      <c r="R141" s="172"/>
      <c r="S141" s="172"/>
      <c r="T141" s="172"/>
      <c r="U141" s="172"/>
      <c r="V141" s="172"/>
      <c r="W141" s="172"/>
      <c r="X141" s="172"/>
      <c r="Y141" s="172"/>
      <c r="Z141" s="172"/>
      <c r="AA141" s="172"/>
      <c r="AB141" s="172"/>
      <c r="AC141" s="172"/>
      <c r="AD141" s="172"/>
      <c r="AE141" s="172"/>
      <c r="AF141" s="172"/>
      <c r="AG141" s="172"/>
      <c r="AH141" s="172"/>
      <c r="AI141" s="172"/>
      <c r="AJ141" s="172"/>
      <c r="AK141" s="172"/>
      <c r="AL141" s="172"/>
    </row>
    <row r="142" spans="1:38" ht="38.25" customHeight="1">
      <c r="A142" s="100" t="s">
        <v>628</v>
      </c>
      <c r="B142" s="182"/>
      <c r="C142" s="182"/>
      <c r="D142" s="183"/>
      <c r="E142" s="157"/>
      <c r="F142" s="6"/>
      <c r="G142" s="6"/>
      <c r="H142" s="158"/>
      <c r="I142" s="184"/>
      <c r="J142" s="1"/>
      <c r="K142" s="6"/>
      <c r="L142" s="6"/>
      <c r="M142" s="6"/>
      <c r="N142" s="1"/>
      <c r="O142" s="1"/>
      <c r="Q142" s="1"/>
      <c r="R142" s="6"/>
      <c r="S142" s="1"/>
      <c r="T142" s="1"/>
      <c r="U142" s="1"/>
      <c r="V142" s="1"/>
      <c r="W142" s="1"/>
      <c r="X142" s="6"/>
      <c r="Y142" s="1"/>
      <c r="Z142" s="1"/>
      <c r="AA142" s="1"/>
      <c r="AB142" s="1"/>
      <c r="AC142" s="1"/>
      <c r="AD142" s="6"/>
      <c r="AE142" s="1"/>
      <c r="AF142" s="1"/>
      <c r="AG142" s="1"/>
      <c r="AH142" s="1"/>
      <c r="AI142" s="1"/>
      <c r="AJ142" s="6"/>
      <c r="AK142" s="1"/>
    </row>
    <row r="143" spans="1:38" ht="38.25">
      <c r="A143" s="101" t="s">
        <v>16</v>
      </c>
      <c r="B143" s="102" t="s">
        <v>568</v>
      </c>
      <c r="C143" s="102"/>
      <c r="D143" s="103" t="s">
        <v>581</v>
      </c>
      <c r="E143" s="102" t="s">
        <v>582</v>
      </c>
      <c r="F143" s="102" t="s">
        <v>583</v>
      </c>
      <c r="G143" s="102" t="s">
        <v>584</v>
      </c>
      <c r="H143" s="102" t="s">
        <v>585</v>
      </c>
      <c r="I143" s="102" t="s">
        <v>586</v>
      </c>
      <c r="J143" s="101" t="s">
        <v>587</v>
      </c>
      <c r="K143" s="161" t="s">
        <v>610</v>
      </c>
      <c r="L143" s="162" t="s">
        <v>589</v>
      </c>
      <c r="M143" s="104" t="s">
        <v>590</v>
      </c>
      <c r="N143" s="102" t="s">
        <v>591</v>
      </c>
      <c r="O143" s="103" t="s">
        <v>592</v>
      </c>
      <c r="P143" s="102" t="s">
        <v>593</v>
      </c>
      <c r="Q143" s="41"/>
      <c r="R143" s="6"/>
      <c r="S143" s="41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41"/>
    </row>
    <row r="144" spans="1:38" ht="14.25" customHeight="1">
      <c r="A144" s="105">
        <v>1</v>
      </c>
      <c r="B144" s="106">
        <v>44840</v>
      </c>
      <c r="C144" s="175"/>
      <c r="D144" s="175" t="s">
        <v>629</v>
      </c>
      <c r="E144" s="105" t="s">
        <v>611</v>
      </c>
      <c r="F144" s="105" t="s">
        <v>630</v>
      </c>
      <c r="G144" s="105">
        <v>1220</v>
      </c>
      <c r="H144" s="105"/>
      <c r="I144" s="105" t="s">
        <v>631</v>
      </c>
      <c r="J144" s="111" t="s">
        <v>596</v>
      </c>
      <c r="K144" s="111"/>
      <c r="L144" s="112"/>
      <c r="M144" s="185"/>
      <c r="N144" s="111"/>
      <c r="O144" s="111"/>
      <c r="P144" s="112"/>
      <c r="Q144" s="41"/>
      <c r="R144" s="41" t="s">
        <v>597</v>
      </c>
      <c r="S144" s="41"/>
      <c r="T144" s="1"/>
      <c r="U144" s="1"/>
      <c r="V144" s="1"/>
      <c r="W144" s="1"/>
      <c r="X144" s="1"/>
      <c r="Y144" s="1"/>
      <c r="Z144" s="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41"/>
    </row>
    <row r="145" spans="1:38" ht="14.25" customHeight="1">
      <c r="A145" s="105">
        <v>2</v>
      </c>
      <c r="B145" s="106">
        <v>45071</v>
      </c>
      <c r="C145" s="175"/>
      <c r="D145" s="175" t="s">
        <v>279</v>
      </c>
      <c r="E145" s="105" t="s">
        <v>611</v>
      </c>
      <c r="F145" s="105" t="s">
        <v>633</v>
      </c>
      <c r="G145" s="105">
        <v>267</v>
      </c>
      <c r="H145" s="105"/>
      <c r="I145" s="105" t="s">
        <v>634</v>
      </c>
      <c r="J145" s="111" t="s">
        <v>596</v>
      </c>
      <c r="K145" s="111"/>
      <c r="L145" s="112"/>
      <c r="M145" s="113"/>
      <c r="N145" s="176"/>
      <c r="O145" s="186"/>
      <c r="P145" s="106"/>
      <c r="Q145" s="41"/>
      <c r="R145" s="41" t="s">
        <v>597</v>
      </c>
      <c r="S145" s="41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41"/>
    </row>
    <row r="146" spans="1:38" ht="14.25" customHeight="1">
      <c r="A146" s="105">
        <v>3</v>
      </c>
      <c r="B146" s="106">
        <v>45125</v>
      </c>
      <c r="C146" s="175"/>
      <c r="D146" s="175" t="s">
        <v>326</v>
      </c>
      <c r="E146" s="105" t="s">
        <v>611</v>
      </c>
      <c r="F146" s="105" t="s">
        <v>1017</v>
      </c>
      <c r="G146" s="105">
        <v>1990</v>
      </c>
      <c r="H146" s="105"/>
      <c r="I146" s="105" t="s">
        <v>1018</v>
      </c>
      <c r="J146" s="111" t="s">
        <v>596</v>
      </c>
      <c r="K146" s="111"/>
      <c r="L146" s="112"/>
      <c r="M146" s="113"/>
      <c r="N146" s="267"/>
      <c r="O146" s="299"/>
      <c r="P146" s="106"/>
      <c r="Q146" s="41"/>
      <c r="R146" s="41"/>
      <c r="S146" s="41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41"/>
    </row>
    <row r="147" spans="1:38" ht="14.25" customHeight="1">
      <c r="A147" s="105"/>
      <c r="B147" s="106"/>
      <c r="C147" s="175"/>
      <c r="D147" s="175"/>
      <c r="E147" s="105"/>
      <c r="F147" s="105"/>
      <c r="G147" s="105"/>
      <c r="H147" s="105"/>
      <c r="I147" s="105"/>
      <c r="J147" s="111"/>
      <c r="K147" s="111"/>
      <c r="L147" s="112"/>
      <c r="M147" s="113"/>
      <c r="N147" s="267"/>
      <c r="O147" s="299"/>
      <c r="P147" s="106"/>
      <c r="Q147" s="41"/>
      <c r="R147" s="41"/>
      <c r="S147" s="41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41"/>
    </row>
    <row r="148" spans="1:38" ht="12.75" customHeight="1">
      <c r="A148" s="105"/>
      <c r="B148" s="106"/>
      <c r="C148" s="175"/>
      <c r="D148" s="175"/>
      <c r="E148" s="105"/>
      <c r="F148" s="105"/>
      <c r="G148" s="105"/>
      <c r="H148" s="105"/>
      <c r="I148" s="105"/>
      <c r="J148" s="111"/>
      <c r="K148" s="111"/>
      <c r="L148" s="112"/>
      <c r="M148" s="185"/>
      <c r="N148" s="111"/>
      <c r="O148" s="111"/>
      <c r="P148" s="106"/>
      <c r="R148" s="6"/>
      <c r="S148" s="1"/>
      <c r="T148" s="1"/>
      <c r="U148" s="1"/>
      <c r="V148" s="1"/>
      <c r="W148" s="1"/>
      <c r="X148" s="1"/>
      <c r="Y148" s="1"/>
    </row>
    <row r="149" spans="1:38" ht="12.75" customHeight="1">
      <c r="A149" s="142" t="s">
        <v>602</v>
      </c>
      <c r="B149" s="142"/>
      <c r="C149" s="142"/>
      <c r="D149" s="142"/>
      <c r="E149" s="41"/>
      <c r="F149" s="149" t="s">
        <v>604</v>
      </c>
      <c r="G149" s="60"/>
      <c r="H149" s="60"/>
      <c r="I149" s="60"/>
      <c r="J149" s="6"/>
      <c r="K149" s="165"/>
      <c r="L149" s="166"/>
      <c r="M149" s="6"/>
      <c r="N149" s="132"/>
      <c r="O149" s="187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38" ht="12.75" customHeight="1">
      <c r="A150" s="148" t="s">
        <v>603</v>
      </c>
      <c r="B150" s="142"/>
      <c r="C150" s="142"/>
      <c r="D150" s="142"/>
      <c r="E150" s="6"/>
      <c r="F150" s="149" t="s">
        <v>607</v>
      </c>
      <c r="G150" s="6"/>
      <c r="H150" s="6" t="s">
        <v>635</v>
      </c>
      <c r="I150" s="6"/>
      <c r="J150" s="1"/>
      <c r="K150" s="6"/>
      <c r="L150" s="6"/>
      <c r="M150" s="6"/>
      <c r="N150" s="1"/>
      <c r="O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38" ht="12.75" customHeight="1">
      <c r="A151" s="148"/>
      <c r="B151" s="142"/>
      <c r="C151" s="142"/>
      <c r="D151" s="142"/>
      <c r="E151" s="6"/>
      <c r="F151" s="149"/>
      <c r="G151" s="6"/>
      <c r="H151" s="6"/>
      <c r="I151" s="6"/>
      <c r="J151" s="1"/>
      <c r="K151" s="6"/>
      <c r="L151" s="6"/>
      <c r="M151" s="6"/>
      <c r="N151" s="1"/>
      <c r="O151" s="1"/>
      <c r="Q151" s="1"/>
      <c r="R151" s="60"/>
      <c r="S151" s="1"/>
      <c r="T151" s="1"/>
      <c r="U151" s="1"/>
      <c r="V151" s="1"/>
      <c r="W151" s="1"/>
      <c r="X151" s="1"/>
      <c r="Y151" s="1"/>
      <c r="Z151" s="1"/>
    </row>
    <row r="152" spans="1:38" ht="12.75" customHeight="1">
      <c r="A152" s="148"/>
      <c r="B152" s="142"/>
      <c r="C152" s="142"/>
      <c r="D152" s="142"/>
      <c r="E152" s="6"/>
      <c r="F152" s="149"/>
      <c r="G152" s="60"/>
      <c r="H152" s="41"/>
      <c r="I152" s="60"/>
      <c r="J152" s="6"/>
      <c r="K152" s="165"/>
      <c r="L152" s="166"/>
      <c r="M152" s="6"/>
      <c r="N152" s="132"/>
      <c r="O152" s="167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38" ht="12.75" customHeight="1">
      <c r="A153" s="148"/>
      <c r="B153" s="142"/>
      <c r="C153" s="142"/>
      <c r="D153" s="142"/>
      <c r="E153" s="6"/>
      <c r="F153" s="149"/>
      <c r="G153" s="60"/>
      <c r="H153" s="41"/>
      <c r="I153" s="60"/>
      <c r="J153" s="6"/>
      <c r="K153" s="165"/>
      <c r="L153" s="166"/>
      <c r="M153" s="6"/>
      <c r="N153" s="132"/>
      <c r="O153" s="167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38" ht="12.75" customHeight="1">
      <c r="A154" s="148"/>
      <c r="B154" s="142"/>
      <c r="C154" s="142"/>
      <c r="D154" s="142"/>
      <c r="E154" s="6"/>
      <c r="F154" s="149"/>
      <c r="G154" s="60"/>
      <c r="H154" s="41"/>
      <c r="I154" s="60"/>
      <c r="J154" s="6"/>
      <c r="K154" s="165"/>
      <c r="L154" s="166"/>
      <c r="M154" s="6"/>
      <c r="N154" s="132"/>
      <c r="O154" s="167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38" ht="12.75" customHeight="1">
      <c r="A155" s="148"/>
      <c r="B155" s="142"/>
      <c r="C155" s="142"/>
      <c r="D155" s="142"/>
      <c r="E155" s="6"/>
      <c r="F155" s="149"/>
      <c r="G155" s="60"/>
      <c r="H155" s="41"/>
      <c r="I155" s="60"/>
      <c r="J155" s="6"/>
      <c r="K155" s="165"/>
      <c r="L155" s="166"/>
      <c r="M155" s="6"/>
      <c r="N155" s="132"/>
      <c r="O155" s="167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38" ht="12.75" customHeight="1">
      <c r="A156" s="148"/>
      <c r="B156" s="142"/>
      <c r="C156" s="142"/>
      <c r="D156" s="142"/>
      <c r="E156" s="6"/>
      <c r="F156" s="149"/>
      <c r="G156" s="60"/>
      <c r="H156" s="41"/>
      <c r="I156" s="60"/>
      <c r="J156" s="6"/>
      <c r="K156" s="165"/>
      <c r="L156" s="166"/>
      <c r="M156" s="6"/>
      <c r="N156" s="132"/>
      <c r="O156" s="167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38" ht="12.75" customHeight="1">
      <c r="A157" s="148"/>
      <c r="B157" s="142"/>
      <c r="C157" s="142"/>
      <c r="D157" s="142"/>
      <c r="E157" s="6"/>
      <c r="F157" s="149"/>
      <c r="G157" s="60"/>
      <c r="H157" s="41"/>
      <c r="I157" s="60"/>
      <c r="J157" s="6"/>
      <c r="K157" s="165"/>
      <c r="L157" s="166"/>
      <c r="M157" s="6"/>
      <c r="N157" s="132"/>
      <c r="O157" s="167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60"/>
      <c r="B158" s="131"/>
      <c r="C158" s="131"/>
      <c r="D158" s="41"/>
      <c r="E158" s="60"/>
      <c r="F158" s="60"/>
      <c r="G158" s="60"/>
      <c r="H158" s="41"/>
      <c r="I158" s="60"/>
      <c r="J158" s="6"/>
      <c r="K158" s="165"/>
      <c r="L158" s="166"/>
      <c r="M158" s="6"/>
      <c r="N158" s="132"/>
      <c r="O158" s="167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38.25" customHeight="1">
      <c r="A159" s="41"/>
      <c r="B159" s="188" t="s">
        <v>636</v>
      </c>
      <c r="C159" s="188"/>
      <c r="D159" s="188"/>
      <c r="E159" s="188"/>
      <c r="F159" s="6"/>
      <c r="G159" s="6"/>
      <c r="H159" s="159"/>
      <c r="I159" s="6"/>
      <c r="J159" s="159"/>
      <c r="K159" s="160"/>
      <c r="L159" s="6"/>
      <c r="M159" s="6"/>
      <c r="N159" s="1"/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101" t="s">
        <v>16</v>
      </c>
      <c r="B160" s="102" t="s">
        <v>568</v>
      </c>
      <c r="C160" s="102"/>
      <c r="D160" s="103" t="s">
        <v>581</v>
      </c>
      <c r="E160" s="102" t="s">
        <v>582</v>
      </c>
      <c r="F160" s="102" t="s">
        <v>583</v>
      </c>
      <c r="G160" s="102" t="s">
        <v>637</v>
      </c>
      <c r="H160" s="102" t="s">
        <v>638</v>
      </c>
      <c r="I160" s="102" t="s">
        <v>586</v>
      </c>
      <c r="J160" s="189" t="s">
        <v>587</v>
      </c>
      <c r="K160" s="102" t="s">
        <v>588</v>
      </c>
      <c r="L160" s="102" t="s">
        <v>639</v>
      </c>
      <c r="M160" s="102" t="s">
        <v>591</v>
      </c>
      <c r="N160" s="103" t="s">
        <v>592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90">
        <v>1</v>
      </c>
      <c r="B161" s="191">
        <v>41579</v>
      </c>
      <c r="C161" s="191"/>
      <c r="D161" s="192" t="s">
        <v>640</v>
      </c>
      <c r="E161" s="193" t="s">
        <v>594</v>
      </c>
      <c r="F161" s="194">
        <v>82</v>
      </c>
      <c r="G161" s="193" t="s">
        <v>641</v>
      </c>
      <c r="H161" s="193">
        <v>100</v>
      </c>
      <c r="I161" s="195">
        <v>100</v>
      </c>
      <c r="J161" s="196" t="s">
        <v>642</v>
      </c>
      <c r="K161" s="197">
        <f t="shared" ref="K161:K213" si="94">H161-F161</f>
        <v>18</v>
      </c>
      <c r="L161" s="198">
        <f t="shared" ref="L161:L213" si="95">K161/F161</f>
        <v>0.21951219512195122</v>
      </c>
      <c r="M161" s="193" t="s">
        <v>598</v>
      </c>
      <c r="N161" s="199">
        <v>42657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0">
        <v>2</v>
      </c>
      <c r="B162" s="191">
        <v>41794</v>
      </c>
      <c r="C162" s="191"/>
      <c r="D162" s="192" t="s">
        <v>643</v>
      </c>
      <c r="E162" s="193" t="s">
        <v>611</v>
      </c>
      <c r="F162" s="194">
        <v>257</v>
      </c>
      <c r="G162" s="193" t="s">
        <v>641</v>
      </c>
      <c r="H162" s="193">
        <v>300</v>
      </c>
      <c r="I162" s="195">
        <v>300</v>
      </c>
      <c r="J162" s="196" t="s">
        <v>642</v>
      </c>
      <c r="K162" s="197">
        <f t="shared" si="94"/>
        <v>43</v>
      </c>
      <c r="L162" s="198">
        <f t="shared" si="95"/>
        <v>0.16731517509727625</v>
      </c>
      <c r="M162" s="193" t="s">
        <v>598</v>
      </c>
      <c r="N162" s="199">
        <v>41822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0">
        <v>3</v>
      </c>
      <c r="B163" s="191">
        <v>41828</v>
      </c>
      <c r="C163" s="191"/>
      <c r="D163" s="192" t="s">
        <v>644</v>
      </c>
      <c r="E163" s="193" t="s">
        <v>611</v>
      </c>
      <c r="F163" s="194">
        <v>393</v>
      </c>
      <c r="G163" s="193" t="s">
        <v>641</v>
      </c>
      <c r="H163" s="193">
        <v>468</v>
      </c>
      <c r="I163" s="195">
        <v>468</v>
      </c>
      <c r="J163" s="196" t="s">
        <v>642</v>
      </c>
      <c r="K163" s="197">
        <f t="shared" si="94"/>
        <v>75</v>
      </c>
      <c r="L163" s="198">
        <f t="shared" si="95"/>
        <v>0.19083969465648856</v>
      </c>
      <c r="M163" s="193" t="s">
        <v>598</v>
      </c>
      <c r="N163" s="199">
        <v>41863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0">
        <v>4</v>
      </c>
      <c r="B164" s="191">
        <v>41857</v>
      </c>
      <c r="C164" s="191"/>
      <c r="D164" s="192" t="s">
        <v>645</v>
      </c>
      <c r="E164" s="193" t="s">
        <v>611</v>
      </c>
      <c r="F164" s="194">
        <v>205</v>
      </c>
      <c r="G164" s="193" t="s">
        <v>641</v>
      </c>
      <c r="H164" s="193">
        <v>275</v>
      </c>
      <c r="I164" s="195">
        <v>250</v>
      </c>
      <c r="J164" s="196" t="s">
        <v>642</v>
      </c>
      <c r="K164" s="197">
        <f t="shared" si="94"/>
        <v>70</v>
      </c>
      <c r="L164" s="198">
        <f t="shared" si="95"/>
        <v>0.34146341463414637</v>
      </c>
      <c r="M164" s="193" t="s">
        <v>598</v>
      </c>
      <c r="N164" s="199">
        <v>41962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0">
        <v>5</v>
      </c>
      <c r="B165" s="191">
        <v>41886</v>
      </c>
      <c r="C165" s="191"/>
      <c r="D165" s="192" t="s">
        <v>646</v>
      </c>
      <c r="E165" s="193" t="s">
        <v>611</v>
      </c>
      <c r="F165" s="194">
        <v>162</v>
      </c>
      <c r="G165" s="193" t="s">
        <v>641</v>
      </c>
      <c r="H165" s="193">
        <v>190</v>
      </c>
      <c r="I165" s="195">
        <v>190</v>
      </c>
      <c r="J165" s="196" t="s">
        <v>642</v>
      </c>
      <c r="K165" s="197">
        <f t="shared" si="94"/>
        <v>28</v>
      </c>
      <c r="L165" s="198">
        <f t="shared" si="95"/>
        <v>0.1728395061728395</v>
      </c>
      <c r="M165" s="193" t="s">
        <v>598</v>
      </c>
      <c r="N165" s="199">
        <v>42006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0">
        <v>6</v>
      </c>
      <c r="B166" s="191">
        <v>41886</v>
      </c>
      <c r="C166" s="191"/>
      <c r="D166" s="192" t="s">
        <v>647</v>
      </c>
      <c r="E166" s="193" t="s">
        <v>611</v>
      </c>
      <c r="F166" s="194">
        <v>75</v>
      </c>
      <c r="G166" s="193" t="s">
        <v>641</v>
      </c>
      <c r="H166" s="193">
        <v>91.5</v>
      </c>
      <c r="I166" s="195" t="s">
        <v>632</v>
      </c>
      <c r="J166" s="196" t="s">
        <v>648</v>
      </c>
      <c r="K166" s="197">
        <f t="shared" si="94"/>
        <v>16.5</v>
      </c>
      <c r="L166" s="198">
        <f t="shared" si="95"/>
        <v>0.22</v>
      </c>
      <c r="M166" s="193" t="s">
        <v>598</v>
      </c>
      <c r="N166" s="199">
        <v>41954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0">
        <v>7</v>
      </c>
      <c r="B167" s="191">
        <v>41913</v>
      </c>
      <c r="C167" s="191"/>
      <c r="D167" s="192" t="s">
        <v>649</v>
      </c>
      <c r="E167" s="193" t="s">
        <v>611</v>
      </c>
      <c r="F167" s="194">
        <v>850</v>
      </c>
      <c r="G167" s="193" t="s">
        <v>641</v>
      </c>
      <c r="H167" s="193">
        <v>982.5</v>
      </c>
      <c r="I167" s="195">
        <v>1050</v>
      </c>
      <c r="J167" s="196" t="s">
        <v>650</v>
      </c>
      <c r="K167" s="197">
        <f t="shared" si="94"/>
        <v>132.5</v>
      </c>
      <c r="L167" s="198">
        <f t="shared" si="95"/>
        <v>0.15588235294117647</v>
      </c>
      <c r="M167" s="193" t="s">
        <v>598</v>
      </c>
      <c r="N167" s="199">
        <v>42039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0">
        <v>8</v>
      </c>
      <c r="B168" s="191">
        <v>41913</v>
      </c>
      <c r="C168" s="191"/>
      <c r="D168" s="192" t="s">
        <v>651</v>
      </c>
      <c r="E168" s="193" t="s">
        <v>611</v>
      </c>
      <c r="F168" s="194">
        <v>475</v>
      </c>
      <c r="G168" s="193" t="s">
        <v>641</v>
      </c>
      <c r="H168" s="193">
        <v>515</v>
      </c>
      <c r="I168" s="195">
        <v>600</v>
      </c>
      <c r="J168" s="196" t="s">
        <v>652</v>
      </c>
      <c r="K168" s="197">
        <f t="shared" si="94"/>
        <v>40</v>
      </c>
      <c r="L168" s="198">
        <f t="shared" si="95"/>
        <v>8.4210526315789472E-2</v>
      </c>
      <c r="M168" s="193" t="s">
        <v>598</v>
      </c>
      <c r="N168" s="199">
        <v>41939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0">
        <v>9</v>
      </c>
      <c r="B169" s="191">
        <v>41913</v>
      </c>
      <c r="C169" s="191"/>
      <c r="D169" s="192" t="s">
        <v>653</v>
      </c>
      <c r="E169" s="193" t="s">
        <v>611</v>
      </c>
      <c r="F169" s="194">
        <v>86</v>
      </c>
      <c r="G169" s="193" t="s">
        <v>641</v>
      </c>
      <c r="H169" s="193">
        <v>99</v>
      </c>
      <c r="I169" s="195">
        <v>140</v>
      </c>
      <c r="J169" s="196" t="s">
        <v>654</v>
      </c>
      <c r="K169" s="197">
        <f t="shared" si="94"/>
        <v>13</v>
      </c>
      <c r="L169" s="198">
        <f t="shared" si="95"/>
        <v>0.15116279069767441</v>
      </c>
      <c r="M169" s="193" t="s">
        <v>598</v>
      </c>
      <c r="N169" s="199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0">
        <v>10</v>
      </c>
      <c r="B170" s="191">
        <v>41926</v>
      </c>
      <c r="C170" s="191"/>
      <c r="D170" s="192" t="s">
        <v>655</v>
      </c>
      <c r="E170" s="193" t="s">
        <v>611</v>
      </c>
      <c r="F170" s="194">
        <v>496.6</v>
      </c>
      <c r="G170" s="193" t="s">
        <v>641</v>
      </c>
      <c r="H170" s="193">
        <v>621</v>
      </c>
      <c r="I170" s="195">
        <v>580</v>
      </c>
      <c r="J170" s="196" t="s">
        <v>642</v>
      </c>
      <c r="K170" s="197">
        <f t="shared" si="94"/>
        <v>124.39999999999998</v>
      </c>
      <c r="L170" s="198">
        <f t="shared" si="95"/>
        <v>0.25050342327829234</v>
      </c>
      <c r="M170" s="193" t="s">
        <v>598</v>
      </c>
      <c r="N170" s="199">
        <v>42605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0">
        <v>11</v>
      </c>
      <c r="B171" s="191">
        <v>41926</v>
      </c>
      <c r="C171" s="191"/>
      <c r="D171" s="192" t="s">
        <v>656</v>
      </c>
      <c r="E171" s="193" t="s">
        <v>611</v>
      </c>
      <c r="F171" s="194">
        <v>2481.9</v>
      </c>
      <c r="G171" s="193" t="s">
        <v>641</v>
      </c>
      <c r="H171" s="193">
        <v>2840</v>
      </c>
      <c r="I171" s="195">
        <v>2870</v>
      </c>
      <c r="J171" s="196" t="s">
        <v>657</v>
      </c>
      <c r="K171" s="197">
        <f t="shared" si="94"/>
        <v>358.09999999999991</v>
      </c>
      <c r="L171" s="198">
        <f t="shared" si="95"/>
        <v>0.14428462065353154</v>
      </c>
      <c r="M171" s="193" t="s">
        <v>598</v>
      </c>
      <c r="N171" s="199">
        <v>42017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0">
        <v>12</v>
      </c>
      <c r="B172" s="191">
        <v>41928</v>
      </c>
      <c r="C172" s="191"/>
      <c r="D172" s="192" t="s">
        <v>658</v>
      </c>
      <c r="E172" s="193" t="s">
        <v>611</v>
      </c>
      <c r="F172" s="194">
        <v>84.5</v>
      </c>
      <c r="G172" s="193" t="s">
        <v>641</v>
      </c>
      <c r="H172" s="193">
        <v>93</v>
      </c>
      <c r="I172" s="195">
        <v>110</v>
      </c>
      <c r="J172" s="196" t="s">
        <v>659</v>
      </c>
      <c r="K172" s="197">
        <f t="shared" si="94"/>
        <v>8.5</v>
      </c>
      <c r="L172" s="198">
        <f t="shared" si="95"/>
        <v>0.10059171597633136</v>
      </c>
      <c r="M172" s="193" t="s">
        <v>598</v>
      </c>
      <c r="N172" s="199">
        <v>41939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0">
        <v>13</v>
      </c>
      <c r="B173" s="191">
        <v>41928</v>
      </c>
      <c r="C173" s="191"/>
      <c r="D173" s="192" t="s">
        <v>660</v>
      </c>
      <c r="E173" s="193" t="s">
        <v>611</v>
      </c>
      <c r="F173" s="194">
        <v>401</v>
      </c>
      <c r="G173" s="193" t="s">
        <v>641</v>
      </c>
      <c r="H173" s="193">
        <v>428</v>
      </c>
      <c r="I173" s="195">
        <v>450</v>
      </c>
      <c r="J173" s="196" t="s">
        <v>661</v>
      </c>
      <c r="K173" s="197">
        <f t="shared" si="94"/>
        <v>27</v>
      </c>
      <c r="L173" s="198">
        <f t="shared" si="95"/>
        <v>6.7331670822942641E-2</v>
      </c>
      <c r="M173" s="193" t="s">
        <v>598</v>
      </c>
      <c r="N173" s="199">
        <v>42020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0">
        <v>14</v>
      </c>
      <c r="B174" s="191">
        <v>41928</v>
      </c>
      <c r="C174" s="191"/>
      <c r="D174" s="192" t="s">
        <v>662</v>
      </c>
      <c r="E174" s="193" t="s">
        <v>611</v>
      </c>
      <c r="F174" s="194">
        <v>101</v>
      </c>
      <c r="G174" s="193" t="s">
        <v>641</v>
      </c>
      <c r="H174" s="193">
        <v>112</v>
      </c>
      <c r="I174" s="195">
        <v>120</v>
      </c>
      <c r="J174" s="196" t="s">
        <v>663</v>
      </c>
      <c r="K174" s="197">
        <f t="shared" si="94"/>
        <v>11</v>
      </c>
      <c r="L174" s="198">
        <f t="shared" si="95"/>
        <v>0.10891089108910891</v>
      </c>
      <c r="M174" s="193" t="s">
        <v>598</v>
      </c>
      <c r="N174" s="199">
        <v>41939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0">
        <v>15</v>
      </c>
      <c r="B175" s="191">
        <v>41954</v>
      </c>
      <c r="C175" s="191"/>
      <c r="D175" s="192" t="s">
        <v>664</v>
      </c>
      <c r="E175" s="193" t="s">
        <v>611</v>
      </c>
      <c r="F175" s="194">
        <v>59</v>
      </c>
      <c r="G175" s="193" t="s">
        <v>641</v>
      </c>
      <c r="H175" s="193">
        <v>76</v>
      </c>
      <c r="I175" s="195">
        <v>76</v>
      </c>
      <c r="J175" s="196" t="s">
        <v>642</v>
      </c>
      <c r="K175" s="197">
        <f t="shared" si="94"/>
        <v>17</v>
      </c>
      <c r="L175" s="198">
        <f t="shared" si="95"/>
        <v>0.28813559322033899</v>
      </c>
      <c r="M175" s="193" t="s">
        <v>598</v>
      </c>
      <c r="N175" s="199">
        <v>43032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0">
        <v>16</v>
      </c>
      <c r="B176" s="191">
        <v>41954</v>
      </c>
      <c r="C176" s="191"/>
      <c r="D176" s="192" t="s">
        <v>653</v>
      </c>
      <c r="E176" s="193" t="s">
        <v>611</v>
      </c>
      <c r="F176" s="194">
        <v>99</v>
      </c>
      <c r="G176" s="193" t="s">
        <v>641</v>
      </c>
      <c r="H176" s="193">
        <v>120</v>
      </c>
      <c r="I176" s="195">
        <v>120</v>
      </c>
      <c r="J176" s="196" t="s">
        <v>623</v>
      </c>
      <c r="K176" s="197">
        <f t="shared" si="94"/>
        <v>21</v>
      </c>
      <c r="L176" s="198">
        <f t="shared" si="95"/>
        <v>0.21212121212121213</v>
      </c>
      <c r="M176" s="193" t="s">
        <v>598</v>
      </c>
      <c r="N176" s="199">
        <v>41960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0">
        <v>17</v>
      </c>
      <c r="B177" s="191">
        <v>41956</v>
      </c>
      <c r="C177" s="191"/>
      <c r="D177" s="192" t="s">
        <v>665</v>
      </c>
      <c r="E177" s="193" t="s">
        <v>611</v>
      </c>
      <c r="F177" s="194">
        <v>22</v>
      </c>
      <c r="G177" s="193" t="s">
        <v>641</v>
      </c>
      <c r="H177" s="193">
        <v>33.549999999999997</v>
      </c>
      <c r="I177" s="195">
        <v>32</v>
      </c>
      <c r="J177" s="196" t="s">
        <v>666</v>
      </c>
      <c r="K177" s="197">
        <f t="shared" si="94"/>
        <v>11.549999999999997</v>
      </c>
      <c r="L177" s="198">
        <f t="shared" si="95"/>
        <v>0.52499999999999991</v>
      </c>
      <c r="M177" s="193" t="s">
        <v>598</v>
      </c>
      <c r="N177" s="199">
        <v>42188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0">
        <v>18</v>
      </c>
      <c r="B178" s="191">
        <v>41976</v>
      </c>
      <c r="C178" s="191"/>
      <c r="D178" s="192" t="s">
        <v>667</v>
      </c>
      <c r="E178" s="193" t="s">
        <v>611</v>
      </c>
      <c r="F178" s="194">
        <v>440</v>
      </c>
      <c r="G178" s="193" t="s">
        <v>641</v>
      </c>
      <c r="H178" s="193">
        <v>520</v>
      </c>
      <c r="I178" s="195">
        <v>520</v>
      </c>
      <c r="J178" s="196" t="s">
        <v>668</v>
      </c>
      <c r="K178" s="197">
        <f t="shared" si="94"/>
        <v>80</v>
      </c>
      <c r="L178" s="198">
        <f t="shared" si="95"/>
        <v>0.18181818181818182</v>
      </c>
      <c r="M178" s="193" t="s">
        <v>598</v>
      </c>
      <c r="N178" s="199">
        <v>42208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0">
        <v>19</v>
      </c>
      <c r="B179" s="191">
        <v>41976</v>
      </c>
      <c r="C179" s="191"/>
      <c r="D179" s="192" t="s">
        <v>669</v>
      </c>
      <c r="E179" s="193" t="s">
        <v>611</v>
      </c>
      <c r="F179" s="194">
        <v>360</v>
      </c>
      <c r="G179" s="193" t="s">
        <v>641</v>
      </c>
      <c r="H179" s="193">
        <v>427</v>
      </c>
      <c r="I179" s="195">
        <v>425</v>
      </c>
      <c r="J179" s="196" t="s">
        <v>670</v>
      </c>
      <c r="K179" s="197">
        <f t="shared" si="94"/>
        <v>67</v>
      </c>
      <c r="L179" s="198">
        <f t="shared" si="95"/>
        <v>0.18611111111111112</v>
      </c>
      <c r="M179" s="193" t="s">
        <v>598</v>
      </c>
      <c r="N179" s="199">
        <v>42058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0">
        <v>20</v>
      </c>
      <c r="B180" s="191">
        <v>42012</v>
      </c>
      <c r="C180" s="191"/>
      <c r="D180" s="192" t="s">
        <v>671</v>
      </c>
      <c r="E180" s="193" t="s">
        <v>611</v>
      </c>
      <c r="F180" s="194">
        <v>360</v>
      </c>
      <c r="G180" s="193" t="s">
        <v>641</v>
      </c>
      <c r="H180" s="193">
        <v>455</v>
      </c>
      <c r="I180" s="195">
        <v>420</v>
      </c>
      <c r="J180" s="196" t="s">
        <v>672</v>
      </c>
      <c r="K180" s="197">
        <f t="shared" si="94"/>
        <v>95</v>
      </c>
      <c r="L180" s="198">
        <f t="shared" si="95"/>
        <v>0.2638888888888889</v>
      </c>
      <c r="M180" s="193" t="s">
        <v>598</v>
      </c>
      <c r="N180" s="199">
        <v>42024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0">
        <v>21</v>
      </c>
      <c r="B181" s="191">
        <v>42012</v>
      </c>
      <c r="C181" s="191"/>
      <c r="D181" s="192" t="s">
        <v>673</v>
      </c>
      <c r="E181" s="193" t="s">
        <v>611</v>
      </c>
      <c r="F181" s="194">
        <v>130</v>
      </c>
      <c r="G181" s="193"/>
      <c r="H181" s="193">
        <v>175.5</v>
      </c>
      <c r="I181" s="195">
        <v>165</v>
      </c>
      <c r="J181" s="196" t="s">
        <v>674</v>
      </c>
      <c r="K181" s="197">
        <f t="shared" si="94"/>
        <v>45.5</v>
      </c>
      <c r="L181" s="198">
        <f t="shared" si="95"/>
        <v>0.35</v>
      </c>
      <c r="M181" s="193" t="s">
        <v>598</v>
      </c>
      <c r="N181" s="199">
        <v>43088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0">
        <v>22</v>
      </c>
      <c r="B182" s="191">
        <v>42040</v>
      </c>
      <c r="C182" s="191"/>
      <c r="D182" s="192" t="s">
        <v>405</v>
      </c>
      <c r="E182" s="193" t="s">
        <v>594</v>
      </c>
      <c r="F182" s="194">
        <v>98</v>
      </c>
      <c r="G182" s="193"/>
      <c r="H182" s="193">
        <v>120</v>
      </c>
      <c r="I182" s="195">
        <v>120</v>
      </c>
      <c r="J182" s="196" t="s">
        <v>642</v>
      </c>
      <c r="K182" s="197">
        <f t="shared" si="94"/>
        <v>22</v>
      </c>
      <c r="L182" s="198">
        <f t="shared" si="95"/>
        <v>0.22448979591836735</v>
      </c>
      <c r="M182" s="193" t="s">
        <v>598</v>
      </c>
      <c r="N182" s="199">
        <v>42753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0">
        <v>23</v>
      </c>
      <c r="B183" s="191">
        <v>42040</v>
      </c>
      <c r="C183" s="191"/>
      <c r="D183" s="192" t="s">
        <v>675</v>
      </c>
      <c r="E183" s="193" t="s">
        <v>594</v>
      </c>
      <c r="F183" s="194">
        <v>196</v>
      </c>
      <c r="G183" s="193"/>
      <c r="H183" s="193">
        <v>262</v>
      </c>
      <c r="I183" s="195">
        <v>255</v>
      </c>
      <c r="J183" s="196" t="s">
        <v>642</v>
      </c>
      <c r="K183" s="197">
        <f t="shared" si="94"/>
        <v>66</v>
      </c>
      <c r="L183" s="198">
        <f t="shared" si="95"/>
        <v>0.33673469387755101</v>
      </c>
      <c r="M183" s="193" t="s">
        <v>598</v>
      </c>
      <c r="N183" s="199">
        <v>42599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00">
        <v>24</v>
      </c>
      <c r="B184" s="201">
        <v>42067</v>
      </c>
      <c r="C184" s="201"/>
      <c r="D184" s="202" t="s">
        <v>404</v>
      </c>
      <c r="E184" s="203" t="s">
        <v>594</v>
      </c>
      <c r="F184" s="204">
        <v>235</v>
      </c>
      <c r="G184" s="204"/>
      <c r="H184" s="205">
        <v>77</v>
      </c>
      <c r="I184" s="205" t="s">
        <v>676</v>
      </c>
      <c r="J184" s="206" t="s">
        <v>677</v>
      </c>
      <c r="K184" s="207">
        <f t="shared" si="94"/>
        <v>-158</v>
      </c>
      <c r="L184" s="208">
        <f t="shared" si="95"/>
        <v>-0.67234042553191486</v>
      </c>
      <c r="M184" s="204" t="s">
        <v>612</v>
      </c>
      <c r="N184" s="201">
        <v>43522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90">
        <v>25</v>
      </c>
      <c r="B185" s="191">
        <v>42067</v>
      </c>
      <c r="C185" s="191"/>
      <c r="D185" s="192" t="s">
        <v>678</v>
      </c>
      <c r="E185" s="193" t="s">
        <v>594</v>
      </c>
      <c r="F185" s="194">
        <v>185</v>
      </c>
      <c r="G185" s="193"/>
      <c r="H185" s="193">
        <v>224</v>
      </c>
      <c r="I185" s="195" t="s">
        <v>679</v>
      </c>
      <c r="J185" s="196" t="s">
        <v>642</v>
      </c>
      <c r="K185" s="197">
        <f t="shared" si="94"/>
        <v>39</v>
      </c>
      <c r="L185" s="198">
        <f t="shared" si="95"/>
        <v>0.21081081081081082</v>
      </c>
      <c r="M185" s="193" t="s">
        <v>598</v>
      </c>
      <c r="N185" s="199">
        <v>42647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00">
        <v>26</v>
      </c>
      <c r="B186" s="201">
        <v>42090</v>
      </c>
      <c r="C186" s="201"/>
      <c r="D186" s="209" t="s">
        <v>680</v>
      </c>
      <c r="E186" s="204" t="s">
        <v>594</v>
      </c>
      <c r="F186" s="204">
        <v>49.5</v>
      </c>
      <c r="G186" s="205"/>
      <c r="H186" s="205">
        <v>15.85</v>
      </c>
      <c r="I186" s="205">
        <v>67</v>
      </c>
      <c r="J186" s="206" t="s">
        <v>681</v>
      </c>
      <c r="K186" s="205">
        <f t="shared" si="94"/>
        <v>-33.65</v>
      </c>
      <c r="L186" s="210">
        <f t="shared" si="95"/>
        <v>-0.67979797979797973</v>
      </c>
      <c r="M186" s="204" t="s">
        <v>612</v>
      </c>
      <c r="N186" s="211">
        <v>43627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90">
        <v>27</v>
      </c>
      <c r="B187" s="191">
        <v>42093</v>
      </c>
      <c r="C187" s="191"/>
      <c r="D187" s="192" t="s">
        <v>682</v>
      </c>
      <c r="E187" s="193" t="s">
        <v>594</v>
      </c>
      <c r="F187" s="194">
        <v>183.5</v>
      </c>
      <c r="G187" s="193"/>
      <c r="H187" s="193">
        <v>219</v>
      </c>
      <c r="I187" s="195">
        <v>218</v>
      </c>
      <c r="J187" s="196" t="s">
        <v>683</v>
      </c>
      <c r="K187" s="197">
        <f t="shared" si="94"/>
        <v>35.5</v>
      </c>
      <c r="L187" s="198">
        <f t="shared" si="95"/>
        <v>0.19346049046321526</v>
      </c>
      <c r="M187" s="193" t="s">
        <v>598</v>
      </c>
      <c r="N187" s="199">
        <v>42103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0">
        <v>28</v>
      </c>
      <c r="B188" s="191">
        <v>42114</v>
      </c>
      <c r="C188" s="191"/>
      <c r="D188" s="192" t="s">
        <v>684</v>
      </c>
      <c r="E188" s="193" t="s">
        <v>594</v>
      </c>
      <c r="F188" s="194">
        <f>(227+237)/2</f>
        <v>232</v>
      </c>
      <c r="G188" s="193"/>
      <c r="H188" s="193">
        <v>298</v>
      </c>
      <c r="I188" s="195">
        <v>298</v>
      </c>
      <c r="J188" s="196" t="s">
        <v>642</v>
      </c>
      <c r="K188" s="197">
        <f t="shared" si="94"/>
        <v>66</v>
      </c>
      <c r="L188" s="198">
        <f t="shared" si="95"/>
        <v>0.28448275862068967</v>
      </c>
      <c r="M188" s="193" t="s">
        <v>598</v>
      </c>
      <c r="N188" s="199">
        <v>42823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0">
        <v>29</v>
      </c>
      <c r="B189" s="191">
        <v>42128</v>
      </c>
      <c r="C189" s="191"/>
      <c r="D189" s="192" t="s">
        <v>685</v>
      </c>
      <c r="E189" s="193" t="s">
        <v>611</v>
      </c>
      <c r="F189" s="194">
        <v>385</v>
      </c>
      <c r="G189" s="193"/>
      <c r="H189" s="193">
        <f>212.5+331</f>
        <v>543.5</v>
      </c>
      <c r="I189" s="195">
        <v>510</v>
      </c>
      <c r="J189" s="196" t="s">
        <v>686</v>
      </c>
      <c r="K189" s="197">
        <f t="shared" si="94"/>
        <v>158.5</v>
      </c>
      <c r="L189" s="198">
        <f t="shared" si="95"/>
        <v>0.41168831168831171</v>
      </c>
      <c r="M189" s="193" t="s">
        <v>598</v>
      </c>
      <c r="N189" s="199">
        <v>42235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0">
        <v>30</v>
      </c>
      <c r="B190" s="191">
        <v>42128</v>
      </c>
      <c r="C190" s="191"/>
      <c r="D190" s="192" t="s">
        <v>687</v>
      </c>
      <c r="E190" s="193" t="s">
        <v>611</v>
      </c>
      <c r="F190" s="194">
        <v>115.5</v>
      </c>
      <c r="G190" s="193"/>
      <c r="H190" s="193">
        <v>146</v>
      </c>
      <c r="I190" s="195">
        <v>142</v>
      </c>
      <c r="J190" s="196" t="s">
        <v>688</v>
      </c>
      <c r="K190" s="197">
        <f t="shared" si="94"/>
        <v>30.5</v>
      </c>
      <c r="L190" s="198">
        <f t="shared" si="95"/>
        <v>0.26406926406926406</v>
      </c>
      <c r="M190" s="193" t="s">
        <v>598</v>
      </c>
      <c r="N190" s="199">
        <v>42202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0">
        <v>31</v>
      </c>
      <c r="B191" s="191">
        <v>42151</v>
      </c>
      <c r="C191" s="191"/>
      <c r="D191" s="192" t="s">
        <v>542</v>
      </c>
      <c r="E191" s="193" t="s">
        <v>611</v>
      </c>
      <c r="F191" s="194">
        <v>237.5</v>
      </c>
      <c r="G191" s="193"/>
      <c r="H191" s="193">
        <v>279.5</v>
      </c>
      <c r="I191" s="195">
        <v>278</v>
      </c>
      <c r="J191" s="196" t="s">
        <v>642</v>
      </c>
      <c r="K191" s="197">
        <f t="shared" si="94"/>
        <v>42</v>
      </c>
      <c r="L191" s="198">
        <f t="shared" si="95"/>
        <v>0.17684210526315788</v>
      </c>
      <c r="M191" s="193" t="s">
        <v>598</v>
      </c>
      <c r="N191" s="199">
        <v>42222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0">
        <v>32</v>
      </c>
      <c r="B192" s="191">
        <v>42174</v>
      </c>
      <c r="C192" s="191"/>
      <c r="D192" s="192" t="s">
        <v>660</v>
      </c>
      <c r="E192" s="193" t="s">
        <v>594</v>
      </c>
      <c r="F192" s="194">
        <v>340</v>
      </c>
      <c r="G192" s="193"/>
      <c r="H192" s="193">
        <v>448</v>
      </c>
      <c r="I192" s="195">
        <v>448</v>
      </c>
      <c r="J192" s="196" t="s">
        <v>642</v>
      </c>
      <c r="K192" s="197">
        <f t="shared" si="94"/>
        <v>108</v>
      </c>
      <c r="L192" s="198">
        <f t="shared" si="95"/>
        <v>0.31764705882352939</v>
      </c>
      <c r="M192" s="193" t="s">
        <v>598</v>
      </c>
      <c r="N192" s="199">
        <v>43018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0">
        <v>33</v>
      </c>
      <c r="B193" s="191">
        <v>42191</v>
      </c>
      <c r="C193" s="191"/>
      <c r="D193" s="192" t="s">
        <v>689</v>
      </c>
      <c r="E193" s="193" t="s">
        <v>594</v>
      </c>
      <c r="F193" s="194">
        <v>390</v>
      </c>
      <c r="G193" s="193"/>
      <c r="H193" s="193">
        <v>460</v>
      </c>
      <c r="I193" s="195">
        <v>460</v>
      </c>
      <c r="J193" s="196" t="s">
        <v>642</v>
      </c>
      <c r="K193" s="197">
        <f t="shared" si="94"/>
        <v>70</v>
      </c>
      <c r="L193" s="198">
        <f t="shared" si="95"/>
        <v>0.17948717948717949</v>
      </c>
      <c r="M193" s="193" t="s">
        <v>598</v>
      </c>
      <c r="N193" s="199">
        <v>42478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00">
        <v>34</v>
      </c>
      <c r="B194" s="201">
        <v>42195</v>
      </c>
      <c r="C194" s="201"/>
      <c r="D194" s="202" t="s">
        <v>690</v>
      </c>
      <c r="E194" s="203" t="s">
        <v>594</v>
      </c>
      <c r="F194" s="204">
        <v>122.5</v>
      </c>
      <c r="G194" s="204"/>
      <c r="H194" s="205">
        <v>61</v>
      </c>
      <c r="I194" s="205">
        <v>172</v>
      </c>
      <c r="J194" s="206" t="s">
        <v>691</v>
      </c>
      <c r="K194" s="207">
        <f t="shared" si="94"/>
        <v>-61.5</v>
      </c>
      <c r="L194" s="208">
        <f t="shared" si="95"/>
        <v>-0.50204081632653064</v>
      </c>
      <c r="M194" s="204" t="s">
        <v>612</v>
      </c>
      <c r="N194" s="201">
        <v>43333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90">
        <v>35</v>
      </c>
      <c r="B195" s="191">
        <v>42219</v>
      </c>
      <c r="C195" s="191"/>
      <c r="D195" s="192" t="s">
        <v>692</v>
      </c>
      <c r="E195" s="193" t="s">
        <v>594</v>
      </c>
      <c r="F195" s="194">
        <v>297.5</v>
      </c>
      <c r="G195" s="193"/>
      <c r="H195" s="193">
        <v>350</v>
      </c>
      <c r="I195" s="195">
        <v>360</v>
      </c>
      <c r="J195" s="196" t="s">
        <v>693</v>
      </c>
      <c r="K195" s="197">
        <f t="shared" si="94"/>
        <v>52.5</v>
      </c>
      <c r="L195" s="198">
        <f t="shared" si="95"/>
        <v>0.17647058823529413</v>
      </c>
      <c r="M195" s="193" t="s">
        <v>598</v>
      </c>
      <c r="N195" s="199">
        <v>42232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0">
        <v>36</v>
      </c>
      <c r="B196" s="191">
        <v>42219</v>
      </c>
      <c r="C196" s="191"/>
      <c r="D196" s="192" t="s">
        <v>694</v>
      </c>
      <c r="E196" s="193" t="s">
        <v>594</v>
      </c>
      <c r="F196" s="194">
        <v>115.5</v>
      </c>
      <c r="G196" s="193"/>
      <c r="H196" s="193">
        <v>149</v>
      </c>
      <c r="I196" s="195">
        <v>140</v>
      </c>
      <c r="J196" s="196" t="s">
        <v>695</v>
      </c>
      <c r="K196" s="197">
        <f t="shared" si="94"/>
        <v>33.5</v>
      </c>
      <c r="L196" s="198">
        <f t="shared" si="95"/>
        <v>0.29004329004329005</v>
      </c>
      <c r="M196" s="193" t="s">
        <v>598</v>
      </c>
      <c r="N196" s="199">
        <v>42740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0">
        <v>37</v>
      </c>
      <c r="B197" s="191">
        <v>42251</v>
      </c>
      <c r="C197" s="191"/>
      <c r="D197" s="192" t="s">
        <v>542</v>
      </c>
      <c r="E197" s="193" t="s">
        <v>594</v>
      </c>
      <c r="F197" s="194">
        <v>226</v>
      </c>
      <c r="G197" s="193"/>
      <c r="H197" s="193">
        <v>292</v>
      </c>
      <c r="I197" s="195">
        <v>292</v>
      </c>
      <c r="J197" s="196" t="s">
        <v>696</v>
      </c>
      <c r="K197" s="197">
        <f t="shared" si="94"/>
        <v>66</v>
      </c>
      <c r="L197" s="198">
        <f t="shared" si="95"/>
        <v>0.29203539823008851</v>
      </c>
      <c r="M197" s="193" t="s">
        <v>598</v>
      </c>
      <c r="N197" s="199">
        <v>42286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0">
        <v>38</v>
      </c>
      <c r="B198" s="191">
        <v>42254</v>
      </c>
      <c r="C198" s="191"/>
      <c r="D198" s="192" t="s">
        <v>684</v>
      </c>
      <c r="E198" s="193" t="s">
        <v>594</v>
      </c>
      <c r="F198" s="194">
        <v>232.5</v>
      </c>
      <c r="G198" s="193"/>
      <c r="H198" s="193">
        <v>312.5</v>
      </c>
      <c r="I198" s="195">
        <v>310</v>
      </c>
      <c r="J198" s="196" t="s">
        <v>642</v>
      </c>
      <c r="K198" s="197">
        <f t="shared" si="94"/>
        <v>80</v>
      </c>
      <c r="L198" s="198">
        <f t="shared" si="95"/>
        <v>0.34408602150537637</v>
      </c>
      <c r="M198" s="193" t="s">
        <v>598</v>
      </c>
      <c r="N198" s="199">
        <v>42823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0">
        <v>39</v>
      </c>
      <c r="B199" s="191">
        <v>42268</v>
      </c>
      <c r="C199" s="191"/>
      <c r="D199" s="192" t="s">
        <v>697</v>
      </c>
      <c r="E199" s="193" t="s">
        <v>594</v>
      </c>
      <c r="F199" s="194">
        <v>196.5</v>
      </c>
      <c r="G199" s="193"/>
      <c r="H199" s="193">
        <v>238</v>
      </c>
      <c r="I199" s="195">
        <v>238</v>
      </c>
      <c r="J199" s="196" t="s">
        <v>696</v>
      </c>
      <c r="K199" s="197">
        <f t="shared" si="94"/>
        <v>41.5</v>
      </c>
      <c r="L199" s="198">
        <f t="shared" si="95"/>
        <v>0.21119592875318066</v>
      </c>
      <c r="M199" s="193" t="s">
        <v>598</v>
      </c>
      <c r="N199" s="199">
        <v>42291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0">
        <v>40</v>
      </c>
      <c r="B200" s="191">
        <v>42271</v>
      </c>
      <c r="C200" s="191"/>
      <c r="D200" s="192" t="s">
        <v>640</v>
      </c>
      <c r="E200" s="193" t="s">
        <v>594</v>
      </c>
      <c r="F200" s="194">
        <v>65</v>
      </c>
      <c r="G200" s="193"/>
      <c r="H200" s="193">
        <v>82</v>
      </c>
      <c r="I200" s="195">
        <v>82</v>
      </c>
      <c r="J200" s="196" t="s">
        <v>696</v>
      </c>
      <c r="K200" s="197">
        <f t="shared" si="94"/>
        <v>17</v>
      </c>
      <c r="L200" s="198">
        <f t="shared" si="95"/>
        <v>0.26153846153846155</v>
      </c>
      <c r="M200" s="193" t="s">
        <v>598</v>
      </c>
      <c r="N200" s="199">
        <v>42578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0">
        <v>41</v>
      </c>
      <c r="B201" s="191">
        <v>42291</v>
      </c>
      <c r="C201" s="191"/>
      <c r="D201" s="192" t="s">
        <v>698</v>
      </c>
      <c r="E201" s="193" t="s">
        <v>594</v>
      </c>
      <c r="F201" s="194">
        <v>144</v>
      </c>
      <c r="G201" s="193"/>
      <c r="H201" s="193">
        <v>182.5</v>
      </c>
      <c r="I201" s="195">
        <v>181</v>
      </c>
      <c r="J201" s="196" t="s">
        <v>696</v>
      </c>
      <c r="K201" s="197">
        <f t="shared" si="94"/>
        <v>38.5</v>
      </c>
      <c r="L201" s="198">
        <f t="shared" si="95"/>
        <v>0.2673611111111111</v>
      </c>
      <c r="M201" s="193" t="s">
        <v>598</v>
      </c>
      <c r="N201" s="199">
        <v>42817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0">
        <v>42</v>
      </c>
      <c r="B202" s="191">
        <v>42291</v>
      </c>
      <c r="C202" s="191"/>
      <c r="D202" s="192" t="s">
        <v>699</v>
      </c>
      <c r="E202" s="193" t="s">
        <v>594</v>
      </c>
      <c r="F202" s="194">
        <v>264</v>
      </c>
      <c r="G202" s="193"/>
      <c r="H202" s="193">
        <v>311</v>
      </c>
      <c r="I202" s="195">
        <v>311</v>
      </c>
      <c r="J202" s="196" t="s">
        <v>696</v>
      </c>
      <c r="K202" s="197">
        <f t="shared" si="94"/>
        <v>47</v>
      </c>
      <c r="L202" s="198">
        <f t="shared" si="95"/>
        <v>0.17803030303030304</v>
      </c>
      <c r="M202" s="193" t="s">
        <v>598</v>
      </c>
      <c r="N202" s="199">
        <v>42604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0">
        <v>43</v>
      </c>
      <c r="B203" s="191">
        <v>42318</v>
      </c>
      <c r="C203" s="191"/>
      <c r="D203" s="192" t="s">
        <v>700</v>
      </c>
      <c r="E203" s="193" t="s">
        <v>611</v>
      </c>
      <c r="F203" s="194">
        <v>549.5</v>
      </c>
      <c r="G203" s="193"/>
      <c r="H203" s="193">
        <v>630</v>
      </c>
      <c r="I203" s="195">
        <v>630</v>
      </c>
      <c r="J203" s="196" t="s">
        <v>696</v>
      </c>
      <c r="K203" s="197">
        <f t="shared" si="94"/>
        <v>80.5</v>
      </c>
      <c r="L203" s="198">
        <f t="shared" si="95"/>
        <v>0.1464968152866242</v>
      </c>
      <c r="M203" s="193" t="s">
        <v>598</v>
      </c>
      <c r="N203" s="199">
        <v>42419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0">
        <v>44</v>
      </c>
      <c r="B204" s="191">
        <v>42342</v>
      </c>
      <c r="C204" s="191"/>
      <c r="D204" s="192" t="s">
        <v>701</v>
      </c>
      <c r="E204" s="193" t="s">
        <v>594</v>
      </c>
      <c r="F204" s="194">
        <v>1027.5</v>
      </c>
      <c r="G204" s="193"/>
      <c r="H204" s="193">
        <v>1315</v>
      </c>
      <c r="I204" s="195">
        <v>1250</v>
      </c>
      <c r="J204" s="196" t="s">
        <v>696</v>
      </c>
      <c r="K204" s="197">
        <f t="shared" si="94"/>
        <v>287.5</v>
      </c>
      <c r="L204" s="198">
        <f t="shared" si="95"/>
        <v>0.27980535279805352</v>
      </c>
      <c r="M204" s="193" t="s">
        <v>598</v>
      </c>
      <c r="N204" s="199">
        <v>43244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0">
        <v>45</v>
      </c>
      <c r="B205" s="191">
        <v>42367</v>
      </c>
      <c r="C205" s="191"/>
      <c r="D205" s="192" t="s">
        <v>702</v>
      </c>
      <c r="E205" s="193" t="s">
        <v>594</v>
      </c>
      <c r="F205" s="194">
        <v>465</v>
      </c>
      <c r="G205" s="193"/>
      <c r="H205" s="193">
        <v>540</v>
      </c>
      <c r="I205" s="195">
        <v>540</v>
      </c>
      <c r="J205" s="196" t="s">
        <v>696</v>
      </c>
      <c r="K205" s="197">
        <f t="shared" si="94"/>
        <v>75</v>
      </c>
      <c r="L205" s="198">
        <f t="shared" si="95"/>
        <v>0.16129032258064516</v>
      </c>
      <c r="M205" s="193" t="s">
        <v>598</v>
      </c>
      <c r="N205" s="199">
        <v>42530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0">
        <v>46</v>
      </c>
      <c r="B206" s="191">
        <v>42380</v>
      </c>
      <c r="C206" s="191"/>
      <c r="D206" s="192" t="s">
        <v>405</v>
      </c>
      <c r="E206" s="193" t="s">
        <v>611</v>
      </c>
      <c r="F206" s="194">
        <v>81</v>
      </c>
      <c r="G206" s="193"/>
      <c r="H206" s="193">
        <v>110</v>
      </c>
      <c r="I206" s="195">
        <v>110</v>
      </c>
      <c r="J206" s="196" t="s">
        <v>696</v>
      </c>
      <c r="K206" s="197">
        <f t="shared" si="94"/>
        <v>29</v>
      </c>
      <c r="L206" s="198">
        <f t="shared" si="95"/>
        <v>0.35802469135802467</v>
      </c>
      <c r="M206" s="193" t="s">
        <v>598</v>
      </c>
      <c r="N206" s="199">
        <v>42745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0">
        <v>47</v>
      </c>
      <c r="B207" s="191">
        <v>42382</v>
      </c>
      <c r="C207" s="191"/>
      <c r="D207" s="192" t="s">
        <v>703</v>
      </c>
      <c r="E207" s="193" t="s">
        <v>611</v>
      </c>
      <c r="F207" s="194">
        <v>417.5</v>
      </c>
      <c r="G207" s="193"/>
      <c r="H207" s="193">
        <v>547</v>
      </c>
      <c r="I207" s="195">
        <v>535</v>
      </c>
      <c r="J207" s="196" t="s">
        <v>696</v>
      </c>
      <c r="K207" s="197">
        <f t="shared" si="94"/>
        <v>129.5</v>
      </c>
      <c r="L207" s="198">
        <f t="shared" si="95"/>
        <v>0.31017964071856285</v>
      </c>
      <c r="M207" s="193" t="s">
        <v>598</v>
      </c>
      <c r="N207" s="199">
        <v>42578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0">
        <v>48</v>
      </c>
      <c r="B208" s="191">
        <v>42408</v>
      </c>
      <c r="C208" s="191"/>
      <c r="D208" s="192" t="s">
        <v>704</v>
      </c>
      <c r="E208" s="193" t="s">
        <v>594</v>
      </c>
      <c r="F208" s="194">
        <v>650</v>
      </c>
      <c r="G208" s="193"/>
      <c r="H208" s="193">
        <v>800</v>
      </c>
      <c r="I208" s="195">
        <v>800</v>
      </c>
      <c r="J208" s="196" t="s">
        <v>696</v>
      </c>
      <c r="K208" s="197">
        <f t="shared" si="94"/>
        <v>150</v>
      </c>
      <c r="L208" s="198">
        <f t="shared" si="95"/>
        <v>0.23076923076923078</v>
      </c>
      <c r="M208" s="193" t="s">
        <v>598</v>
      </c>
      <c r="N208" s="199">
        <v>43154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0">
        <v>49</v>
      </c>
      <c r="B209" s="191">
        <v>42433</v>
      </c>
      <c r="C209" s="191"/>
      <c r="D209" s="192" t="s">
        <v>237</v>
      </c>
      <c r="E209" s="193" t="s">
        <v>594</v>
      </c>
      <c r="F209" s="194">
        <v>437.5</v>
      </c>
      <c r="G209" s="193"/>
      <c r="H209" s="193">
        <v>504.5</v>
      </c>
      <c r="I209" s="195">
        <v>522</v>
      </c>
      <c r="J209" s="196" t="s">
        <v>705</v>
      </c>
      <c r="K209" s="197">
        <f t="shared" si="94"/>
        <v>67</v>
      </c>
      <c r="L209" s="198">
        <f t="shared" si="95"/>
        <v>0.15314285714285714</v>
      </c>
      <c r="M209" s="193" t="s">
        <v>598</v>
      </c>
      <c r="N209" s="199">
        <v>42480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0">
        <v>50</v>
      </c>
      <c r="B210" s="191">
        <v>42438</v>
      </c>
      <c r="C210" s="191"/>
      <c r="D210" s="192" t="s">
        <v>706</v>
      </c>
      <c r="E210" s="193" t="s">
        <v>594</v>
      </c>
      <c r="F210" s="194">
        <v>189.5</v>
      </c>
      <c r="G210" s="193"/>
      <c r="H210" s="193">
        <v>218</v>
      </c>
      <c r="I210" s="195">
        <v>218</v>
      </c>
      <c r="J210" s="196" t="s">
        <v>696</v>
      </c>
      <c r="K210" s="197">
        <f t="shared" si="94"/>
        <v>28.5</v>
      </c>
      <c r="L210" s="198">
        <f t="shared" si="95"/>
        <v>0.15039577836411611</v>
      </c>
      <c r="M210" s="193" t="s">
        <v>598</v>
      </c>
      <c r="N210" s="199">
        <v>43034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00">
        <v>51</v>
      </c>
      <c r="B211" s="201">
        <v>42471</v>
      </c>
      <c r="C211" s="201"/>
      <c r="D211" s="209" t="s">
        <v>707</v>
      </c>
      <c r="E211" s="204" t="s">
        <v>594</v>
      </c>
      <c r="F211" s="204">
        <v>36.5</v>
      </c>
      <c r="G211" s="205"/>
      <c r="H211" s="205">
        <v>15.85</v>
      </c>
      <c r="I211" s="205">
        <v>60</v>
      </c>
      <c r="J211" s="206" t="s">
        <v>708</v>
      </c>
      <c r="K211" s="207">
        <f t="shared" si="94"/>
        <v>-20.65</v>
      </c>
      <c r="L211" s="208">
        <f t="shared" si="95"/>
        <v>-0.5657534246575342</v>
      </c>
      <c r="M211" s="204" t="s">
        <v>612</v>
      </c>
      <c r="N211" s="212">
        <v>43627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90">
        <v>52</v>
      </c>
      <c r="B212" s="191">
        <v>42472</v>
      </c>
      <c r="C212" s="191"/>
      <c r="D212" s="192" t="s">
        <v>709</v>
      </c>
      <c r="E212" s="193" t="s">
        <v>594</v>
      </c>
      <c r="F212" s="194">
        <v>93</v>
      </c>
      <c r="G212" s="193"/>
      <c r="H212" s="193">
        <v>149</v>
      </c>
      <c r="I212" s="195">
        <v>140</v>
      </c>
      <c r="J212" s="196" t="s">
        <v>710</v>
      </c>
      <c r="K212" s="197">
        <f t="shared" si="94"/>
        <v>56</v>
      </c>
      <c r="L212" s="198">
        <f t="shared" si="95"/>
        <v>0.60215053763440862</v>
      </c>
      <c r="M212" s="193" t="s">
        <v>598</v>
      </c>
      <c r="N212" s="199">
        <v>42740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0">
        <v>53</v>
      </c>
      <c r="B213" s="191">
        <v>42472</v>
      </c>
      <c r="C213" s="191"/>
      <c r="D213" s="192" t="s">
        <v>711</v>
      </c>
      <c r="E213" s="193" t="s">
        <v>594</v>
      </c>
      <c r="F213" s="194">
        <v>130</v>
      </c>
      <c r="G213" s="193"/>
      <c r="H213" s="193">
        <v>150</v>
      </c>
      <c r="I213" s="195" t="s">
        <v>712</v>
      </c>
      <c r="J213" s="196" t="s">
        <v>696</v>
      </c>
      <c r="K213" s="197">
        <f t="shared" si="94"/>
        <v>20</v>
      </c>
      <c r="L213" s="198">
        <f t="shared" si="95"/>
        <v>0.15384615384615385</v>
      </c>
      <c r="M213" s="193" t="s">
        <v>598</v>
      </c>
      <c r="N213" s="199">
        <v>42564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0">
        <v>54</v>
      </c>
      <c r="B214" s="191">
        <v>42473</v>
      </c>
      <c r="C214" s="191"/>
      <c r="D214" s="192" t="s">
        <v>713</v>
      </c>
      <c r="E214" s="193" t="s">
        <v>594</v>
      </c>
      <c r="F214" s="194">
        <v>196</v>
      </c>
      <c r="G214" s="193"/>
      <c r="H214" s="193">
        <v>299</v>
      </c>
      <c r="I214" s="195">
        <v>299</v>
      </c>
      <c r="J214" s="196" t="s">
        <v>696</v>
      </c>
      <c r="K214" s="197">
        <v>103</v>
      </c>
      <c r="L214" s="198">
        <v>0.52551020408163296</v>
      </c>
      <c r="M214" s="193" t="s">
        <v>598</v>
      </c>
      <c r="N214" s="199">
        <v>42620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0">
        <v>55</v>
      </c>
      <c r="B215" s="191">
        <v>42473</v>
      </c>
      <c r="C215" s="191"/>
      <c r="D215" s="192" t="s">
        <v>714</v>
      </c>
      <c r="E215" s="193" t="s">
        <v>594</v>
      </c>
      <c r="F215" s="194">
        <v>88</v>
      </c>
      <c r="G215" s="193"/>
      <c r="H215" s="193">
        <v>103</v>
      </c>
      <c r="I215" s="195">
        <v>103</v>
      </c>
      <c r="J215" s="196" t="s">
        <v>696</v>
      </c>
      <c r="K215" s="197">
        <v>15</v>
      </c>
      <c r="L215" s="198">
        <v>0.170454545454545</v>
      </c>
      <c r="M215" s="193" t="s">
        <v>598</v>
      </c>
      <c r="N215" s="199">
        <v>42530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0">
        <v>56</v>
      </c>
      <c r="B216" s="191">
        <v>42492</v>
      </c>
      <c r="C216" s="191"/>
      <c r="D216" s="192" t="s">
        <v>715</v>
      </c>
      <c r="E216" s="193" t="s">
        <v>594</v>
      </c>
      <c r="F216" s="194">
        <v>127.5</v>
      </c>
      <c r="G216" s="193"/>
      <c r="H216" s="193">
        <v>148</v>
      </c>
      <c r="I216" s="195" t="s">
        <v>716</v>
      </c>
      <c r="J216" s="196" t="s">
        <v>696</v>
      </c>
      <c r="K216" s="197">
        <f t="shared" ref="K216:K220" si="96">H216-F216</f>
        <v>20.5</v>
      </c>
      <c r="L216" s="198">
        <f t="shared" ref="L216:L220" si="97">K216/F216</f>
        <v>0.16078431372549021</v>
      </c>
      <c r="M216" s="193" t="s">
        <v>598</v>
      </c>
      <c r="N216" s="199">
        <v>42564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0">
        <v>57</v>
      </c>
      <c r="B217" s="191">
        <v>42493</v>
      </c>
      <c r="C217" s="191"/>
      <c r="D217" s="192" t="s">
        <v>717</v>
      </c>
      <c r="E217" s="193" t="s">
        <v>594</v>
      </c>
      <c r="F217" s="194">
        <v>675</v>
      </c>
      <c r="G217" s="193"/>
      <c r="H217" s="193">
        <v>815</v>
      </c>
      <c r="I217" s="195" t="s">
        <v>718</v>
      </c>
      <c r="J217" s="196" t="s">
        <v>696</v>
      </c>
      <c r="K217" s="197">
        <f t="shared" si="96"/>
        <v>140</v>
      </c>
      <c r="L217" s="198">
        <f t="shared" si="97"/>
        <v>0.2074074074074074</v>
      </c>
      <c r="M217" s="193" t="s">
        <v>598</v>
      </c>
      <c r="N217" s="199">
        <v>43154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00">
        <v>58</v>
      </c>
      <c r="B218" s="201">
        <v>42522</v>
      </c>
      <c r="C218" s="201"/>
      <c r="D218" s="202" t="s">
        <v>719</v>
      </c>
      <c r="E218" s="203" t="s">
        <v>594</v>
      </c>
      <c r="F218" s="204">
        <v>500</v>
      </c>
      <c r="G218" s="204"/>
      <c r="H218" s="205">
        <v>232.5</v>
      </c>
      <c r="I218" s="205" t="s">
        <v>720</v>
      </c>
      <c r="J218" s="206" t="s">
        <v>721</v>
      </c>
      <c r="K218" s="207">
        <f t="shared" si="96"/>
        <v>-267.5</v>
      </c>
      <c r="L218" s="208">
        <f t="shared" si="97"/>
        <v>-0.53500000000000003</v>
      </c>
      <c r="M218" s="204" t="s">
        <v>612</v>
      </c>
      <c r="N218" s="201">
        <v>43735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90">
        <v>59</v>
      </c>
      <c r="B219" s="191">
        <v>42527</v>
      </c>
      <c r="C219" s="191"/>
      <c r="D219" s="192" t="s">
        <v>544</v>
      </c>
      <c r="E219" s="193" t="s">
        <v>594</v>
      </c>
      <c r="F219" s="194">
        <v>110</v>
      </c>
      <c r="G219" s="193"/>
      <c r="H219" s="193">
        <v>126.5</v>
      </c>
      <c r="I219" s="195">
        <v>125</v>
      </c>
      <c r="J219" s="196" t="s">
        <v>648</v>
      </c>
      <c r="K219" s="197">
        <f t="shared" si="96"/>
        <v>16.5</v>
      </c>
      <c r="L219" s="198">
        <f t="shared" si="97"/>
        <v>0.15</v>
      </c>
      <c r="M219" s="193" t="s">
        <v>598</v>
      </c>
      <c r="N219" s="199">
        <v>42552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0">
        <v>60</v>
      </c>
      <c r="B220" s="191">
        <v>42538</v>
      </c>
      <c r="C220" s="191"/>
      <c r="D220" s="192" t="s">
        <v>722</v>
      </c>
      <c r="E220" s="193" t="s">
        <v>594</v>
      </c>
      <c r="F220" s="194">
        <v>44</v>
      </c>
      <c r="G220" s="193"/>
      <c r="H220" s="193">
        <v>69.5</v>
      </c>
      <c r="I220" s="195">
        <v>69.5</v>
      </c>
      <c r="J220" s="196" t="s">
        <v>723</v>
      </c>
      <c r="K220" s="197">
        <f t="shared" si="96"/>
        <v>25.5</v>
      </c>
      <c r="L220" s="198">
        <f t="shared" si="97"/>
        <v>0.57954545454545459</v>
      </c>
      <c r="M220" s="193" t="s">
        <v>598</v>
      </c>
      <c r="N220" s="199">
        <v>42977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0">
        <v>61</v>
      </c>
      <c r="B221" s="191">
        <v>42549</v>
      </c>
      <c r="C221" s="191"/>
      <c r="D221" s="192" t="s">
        <v>724</v>
      </c>
      <c r="E221" s="193" t="s">
        <v>594</v>
      </c>
      <c r="F221" s="194">
        <v>262.5</v>
      </c>
      <c r="G221" s="193"/>
      <c r="H221" s="193">
        <v>340</v>
      </c>
      <c r="I221" s="195">
        <v>333</v>
      </c>
      <c r="J221" s="196" t="s">
        <v>725</v>
      </c>
      <c r="K221" s="197">
        <v>77.5</v>
      </c>
      <c r="L221" s="198">
        <v>0.29523809523809502</v>
      </c>
      <c r="M221" s="193" t="s">
        <v>598</v>
      </c>
      <c r="N221" s="199">
        <v>43017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0">
        <v>62</v>
      </c>
      <c r="B222" s="191">
        <v>42549</v>
      </c>
      <c r="C222" s="191"/>
      <c r="D222" s="192" t="s">
        <v>726</v>
      </c>
      <c r="E222" s="193" t="s">
        <v>594</v>
      </c>
      <c r="F222" s="194">
        <v>840</v>
      </c>
      <c r="G222" s="193"/>
      <c r="H222" s="193">
        <v>1230</v>
      </c>
      <c r="I222" s="195">
        <v>1230</v>
      </c>
      <c r="J222" s="196" t="s">
        <v>696</v>
      </c>
      <c r="K222" s="197">
        <v>390</v>
      </c>
      <c r="L222" s="198">
        <v>0.46428571428571402</v>
      </c>
      <c r="M222" s="193" t="s">
        <v>598</v>
      </c>
      <c r="N222" s="199">
        <v>42649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3">
        <v>63</v>
      </c>
      <c r="B223" s="214">
        <v>42556</v>
      </c>
      <c r="C223" s="214"/>
      <c r="D223" s="215" t="s">
        <v>727</v>
      </c>
      <c r="E223" s="216" t="s">
        <v>594</v>
      </c>
      <c r="F223" s="216">
        <v>395</v>
      </c>
      <c r="G223" s="217"/>
      <c r="H223" s="217">
        <f>(468.5+342.5)/2</f>
        <v>405.5</v>
      </c>
      <c r="I223" s="217">
        <v>510</v>
      </c>
      <c r="J223" s="218" t="s">
        <v>728</v>
      </c>
      <c r="K223" s="219">
        <f t="shared" ref="K223:K229" si="98">H223-F223</f>
        <v>10.5</v>
      </c>
      <c r="L223" s="220">
        <f t="shared" ref="L223:L229" si="99">K223/F223</f>
        <v>2.6582278481012658E-2</v>
      </c>
      <c r="M223" s="216" t="s">
        <v>622</v>
      </c>
      <c r="N223" s="214">
        <v>43606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00">
        <v>64</v>
      </c>
      <c r="B224" s="201">
        <v>42584</v>
      </c>
      <c r="C224" s="201"/>
      <c r="D224" s="202" t="s">
        <v>729</v>
      </c>
      <c r="E224" s="203" t="s">
        <v>611</v>
      </c>
      <c r="F224" s="204">
        <f>169.5-12.8</f>
        <v>156.69999999999999</v>
      </c>
      <c r="G224" s="204"/>
      <c r="H224" s="205">
        <v>77</v>
      </c>
      <c r="I224" s="205" t="s">
        <v>730</v>
      </c>
      <c r="J224" s="206" t="s">
        <v>731</v>
      </c>
      <c r="K224" s="207">
        <f t="shared" si="98"/>
        <v>-79.699999999999989</v>
      </c>
      <c r="L224" s="208">
        <f t="shared" si="99"/>
        <v>-0.50861518825781749</v>
      </c>
      <c r="M224" s="204" t="s">
        <v>612</v>
      </c>
      <c r="N224" s="201">
        <v>43522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0">
        <v>65</v>
      </c>
      <c r="B225" s="201">
        <v>42586</v>
      </c>
      <c r="C225" s="201"/>
      <c r="D225" s="202" t="s">
        <v>732</v>
      </c>
      <c r="E225" s="203" t="s">
        <v>594</v>
      </c>
      <c r="F225" s="204">
        <v>400</v>
      </c>
      <c r="G225" s="204"/>
      <c r="H225" s="205">
        <v>305</v>
      </c>
      <c r="I225" s="205">
        <v>475</v>
      </c>
      <c r="J225" s="206" t="s">
        <v>733</v>
      </c>
      <c r="K225" s="207">
        <f t="shared" si="98"/>
        <v>-95</v>
      </c>
      <c r="L225" s="208">
        <f t="shared" si="99"/>
        <v>-0.23749999999999999</v>
      </c>
      <c r="M225" s="204" t="s">
        <v>612</v>
      </c>
      <c r="N225" s="201">
        <v>43606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90">
        <v>66</v>
      </c>
      <c r="B226" s="191">
        <v>42593</v>
      </c>
      <c r="C226" s="191"/>
      <c r="D226" s="192" t="s">
        <v>734</v>
      </c>
      <c r="E226" s="193" t="s">
        <v>594</v>
      </c>
      <c r="F226" s="194">
        <v>86.5</v>
      </c>
      <c r="G226" s="193"/>
      <c r="H226" s="193">
        <v>130</v>
      </c>
      <c r="I226" s="195">
        <v>130</v>
      </c>
      <c r="J226" s="196" t="s">
        <v>735</v>
      </c>
      <c r="K226" s="197">
        <f t="shared" si="98"/>
        <v>43.5</v>
      </c>
      <c r="L226" s="198">
        <f t="shared" si="99"/>
        <v>0.50289017341040465</v>
      </c>
      <c r="M226" s="193" t="s">
        <v>598</v>
      </c>
      <c r="N226" s="199">
        <v>43091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00">
        <v>67</v>
      </c>
      <c r="B227" s="201">
        <v>42600</v>
      </c>
      <c r="C227" s="201"/>
      <c r="D227" s="202" t="s">
        <v>122</v>
      </c>
      <c r="E227" s="203" t="s">
        <v>594</v>
      </c>
      <c r="F227" s="204">
        <v>133.5</v>
      </c>
      <c r="G227" s="204"/>
      <c r="H227" s="205">
        <v>126.5</v>
      </c>
      <c r="I227" s="205">
        <v>178</v>
      </c>
      <c r="J227" s="206" t="s">
        <v>736</v>
      </c>
      <c r="K227" s="207">
        <f t="shared" si="98"/>
        <v>-7</v>
      </c>
      <c r="L227" s="208">
        <f t="shared" si="99"/>
        <v>-5.2434456928838954E-2</v>
      </c>
      <c r="M227" s="204" t="s">
        <v>612</v>
      </c>
      <c r="N227" s="201">
        <v>42615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90">
        <v>68</v>
      </c>
      <c r="B228" s="191">
        <v>42613</v>
      </c>
      <c r="C228" s="191"/>
      <c r="D228" s="192" t="s">
        <v>737</v>
      </c>
      <c r="E228" s="193" t="s">
        <v>594</v>
      </c>
      <c r="F228" s="194">
        <v>560</v>
      </c>
      <c r="G228" s="193"/>
      <c r="H228" s="193">
        <v>725</v>
      </c>
      <c r="I228" s="195">
        <v>725</v>
      </c>
      <c r="J228" s="196" t="s">
        <v>642</v>
      </c>
      <c r="K228" s="197">
        <f t="shared" si="98"/>
        <v>165</v>
      </c>
      <c r="L228" s="198">
        <f t="shared" si="99"/>
        <v>0.29464285714285715</v>
      </c>
      <c r="M228" s="193" t="s">
        <v>598</v>
      </c>
      <c r="N228" s="199">
        <v>42456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0">
        <v>69</v>
      </c>
      <c r="B229" s="191">
        <v>42614</v>
      </c>
      <c r="C229" s="191"/>
      <c r="D229" s="192" t="s">
        <v>738</v>
      </c>
      <c r="E229" s="193" t="s">
        <v>594</v>
      </c>
      <c r="F229" s="194">
        <v>160.5</v>
      </c>
      <c r="G229" s="193"/>
      <c r="H229" s="193">
        <v>210</v>
      </c>
      <c r="I229" s="195">
        <v>210</v>
      </c>
      <c r="J229" s="196" t="s">
        <v>642</v>
      </c>
      <c r="K229" s="197">
        <f t="shared" si="98"/>
        <v>49.5</v>
      </c>
      <c r="L229" s="198">
        <f t="shared" si="99"/>
        <v>0.30841121495327101</v>
      </c>
      <c r="M229" s="193" t="s">
        <v>598</v>
      </c>
      <c r="N229" s="199">
        <v>42871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0">
        <v>70</v>
      </c>
      <c r="B230" s="191">
        <v>42646</v>
      </c>
      <c r="C230" s="191"/>
      <c r="D230" s="192" t="s">
        <v>417</v>
      </c>
      <c r="E230" s="193" t="s">
        <v>594</v>
      </c>
      <c r="F230" s="194">
        <v>430</v>
      </c>
      <c r="G230" s="193"/>
      <c r="H230" s="193">
        <v>596</v>
      </c>
      <c r="I230" s="195">
        <v>575</v>
      </c>
      <c r="J230" s="196" t="s">
        <v>739</v>
      </c>
      <c r="K230" s="197">
        <v>166</v>
      </c>
      <c r="L230" s="198">
        <v>0.38604651162790699</v>
      </c>
      <c r="M230" s="193" t="s">
        <v>598</v>
      </c>
      <c r="N230" s="199">
        <v>42769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0">
        <v>71</v>
      </c>
      <c r="B231" s="191">
        <v>42657</v>
      </c>
      <c r="C231" s="191"/>
      <c r="D231" s="192" t="s">
        <v>740</v>
      </c>
      <c r="E231" s="193" t="s">
        <v>594</v>
      </c>
      <c r="F231" s="194">
        <v>280</v>
      </c>
      <c r="G231" s="193"/>
      <c r="H231" s="193">
        <v>345</v>
      </c>
      <c r="I231" s="195">
        <v>345</v>
      </c>
      <c r="J231" s="196" t="s">
        <v>642</v>
      </c>
      <c r="K231" s="197">
        <f t="shared" ref="K231:K236" si="100">H231-F231</f>
        <v>65</v>
      </c>
      <c r="L231" s="198">
        <f t="shared" ref="L231:L232" si="101">K231/F231</f>
        <v>0.23214285714285715</v>
      </c>
      <c r="M231" s="193" t="s">
        <v>598</v>
      </c>
      <c r="N231" s="199">
        <v>42814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0">
        <v>72</v>
      </c>
      <c r="B232" s="191">
        <v>42657</v>
      </c>
      <c r="C232" s="191"/>
      <c r="D232" s="192" t="s">
        <v>741</v>
      </c>
      <c r="E232" s="193" t="s">
        <v>594</v>
      </c>
      <c r="F232" s="194">
        <v>245</v>
      </c>
      <c r="G232" s="193"/>
      <c r="H232" s="193">
        <v>325.5</v>
      </c>
      <c r="I232" s="195">
        <v>330</v>
      </c>
      <c r="J232" s="196" t="s">
        <v>742</v>
      </c>
      <c r="K232" s="197">
        <f t="shared" si="100"/>
        <v>80.5</v>
      </c>
      <c r="L232" s="198">
        <f t="shared" si="101"/>
        <v>0.32857142857142857</v>
      </c>
      <c r="M232" s="193" t="s">
        <v>598</v>
      </c>
      <c r="N232" s="199">
        <v>42769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0">
        <v>73</v>
      </c>
      <c r="B233" s="191">
        <v>42660</v>
      </c>
      <c r="C233" s="191"/>
      <c r="D233" s="192" t="s">
        <v>743</v>
      </c>
      <c r="E233" s="193" t="s">
        <v>594</v>
      </c>
      <c r="F233" s="194">
        <v>125</v>
      </c>
      <c r="G233" s="193"/>
      <c r="H233" s="193">
        <v>160</v>
      </c>
      <c r="I233" s="195">
        <v>160</v>
      </c>
      <c r="J233" s="196" t="s">
        <v>696</v>
      </c>
      <c r="K233" s="197">
        <f t="shared" si="100"/>
        <v>35</v>
      </c>
      <c r="L233" s="198">
        <v>0.28000000000000003</v>
      </c>
      <c r="M233" s="193" t="s">
        <v>598</v>
      </c>
      <c r="N233" s="199">
        <v>42803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0">
        <v>74</v>
      </c>
      <c r="B234" s="191">
        <v>42660</v>
      </c>
      <c r="C234" s="191"/>
      <c r="D234" s="192" t="s">
        <v>744</v>
      </c>
      <c r="E234" s="193" t="s">
        <v>594</v>
      </c>
      <c r="F234" s="194">
        <v>114</v>
      </c>
      <c r="G234" s="193"/>
      <c r="H234" s="193">
        <v>145</v>
      </c>
      <c r="I234" s="195">
        <v>145</v>
      </c>
      <c r="J234" s="196" t="s">
        <v>696</v>
      </c>
      <c r="K234" s="197">
        <f t="shared" si="100"/>
        <v>31</v>
      </c>
      <c r="L234" s="198">
        <f t="shared" ref="L234:L236" si="102">K234/F234</f>
        <v>0.27192982456140352</v>
      </c>
      <c r="M234" s="193" t="s">
        <v>598</v>
      </c>
      <c r="N234" s="199">
        <v>42859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0">
        <v>75</v>
      </c>
      <c r="B235" s="191">
        <v>42660</v>
      </c>
      <c r="C235" s="191"/>
      <c r="D235" s="192" t="s">
        <v>745</v>
      </c>
      <c r="E235" s="193" t="s">
        <v>594</v>
      </c>
      <c r="F235" s="194">
        <v>212</v>
      </c>
      <c r="G235" s="193"/>
      <c r="H235" s="193">
        <v>280</v>
      </c>
      <c r="I235" s="195">
        <v>276</v>
      </c>
      <c r="J235" s="196" t="s">
        <v>746</v>
      </c>
      <c r="K235" s="197">
        <f t="shared" si="100"/>
        <v>68</v>
      </c>
      <c r="L235" s="198">
        <f t="shared" si="102"/>
        <v>0.32075471698113206</v>
      </c>
      <c r="M235" s="193" t="s">
        <v>598</v>
      </c>
      <c r="N235" s="199">
        <v>42858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0">
        <v>76</v>
      </c>
      <c r="B236" s="191">
        <v>42678</v>
      </c>
      <c r="C236" s="191"/>
      <c r="D236" s="192" t="s">
        <v>466</v>
      </c>
      <c r="E236" s="193" t="s">
        <v>594</v>
      </c>
      <c r="F236" s="194">
        <v>155</v>
      </c>
      <c r="G236" s="193"/>
      <c r="H236" s="193">
        <v>210</v>
      </c>
      <c r="I236" s="195">
        <v>210</v>
      </c>
      <c r="J236" s="196" t="s">
        <v>747</v>
      </c>
      <c r="K236" s="197">
        <f t="shared" si="100"/>
        <v>55</v>
      </c>
      <c r="L236" s="198">
        <f t="shared" si="102"/>
        <v>0.35483870967741937</v>
      </c>
      <c r="M236" s="193" t="s">
        <v>598</v>
      </c>
      <c r="N236" s="199">
        <v>42944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00">
        <v>77</v>
      </c>
      <c r="B237" s="201">
        <v>42710</v>
      </c>
      <c r="C237" s="201"/>
      <c r="D237" s="202" t="s">
        <v>748</v>
      </c>
      <c r="E237" s="203" t="s">
        <v>594</v>
      </c>
      <c r="F237" s="204">
        <v>150.5</v>
      </c>
      <c r="G237" s="204"/>
      <c r="H237" s="205">
        <v>72.5</v>
      </c>
      <c r="I237" s="205">
        <v>174</v>
      </c>
      <c r="J237" s="206" t="s">
        <v>749</v>
      </c>
      <c r="K237" s="207">
        <v>-78</v>
      </c>
      <c r="L237" s="208">
        <v>-0.51827242524916906</v>
      </c>
      <c r="M237" s="204" t="s">
        <v>612</v>
      </c>
      <c r="N237" s="201">
        <v>43333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90">
        <v>78</v>
      </c>
      <c r="B238" s="191">
        <v>42712</v>
      </c>
      <c r="C238" s="191"/>
      <c r="D238" s="192" t="s">
        <v>750</v>
      </c>
      <c r="E238" s="193" t="s">
        <v>594</v>
      </c>
      <c r="F238" s="194">
        <v>380</v>
      </c>
      <c r="G238" s="193"/>
      <c r="H238" s="193">
        <v>478</v>
      </c>
      <c r="I238" s="195">
        <v>468</v>
      </c>
      <c r="J238" s="196" t="s">
        <v>696</v>
      </c>
      <c r="K238" s="197">
        <f t="shared" ref="K238:K240" si="103">H238-F238</f>
        <v>98</v>
      </c>
      <c r="L238" s="198">
        <f t="shared" ref="L238:L240" si="104">K238/F238</f>
        <v>0.25789473684210529</v>
      </c>
      <c r="M238" s="193" t="s">
        <v>598</v>
      </c>
      <c r="N238" s="199">
        <v>43025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0">
        <v>79</v>
      </c>
      <c r="B239" s="191">
        <v>42734</v>
      </c>
      <c r="C239" s="191"/>
      <c r="D239" s="192" t="s">
        <v>121</v>
      </c>
      <c r="E239" s="193" t="s">
        <v>594</v>
      </c>
      <c r="F239" s="194">
        <v>305</v>
      </c>
      <c r="G239" s="193"/>
      <c r="H239" s="193">
        <v>375</v>
      </c>
      <c r="I239" s="195">
        <v>375</v>
      </c>
      <c r="J239" s="196" t="s">
        <v>696</v>
      </c>
      <c r="K239" s="197">
        <f t="shared" si="103"/>
        <v>70</v>
      </c>
      <c r="L239" s="198">
        <f t="shared" si="104"/>
        <v>0.22950819672131148</v>
      </c>
      <c r="M239" s="193" t="s">
        <v>598</v>
      </c>
      <c r="N239" s="199">
        <v>42768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0">
        <v>80</v>
      </c>
      <c r="B240" s="191">
        <v>42739</v>
      </c>
      <c r="C240" s="191"/>
      <c r="D240" s="192" t="s">
        <v>104</v>
      </c>
      <c r="E240" s="193" t="s">
        <v>594</v>
      </c>
      <c r="F240" s="194">
        <v>99.5</v>
      </c>
      <c r="G240" s="193"/>
      <c r="H240" s="193">
        <v>158</v>
      </c>
      <c r="I240" s="195">
        <v>158</v>
      </c>
      <c r="J240" s="196" t="s">
        <v>696</v>
      </c>
      <c r="K240" s="197">
        <f t="shared" si="103"/>
        <v>58.5</v>
      </c>
      <c r="L240" s="198">
        <f t="shared" si="104"/>
        <v>0.5879396984924623</v>
      </c>
      <c r="M240" s="193" t="s">
        <v>598</v>
      </c>
      <c r="N240" s="199">
        <v>42898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0">
        <v>81</v>
      </c>
      <c r="B241" s="191">
        <v>42739</v>
      </c>
      <c r="C241" s="191"/>
      <c r="D241" s="192" t="s">
        <v>104</v>
      </c>
      <c r="E241" s="193" t="s">
        <v>594</v>
      </c>
      <c r="F241" s="194">
        <v>99.5</v>
      </c>
      <c r="G241" s="193"/>
      <c r="H241" s="193">
        <v>158</v>
      </c>
      <c r="I241" s="195">
        <v>158</v>
      </c>
      <c r="J241" s="196" t="s">
        <v>696</v>
      </c>
      <c r="K241" s="197">
        <v>58.5</v>
      </c>
      <c r="L241" s="198">
        <v>0.58793969849246197</v>
      </c>
      <c r="M241" s="193" t="s">
        <v>598</v>
      </c>
      <c r="N241" s="199">
        <v>42898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0">
        <v>82</v>
      </c>
      <c r="B242" s="191">
        <v>42786</v>
      </c>
      <c r="C242" s="191"/>
      <c r="D242" s="192" t="s">
        <v>210</v>
      </c>
      <c r="E242" s="193" t="s">
        <v>594</v>
      </c>
      <c r="F242" s="194">
        <v>140.5</v>
      </c>
      <c r="G242" s="193"/>
      <c r="H242" s="193">
        <v>220</v>
      </c>
      <c r="I242" s="195">
        <v>220</v>
      </c>
      <c r="J242" s="196" t="s">
        <v>696</v>
      </c>
      <c r="K242" s="197">
        <f>H242-F242</f>
        <v>79.5</v>
      </c>
      <c r="L242" s="198">
        <f>K242/F242</f>
        <v>0.5658362989323843</v>
      </c>
      <c r="M242" s="193" t="s">
        <v>598</v>
      </c>
      <c r="N242" s="199">
        <v>42864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0">
        <v>83</v>
      </c>
      <c r="B243" s="191">
        <v>42786</v>
      </c>
      <c r="C243" s="191"/>
      <c r="D243" s="192" t="s">
        <v>751</v>
      </c>
      <c r="E243" s="193" t="s">
        <v>594</v>
      </c>
      <c r="F243" s="194">
        <v>202.5</v>
      </c>
      <c r="G243" s="193"/>
      <c r="H243" s="193">
        <v>234</v>
      </c>
      <c r="I243" s="195">
        <v>234</v>
      </c>
      <c r="J243" s="196" t="s">
        <v>696</v>
      </c>
      <c r="K243" s="197">
        <v>31.5</v>
      </c>
      <c r="L243" s="198">
        <v>0.155555555555556</v>
      </c>
      <c r="M243" s="193" t="s">
        <v>598</v>
      </c>
      <c r="N243" s="199">
        <v>42836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0">
        <v>84</v>
      </c>
      <c r="B244" s="191">
        <v>42818</v>
      </c>
      <c r="C244" s="191"/>
      <c r="D244" s="192" t="s">
        <v>752</v>
      </c>
      <c r="E244" s="193" t="s">
        <v>594</v>
      </c>
      <c r="F244" s="194">
        <v>300.5</v>
      </c>
      <c r="G244" s="193"/>
      <c r="H244" s="193">
        <v>417.5</v>
      </c>
      <c r="I244" s="195">
        <v>420</v>
      </c>
      <c r="J244" s="196" t="s">
        <v>753</v>
      </c>
      <c r="K244" s="197">
        <f>H244-F244</f>
        <v>117</v>
      </c>
      <c r="L244" s="198">
        <f>K244/F244</f>
        <v>0.38935108153078202</v>
      </c>
      <c r="M244" s="193" t="s">
        <v>598</v>
      </c>
      <c r="N244" s="199">
        <v>43070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0">
        <v>85</v>
      </c>
      <c r="B245" s="191">
        <v>42818</v>
      </c>
      <c r="C245" s="191"/>
      <c r="D245" s="192" t="s">
        <v>726</v>
      </c>
      <c r="E245" s="193" t="s">
        <v>594</v>
      </c>
      <c r="F245" s="194">
        <v>850</v>
      </c>
      <c r="G245" s="193"/>
      <c r="H245" s="193">
        <v>1042.5</v>
      </c>
      <c r="I245" s="195">
        <v>1023</v>
      </c>
      <c r="J245" s="196" t="s">
        <v>754</v>
      </c>
      <c r="K245" s="197">
        <v>192.5</v>
      </c>
      <c r="L245" s="198">
        <v>0.22647058823529401</v>
      </c>
      <c r="M245" s="193" t="s">
        <v>598</v>
      </c>
      <c r="N245" s="199">
        <v>42830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0">
        <v>86</v>
      </c>
      <c r="B246" s="191">
        <v>42830</v>
      </c>
      <c r="C246" s="191"/>
      <c r="D246" s="192" t="s">
        <v>497</v>
      </c>
      <c r="E246" s="193" t="s">
        <v>594</v>
      </c>
      <c r="F246" s="194">
        <v>785</v>
      </c>
      <c r="G246" s="193"/>
      <c r="H246" s="193">
        <v>930</v>
      </c>
      <c r="I246" s="195">
        <v>920</v>
      </c>
      <c r="J246" s="196" t="s">
        <v>755</v>
      </c>
      <c r="K246" s="197">
        <f>H246-F246</f>
        <v>145</v>
      </c>
      <c r="L246" s="198">
        <f>K246/F246</f>
        <v>0.18471337579617833</v>
      </c>
      <c r="M246" s="193" t="s">
        <v>598</v>
      </c>
      <c r="N246" s="199">
        <v>42976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00">
        <v>87</v>
      </c>
      <c r="B247" s="201">
        <v>42831</v>
      </c>
      <c r="C247" s="201"/>
      <c r="D247" s="202" t="s">
        <v>756</v>
      </c>
      <c r="E247" s="203" t="s">
        <v>594</v>
      </c>
      <c r="F247" s="204">
        <v>40</v>
      </c>
      <c r="G247" s="204"/>
      <c r="H247" s="205">
        <v>13.1</v>
      </c>
      <c r="I247" s="205">
        <v>60</v>
      </c>
      <c r="J247" s="206" t="s">
        <v>757</v>
      </c>
      <c r="K247" s="207">
        <v>-26.9</v>
      </c>
      <c r="L247" s="208">
        <v>-0.67249999999999999</v>
      </c>
      <c r="M247" s="204" t="s">
        <v>612</v>
      </c>
      <c r="N247" s="201">
        <v>43138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90">
        <v>88</v>
      </c>
      <c r="B248" s="191">
        <v>42837</v>
      </c>
      <c r="C248" s="191"/>
      <c r="D248" s="192" t="s">
        <v>102</v>
      </c>
      <c r="E248" s="193" t="s">
        <v>594</v>
      </c>
      <c r="F248" s="194">
        <v>289.5</v>
      </c>
      <c r="G248" s="193"/>
      <c r="H248" s="193">
        <v>354</v>
      </c>
      <c r="I248" s="195">
        <v>360</v>
      </c>
      <c r="J248" s="196" t="s">
        <v>758</v>
      </c>
      <c r="K248" s="197">
        <f t="shared" ref="K248:K256" si="105">H248-F248</f>
        <v>64.5</v>
      </c>
      <c r="L248" s="198">
        <f t="shared" ref="L248:L256" si="106">K248/F248</f>
        <v>0.22279792746113988</v>
      </c>
      <c r="M248" s="193" t="s">
        <v>598</v>
      </c>
      <c r="N248" s="199">
        <v>43040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0">
        <v>89</v>
      </c>
      <c r="B249" s="191">
        <v>42845</v>
      </c>
      <c r="C249" s="191"/>
      <c r="D249" s="192" t="s">
        <v>437</v>
      </c>
      <c r="E249" s="193" t="s">
        <v>594</v>
      </c>
      <c r="F249" s="194">
        <v>700</v>
      </c>
      <c r="G249" s="193"/>
      <c r="H249" s="193">
        <v>840</v>
      </c>
      <c r="I249" s="195">
        <v>840</v>
      </c>
      <c r="J249" s="196" t="s">
        <v>759</v>
      </c>
      <c r="K249" s="197">
        <f t="shared" si="105"/>
        <v>140</v>
      </c>
      <c r="L249" s="198">
        <f t="shared" si="106"/>
        <v>0.2</v>
      </c>
      <c r="M249" s="193" t="s">
        <v>598</v>
      </c>
      <c r="N249" s="199">
        <v>42893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0">
        <v>90</v>
      </c>
      <c r="B250" s="191">
        <v>42887</v>
      </c>
      <c r="C250" s="191"/>
      <c r="D250" s="192" t="s">
        <v>760</v>
      </c>
      <c r="E250" s="193" t="s">
        <v>594</v>
      </c>
      <c r="F250" s="194">
        <v>130</v>
      </c>
      <c r="G250" s="193"/>
      <c r="H250" s="193">
        <v>144.25</v>
      </c>
      <c r="I250" s="195">
        <v>170</v>
      </c>
      <c r="J250" s="196" t="s">
        <v>761</v>
      </c>
      <c r="K250" s="197">
        <f t="shared" si="105"/>
        <v>14.25</v>
      </c>
      <c r="L250" s="198">
        <f t="shared" si="106"/>
        <v>0.10961538461538461</v>
      </c>
      <c r="M250" s="193" t="s">
        <v>598</v>
      </c>
      <c r="N250" s="199">
        <v>43675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0">
        <v>91</v>
      </c>
      <c r="B251" s="191">
        <v>42901</v>
      </c>
      <c r="C251" s="191"/>
      <c r="D251" s="192" t="s">
        <v>762</v>
      </c>
      <c r="E251" s="193" t="s">
        <v>594</v>
      </c>
      <c r="F251" s="194">
        <v>214.5</v>
      </c>
      <c r="G251" s="193"/>
      <c r="H251" s="193">
        <v>262</v>
      </c>
      <c r="I251" s="195">
        <v>262</v>
      </c>
      <c r="J251" s="196" t="s">
        <v>625</v>
      </c>
      <c r="K251" s="197">
        <f t="shared" si="105"/>
        <v>47.5</v>
      </c>
      <c r="L251" s="198">
        <f t="shared" si="106"/>
        <v>0.22144522144522144</v>
      </c>
      <c r="M251" s="193" t="s">
        <v>598</v>
      </c>
      <c r="N251" s="199">
        <v>42977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1">
        <v>92</v>
      </c>
      <c r="B252" s="222">
        <v>42933</v>
      </c>
      <c r="C252" s="222"/>
      <c r="D252" s="223" t="s">
        <v>763</v>
      </c>
      <c r="E252" s="224" t="s">
        <v>594</v>
      </c>
      <c r="F252" s="225">
        <v>370</v>
      </c>
      <c r="G252" s="224"/>
      <c r="H252" s="224">
        <v>447.5</v>
      </c>
      <c r="I252" s="226">
        <v>450</v>
      </c>
      <c r="J252" s="227" t="s">
        <v>696</v>
      </c>
      <c r="K252" s="197">
        <f t="shared" si="105"/>
        <v>77.5</v>
      </c>
      <c r="L252" s="228">
        <f t="shared" si="106"/>
        <v>0.20945945945945946</v>
      </c>
      <c r="M252" s="224" t="s">
        <v>598</v>
      </c>
      <c r="N252" s="229">
        <v>43035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1">
        <v>93</v>
      </c>
      <c r="B253" s="222">
        <v>42943</v>
      </c>
      <c r="C253" s="222"/>
      <c r="D253" s="223" t="s">
        <v>208</v>
      </c>
      <c r="E253" s="224" t="s">
        <v>594</v>
      </c>
      <c r="F253" s="225">
        <v>657.5</v>
      </c>
      <c r="G253" s="224"/>
      <c r="H253" s="224">
        <v>825</v>
      </c>
      <c r="I253" s="226">
        <v>820</v>
      </c>
      <c r="J253" s="227" t="s">
        <v>696</v>
      </c>
      <c r="K253" s="197">
        <f t="shared" si="105"/>
        <v>167.5</v>
      </c>
      <c r="L253" s="228">
        <f t="shared" si="106"/>
        <v>0.25475285171102663</v>
      </c>
      <c r="M253" s="224" t="s">
        <v>598</v>
      </c>
      <c r="N253" s="229">
        <v>43090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190">
        <v>94</v>
      </c>
      <c r="B254" s="191">
        <v>42964</v>
      </c>
      <c r="C254" s="191"/>
      <c r="D254" s="192" t="s">
        <v>385</v>
      </c>
      <c r="E254" s="193" t="s">
        <v>594</v>
      </c>
      <c r="F254" s="194">
        <v>605</v>
      </c>
      <c r="G254" s="193"/>
      <c r="H254" s="193">
        <v>750</v>
      </c>
      <c r="I254" s="195">
        <v>750</v>
      </c>
      <c r="J254" s="196" t="s">
        <v>755</v>
      </c>
      <c r="K254" s="197">
        <f t="shared" si="105"/>
        <v>145</v>
      </c>
      <c r="L254" s="198">
        <f t="shared" si="106"/>
        <v>0.23966942148760331</v>
      </c>
      <c r="M254" s="193" t="s">
        <v>598</v>
      </c>
      <c r="N254" s="199">
        <v>43027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00">
        <v>95</v>
      </c>
      <c r="B255" s="201">
        <v>42979</v>
      </c>
      <c r="C255" s="201"/>
      <c r="D255" s="209" t="s">
        <v>764</v>
      </c>
      <c r="E255" s="204" t="s">
        <v>594</v>
      </c>
      <c r="F255" s="204">
        <v>255</v>
      </c>
      <c r="G255" s="205"/>
      <c r="H255" s="205">
        <v>217.25</v>
      </c>
      <c r="I255" s="205">
        <v>320</v>
      </c>
      <c r="J255" s="206" t="s">
        <v>765</v>
      </c>
      <c r="K255" s="207">
        <f t="shared" si="105"/>
        <v>-37.75</v>
      </c>
      <c r="L255" s="210">
        <f t="shared" si="106"/>
        <v>-0.14803921568627451</v>
      </c>
      <c r="M255" s="204" t="s">
        <v>612</v>
      </c>
      <c r="N255" s="201">
        <v>43661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190">
        <v>96</v>
      </c>
      <c r="B256" s="191">
        <v>42997</v>
      </c>
      <c r="C256" s="191"/>
      <c r="D256" s="192" t="s">
        <v>766</v>
      </c>
      <c r="E256" s="193" t="s">
        <v>594</v>
      </c>
      <c r="F256" s="194">
        <v>215</v>
      </c>
      <c r="G256" s="193"/>
      <c r="H256" s="193">
        <v>258</v>
      </c>
      <c r="I256" s="195">
        <v>258</v>
      </c>
      <c r="J256" s="196" t="s">
        <v>696</v>
      </c>
      <c r="K256" s="197">
        <f t="shared" si="105"/>
        <v>43</v>
      </c>
      <c r="L256" s="198">
        <f t="shared" si="106"/>
        <v>0.2</v>
      </c>
      <c r="M256" s="193" t="s">
        <v>598</v>
      </c>
      <c r="N256" s="199">
        <v>43040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0">
        <v>97</v>
      </c>
      <c r="B257" s="191">
        <v>42997</v>
      </c>
      <c r="C257" s="191"/>
      <c r="D257" s="192" t="s">
        <v>766</v>
      </c>
      <c r="E257" s="193" t="s">
        <v>594</v>
      </c>
      <c r="F257" s="194">
        <v>215</v>
      </c>
      <c r="G257" s="193"/>
      <c r="H257" s="193">
        <v>258</v>
      </c>
      <c r="I257" s="195">
        <v>258</v>
      </c>
      <c r="J257" s="227" t="s">
        <v>696</v>
      </c>
      <c r="K257" s="197">
        <v>43</v>
      </c>
      <c r="L257" s="198">
        <v>0.2</v>
      </c>
      <c r="M257" s="193" t="s">
        <v>598</v>
      </c>
      <c r="N257" s="199">
        <v>43040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1">
        <v>98</v>
      </c>
      <c r="B258" s="222">
        <v>42998</v>
      </c>
      <c r="C258" s="222"/>
      <c r="D258" s="223" t="s">
        <v>767</v>
      </c>
      <c r="E258" s="224" t="s">
        <v>594</v>
      </c>
      <c r="F258" s="194">
        <v>75</v>
      </c>
      <c r="G258" s="224"/>
      <c r="H258" s="224">
        <v>90</v>
      </c>
      <c r="I258" s="226">
        <v>90</v>
      </c>
      <c r="J258" s="196" t="s">
        <v>768</v>
      </c>
      <c r="K258" s="197">
        <f t="shared" ref="K258:K263" si="107">H258-F258</f>
        <v>15</v>
      </c>
      <c r="L258" s="198">
        <f t="shared" ref="L258:L263" si="108">K258/F258</f>
        <v>0.2</v>
      </c>
      <c r="M258" s="193" t="s">
        <v>598</v>
      </c>
      <c r="N258" s="199">
        <v>43019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1">
        <v>99</v>
      </c>
      <c r="B259" s="222">
        <v>43011</v>
      </c>
      <c r="C259" s="222"/>
      <c r="D259" s="223" t="s">
        <v>769</v>
      </c>
      <c r="E259" s="224" t="s">
        <v>594</v>
      </c>
      <c r="F259" s="225">
        <v>315</v>
      </c>
      <c r="G259" s="224"/>
      <c r="H259" s="224">
        <v>392</v>
      </c>
      <c r="I259" s="226">
        <v>384</v>
      </c>
      <c r="J259" s="227" t="s">
        <v>770</v>
      </c>
      <c r="K259" s="197">
        <f t="shared" si="107"/>
        <v>77</v>
      </c>
      <c r="L259" s="228">
        <f t="shared" si="108"/>
        <v>0.24444444444444444</v>
      </c>
      <c r="M259" s="224" t="s">
        <v>598</v>
      </c>
      <c r="N259" s="229">
        <v>43017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1">
        <v>100</v>
      </c>
      <c r="B260" s="222">
        <v>43013</v>
      </c>
      <c r="C260" s="222"/>
      <c r="D260" s="223" t="s">
        <v>470</v>
      </c>
      <c r="E260" s="224" t="s">
        <v>594</v>
      </c>
      <c r="F260" s="225">
        <v>145</v>
      </c>
      <c r="G260" s="224"/>
      <c r="H260" s="224">
        <v>179</v>
      </c>
      <c r="I260" s="226">
        <v>180</v>
      </c>
      <c r="J260" s="227" t="s">
        <v>771</v>
      </c>
      <c r="K260" s="197">
        <f t="shared" si="107"/>
        <v>34</v>
      </c>
      <c r="L260" s="228">
        <f t="shared" si="108"/>
        <v>0.23448275862068965</v>
      </c>
      <c r="M260" s="224" t="s">
        <v>598</v>
      </c>
      <c r="N260" s="229">
        <v>43025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1">
        <v>101</v>
      </c>
      <c r="B261" s="222">
        <v>43014</v>
      </c>
      <c r="C261" s="222"/>
      <c r="D261" s="223" t="s">
        <v>360</v>
      </c>
      <c r="E261" s="224" t="s">
        <v>594</v>
      </c>
      <c r="F261" s="225">
        <v>256</v>
      </c>
      <c r="G261" s="224"/>
      <c r="H261" s="224">
        <v>323</v>
      </c>
      <c r="I261" s="226">
        <v>320</v>
      </c>
      <c r="J261" s="227" t="s">
        <v>696</v>
      </c>
      <c r="K261" s="197">
        <f t="shared" si="107"/>
        <v>67</v>
      </c>
      <c r="L261" s="228">
        <f t="shared" si="108"/>
        <v>0.26171875</v>
      </c>
      <c r="M261" s="224" t="s">
        <v>598</v>
      </c>
      <c r="N261" s="229">
        <v>43067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1">
        <v>102</v>
      </c>
      <c r="B262" s="222">
        <v>43017</v>
      </c>
      <c r="C262" s="222"/>
      <c r="D262" s="223" t="s">
        <v>374</v>
      </c>
      <c r="E262" s="224" t="s">
        <v>594</v>
      </c>
      <c r="F262" s="225">
        <v>137.5</v>
      </c>
      <c r="G262" s="224"/>
      <c r="H262" s="224">
        <v>184</v>
      </c>
      <c r="I262" s="226">
        <v>183</v>
      </c>
      <c r="J262" s="227" t="s">
        <v>772</v>
      </c>
      <c r="K262" s="197">
        <f t="shared" si="107"/>
        <v>46.5</v>
      </c>
      <c r="L262" s="228">
        <f t="shared" si="108"/>
        <v>0.33818181818181819</v>
      </c>
      <c r="M262" s="224" t="s">
        <v>598</v>
      </c>
      <c r="N262" s="229">
        <v>43108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1">
        <v>103</v>
      </c>
      <c r="B263" s="222">
        <v>43018</v>
      </c>
      <c r="C263" s="222"/>
      <c r="D263" s="223" t="s">
        <v>773</v>
      </c>
      <c r="E263" s="224" t="s">
        <v>594</v>
      </c>
      <c r="F263" s="225">
        <v>125.5</v>
      </c>
      <c r="G263" s="224"/>
      <c r="H263" s="224">
        <v>158</v>
      </c>
      <c r="I263" s="226">
        <v>155</v>
      </c>
      <c r="J263" s="227" t="s">
        <v>774</v>
      </c>
      <c r="K263" s="197">
        <f t="shared" si="107"/>
        <v>32.5</v>
      </c>
      <c r="L263" s="228">
        <f t="shared" si="108"/>
        <v>0.25896414342629481</v>
      </c>
      <c r="M263" s="224" t="s">
        <v>598</v>
      </c>
      <c r="N263" s="229">
        <v>43067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1">
        <v>104</v>
      </c>
      <c r="B264" s="222">
        <v>43018</v>
      </c>
      <c r="C264" s="222"/>
      <c r="D264" s="223" t="s">
        <v>775</v>
      </c>
      <c r="E264" s="224" t="s">
        <v>594</v>
      </c>
      <c r="F264" s="225">
        <v>895</v>
      </c>
      <c r="G264" s="224"/>
      <c r="H264" s="224">
        <v>1122.5</v>
      </c>
      <c r="I264" s="226">
        <v>1078</v>
      </c>
      <c r="J264" s="227" t="s">
        <v>776</v>
      </c>
      <c r="K264" s="197">
        <v>227.5</v>
      </c>
      <c r="L264" s="228">
        <v>0.25418994413407803</v>
      </c>
      <c r="M264" s="224" t="s">
        <v>598</v>
      </c>
      <c r="N264" s="229">
        <v>43117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1">
        <v>105</v>
      </c>
      <c r="B265" s="222">
        <v>43020</v>
      </c>
      <c r="C265" s="222"/>
      <c r="D265" s="223" t="s">
        <v>369</v>
      </c>
      <c r="E265" s="224" t="s">
        <v>594</v>
      </c>
      <c r="F265" s="225">
        <v>525</v>
      </c>
      <c r="G265" s="224"/>
      <c r="H265" s="224">
        <v>629</v>
      </c>
      <c r="I265" s="226">
        <v>629</v>
      </c>
      <c r="J265" s="227" t="s">
        <v>696</v>
      </c>
      <c r="K265" s="197">
        <v>104</v>
      </c>
      <c r="L265" s="228">
        <v>0.19809523809523799</v>
      </c>
      <c r="M265" s="224" t="s">
        <v>598</v>
      </c>
      <c r="N265" s="229">
        <v>43119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1">
        <v>106</v>
      </c>
      <c r="B266" s="222">
        <v>43046</v>
      </c>
      <c r="C266" s="222"/>
      <c r="D266" s="223" t="s">
        <v>410</v>
      </c>
      <c r="E266" s="224" t="s">
        <v>594</v>
      </c>
      <c r="F266" s="225">
        <v>740</v>
      </c>
      <c r="G266" s="224"/>
      <c r="H266" s="224">
        <v>892.5</v>
      </c>
      <c r="I266" s="226">
        <v>900</v>
      </c>
      <c r="J266" s="227" t="s">
        <v>777</v>
      </c>
      <c r="K266" s="197">
        <f t="shared" ref="K266:K268" si="109">H266-F266</f>
        <v>152.5</v>
      </c>
      <c r="L266" s="228">
        <f t="shared" ref="L266:L268" si="110">K266/F266</f>
        <v>0.20608108108108109</v>
      </c>
      <c r="M266" s="224" t="s">
        <v>598</v>
      </c>
      <c r="N266" s="229">
        <v>43052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190">
        <v>107</v>
      </c>
      <c r="B267" s="191">
        <v>43073</v>
      </c>
      <c r="C267" s="191"/>
      <c r="D267" s="192" t="s">
        <v>778</v>
      </c>
      <c r="E267" s="193" t="s">
        <v>594</v>
      </c>
      <c r="F267" s="194">
        <v>118.5</v>
      </c>
      <c r="G267" s="193"/>
      <c r="H267" s="193">
        <v>143.5</v>
      </c>
      <c r="I267" s="195">
        <v>145</v>
      </c>
      <c r="J267" s="196" t="s">
        <v>779</v>
      </c>
      <c r="K267" s="197">
        <f t="shared" si="109"/>
        <v>25</v>
      </c>
      <c r="L267" s="198">
        <f t="shared" si="110"/>
        <v>0.2109704641350211</v>
      </c>
      <c r="M267" s="193" t="s">
        <v>598</v>
      </c>
      <c r="N267" s="199">
        <v>43097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00">
        <v>108</v>
      </c>
      <c r="B268" s="201">
        <v>43090</v>
      </c>
      <c r="C268" s="201"/>
      <c r="D268" s="202" t="s">
        <v>442</v>
      </c>
      <c r="E268" s="203" t="s">
        <v>594</v>
      </c>
      <c r="F268" s="204">
        <v>715</v>
      </c>
      <c r="G268" s="204"/>
      <c r="H268" s="205">
        <v>500</v>
      </c>
      <c r="I268" s="205">
        <v>872</v>
      </c>
      <c r="J268" s="206" t="s">
        <v>780</v>
      </c>
      <c r="K268" s="207">
        <f t="shared" si="109"/>
        <v>-215</v>
      </c>
      <c r="L268" s="208">
        <f t="shared" si="110"/>
        <v>-0.30069930069930068</v>
      </c>
      <c r="M268" s="204" t="s">
        <v>612</v>
      </c>
      <c r="N268" s="201">
        <v>43670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190">
        <v>109</v>
      </c>
      <c r="B269" s="191">
        <v>43098</v>
      </c>
      <c r="C269" s="191"/>
      <c r="D269" s="192" t="s">
        <v>769</v>
      </c>
      <c r="E269" s="193" t="s">
        <v>594</v>
      </c>
      <c r="F269" s="194">
        <v>435</v>
      </c>
      <c r="G269" s="193"/>
      <c r="H269" s="193">
        <v>542.5</v>
      </c>
      <c r="I269" s="195">
        <v>539</v>
      </c>
      <c r="J269" s="196" t="s">
        <v>696</v>
      </c>
      <c r="K269" s="197">
        <v>107.5</v>
      </c>
      <c r="L269" s="198">
        <v>0.247126436781609</v>
      </c>
      <c r="M269" s="193" t="s">
        <v>598</v>
      </c>
      <c r="N269" s="199">
        <v>43206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0">
        <v>110</v>
      </c>
      <c r="B270" s="191">
        <v>43098</v>
      </c>
      <c r="C270" s="191"/>
      <c r="D270" s="192" t="s">
        <v>562</v>
      </c>
      <c r="E270" s="193" t="s">
        <v>594</v>
      </c>
      <c r="F270" s="194">
        <v>885</v>
      </c>
      <c r="G270" s="193"/>
      <c r="H270" s="193">
        <v>1090</v>
      </c>
      <c r="I270" s="195">
        <v>1084</v>
      </c>
      <c r="J270" s="196" t="s">
        <v>696</v>
      </c>
      <c r="K270" s="197">
        <v>205</v>
      </c>
      <c r="L270" s="198">
        <v>0.23163841807909599</v>
      </c>
      <c r="M270" s="193" t="s">
        <v>598</v>
      </c>
      <c r="N270" s="199">
        <v>43213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30">
        <v>111</v>
      </c>
      <c r="B271" s="231">
        <v>43192</v>
      </c>
      <c r="C271" s="231"/>
      <c r="D271" s="209" t="s">
        <v>781</v>
      </c>
      <c r="E271" s="204" t="s">
        <v>594</v>
      </c>
      <c r="F271" s="232">
        <v>478.5</v>
      </c>
      <c r="G271" s="204"/>
      <c r="H271" s="204">
        <v>442</v>
      </c>
      <c r="I271" s="205">
        <v>613</v>
      </c>
      <c r="J271" s="206" t="s">
        <v>782</v>
      </c>
      <c r="K271" s="207">
        <f t="shared" ref="K271:K274" si="111">H271-F271</f>
        <v>-36.5</v>
      </c>
      <c r="L271" s="208">
        <f t="shared" ref="L271:L274" si="112">K271/F271</f>
        <v>-7.6280041797283177E-2</v>
      </c>
      <c r="M271" s="204" t="s">
        <v>612</v>
      </c>
      <c r="N271" s="201">
        <v>43762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00">
        <v>112</v>
      </c>
      <c r="B272" s="201">
        <v>43194</v>
      </c>
      <c r="C272" s="201"/>
      <c r="D272" s="202" t="s">
        <v>783</v>
      </c>
      <c r="E272" s="203" t="s">
        <v>594</v>
      </c>
      <c r="F272" s="204">
        <f>141.5-7.3</f>
        <v>134.19999999999999</v>
      </c>
      <c r="G272" s="204"/>
      <c r="H272" s="205">
        <v>77</v>
      </c>
      <c r="I272" s="205">
        <v>180</v>
      </c>
      <c r="J272" s="206" t="s">
        <v>784</v>
      </c>
      <c r="K272" s="207">
        <f t="shared" si="111"/>
        <v>-57.199999999999989</v>
      </c>
      <c r="L272" s="208">
        <f t="shared" si="112"/>
        <v>-0.42622950819672129</v>
      </c>
      <c r="M272" s="204" t="s">
        <v>612</v>
      </c>
      <c r="N272" s="201">
        <v>43522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0">
        <v>113</v>
      </c>
      <c r="B273" s="201">
        <v>43209</v>
      </c>
      <c r="C273" s="201"/>
      <c r="D273" s="202" t="s">
        <v>785</v>
      </c>
      <c r="E273" s="203" t="s">
        <v>594</v>
      </c>
      <c r="F273" s="204">
        <v>430</v>
      </c>
      <c r="G273" s="204"/>
      <c r="H273" s="205">
        <v>220</v>
      </c>
      <c r="I273" s="205">
        <v>537</v>
      </c>
      <c r="J273" s="206" t="s">
        <v>786</v>
      </c>
      <c r="K273" s="207">
        <f t="shared" si="111"/>
        <v>-210</v>
      </c>
      <c r="L273" s="208">
        <f t="shared" si="112"/>
        <v>-0.48837209302325579</v>
      </c>
      <c r="M273" s="204" t="s">
        <v>612</v>
      </c>
      <c r="N273" s="201">
        <v>43252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21">
        <v>114</v>
      </c>
      <c r="B274" s="222">
        <v>43220</v>
      </c>
      <c r="C274" s="222"/>
      <c r="D274" s="223" t="s">
        <v>787</v>
      </c>
      <c r="E274" s="224" t="s">
        <v>594</v>
      </c>
      <c r="F274" s="224">
        <v>153.5</v>
      </c>
      <c r="G274" s="224"/>
      <c r="H274" s="224">
        <v>196</v>
      </c>
      <c r="I274" s="226">
        <v>196</v>
      </c>
      <c r="J274" s="196" t="s">
        <v>788</v>
      </c>
      <c r="K274" s="197">
        <f t="shared" si="111"/>
        <v>42.5</v>
      </c>
      <c r="L274" s="198">
        <f t="shared" si="112"/>
        <v>0.27687296416938112</v>
      </c>
      <c r="M274" s="193" t="s">
        <v>598</v>
      </c>
      <c r="N274" s="199">
        <v>43605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00">
        <v>115</v>
      </c>
      <c r="B275" s="201">
        <v>43306</v>
      </c>
      <c r="C275" s="201"/>
      <c r="D275" s="202" t="s">
        <v>756</v>
      </c>
      <c r="E275" s="203" t="s">
        <v>594</v>
      </c>
      <c r="F275" s="204">
        <v>27.5</v>
      </c>
      <c r="G275" s="204"/>
      <c r="H275" s="205">
        <v>13.1</v>
      </c>
      <c r="I275" s="205">
        <v>60</v>
      </c>
      <c r="J275" s="206" t="s">
        <v>789</v>
      </c>
      <c r="K275" s="207">
        <v>-14.4</v>
      </c>
      <c r="L275" s="208">
        <v>-0.52363636363636401</v>
      </c>
      <c r="M275" s="204" t="s">
        <v>612</v>
      </c>
      <c r="N275" s="201">
        <v>43138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30">
        <v>116</v>
      </c>
      <c r="B276" s="231">
        <v>43318</v>
      </c>
      <c r="C276" s="231"/>
      <c r="D276" s="209" t="s">
        <v>790</v>
      </c>
      <c r="E276" s="204" t="s">
        <v>594</v>
      </c>
      <c r="F276" s="204">
        <v>148.5</v>
      </c>
      <c r="G276" s="204"/>
      <c r="H276" s="204">
        <v>102</v>
      </c>
      <c r="I276" s="205">
        <v>182</v>
      </c>
      <c r="J276" s="206" t="s">
        <v>791</v>
      </c>
      <c r="K276" s="207">
        <f>H276-F276</f>
        <v>-46.5</v>
      </c>
      <c r="L276" s="208">
        <f>K276/F276</f>
        <v>-0.31313131313131315</v>
      </c>
      <c r="M276" s="204" t="s">
        <v>612</v>
      </c>
      <c r="N276" s="201">
        <v>43661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190">
        <v>117</v>
      </c>
      <c r="B277" s="191">
        <v>43335</v>
      </c>
      <c r="C277" s="191"/>
      <c r="D277" s="192" t="s">
        <v>792</v>
      </c>
      <c r="E277" s="193" t="s">
        <v>594</v>
      </c>
      <c r="F277" s="224">
        <v>285</v>
      </c>
      <c r="G277" s="193"/>
      <c r="H277" s="193">
        <v>355</v>
      </c>
      <c r="I277" s="195">
        <v>364</v>
      </c>
      <c r="J277" s="196" t="s">
        <v>793</v>
      </c>
      <c r="K277" s="197">
        <v>70</v>
      </c>
      <c r="L277" s="198">
        <v>0.24561403508771901</v>
      </c>
      <c r="M277" s="193" t="s">
        <v>598</v>
      </c>
      <c r="N277" s="199">
        <v>43455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0">
        <v>118</v>
      </c>
      <c r="B278" s="191">
        <v>43341</v>
      </c>
      <c r="C278" s="191"/>
      <c r="D278" s="192" t="s">
        <v>400</v>
      </c>
      <c r="E278" s="193" t="s">
        <v>594</v>
      </c>
      <c r="F278" s="224">
        <v>525</v>
      </c>
      <c r="G278" s="193"/>
      <c r="H278" s="193">
        <v>585</v>
      </c>
      <c r="I278" s="195">
        <v>635</v>
      </c>
      <c r="J278" s="196" t="s">
        <v>794</v>
      </c>
      <c r="K278" s="197">
        <f t="shared" ref="K278:K329" si="113">H278-F278</f>
        <v>60</v>
      </c>
      <c r="L278" s="198">
        <f t="shared" ref="L278:L329" si="114">K278/F278</f>
        <v>0.11428571428571428</v>
      </c>
      <c r="M278" s="193" t="s">
        <v>598</v>
      </c>
      <c r="N278" s="199">
        <v>43662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0">
        <v>119</v>
      </c>
      <c r="B279" s="191">
        <v>43395</v>
      </c>
      <c r="C279" s="191"/>
      <c r="D279" s="192" t="s">
        <v>385</v>
      </c>
      <c r="E279" s="193" t="s">
        <v>594</v>
      </c>
      <c r="F279" s="224">
        <v>475</v>
      </c>
      <c r="G279" s="193"/>
      <c r="H279" s="193">
        <v>574</v>
      </c>
      <c r="I279" s="195">
        <v>570</v>
      </c>
      <c r="J279" s="196" t="s">
        <v>696</v>
      </c>
      <c r="K279" s="197">
        <f t="shared" si="113"/>
        <v>99</v>
      </c>
      <c r="L279" s="198">
        <f t="shared" si="114"/>
        <v>0.20842105263157895</v>
      </c>
      <c r="M279" s="193" t="s">
        <v>598</v>
      </c>
      <c r="N279" s="199">
        <v>43403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21">
        <v>120</v>
      </c>
      <c r="B280" s="222">
        <v>43397</v>
      </c>
      <c r="C280" s="222"/>
      <c r="D280" s="223" t="s">
        <v>795</v>
      </c>
      <c r="E280" s="224" t="s">
        <v>594</v>
      </c>
      <c r="F280" s="224">
        <v>707.5</v>
      </c>
      <c r="G280" s="224"/>
      <c r="H280" s="224">
        <v>872</v>
      </c>
      <c r="I280" s="226">
        <v>872</v>
      </c>
      <c r="J280" s="227" t="s">
        <v>696</v>
      </c>
      <c r="K280" s="197">
        <f t="shared" si="113"/>
        <v>164.5</v>
      </c>
      <c r="L280" s="228">
        <f t="shared" si="114"/>
        <v>0.23250883392226149</v>
      </c>
      <c r="M280" s="224" t="s">
        <v>598</v>
      </c>
      <c r="N280" s="229">
        <v>43482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1">
        <v>121</v>
      </c>
      <c r="B281" s="222">
        <v>43398</v>
      </c>
      <c r="C281" s="222"/>
      <c r="D281" s="223" t="s">
        <v>796</v>
      </c>
      <c r="E281" s="224" t="s">
        <v>594</v>
      </c>
      <c r="F281" s="224">
        <v>162</v>
      </c>
      <c r="G281" s="224"/>
      <c r="H281" s="224">
        <v>204</v>
      </c>
      <c r="I281" s="226">
        <v>209</v>
      </c>
      <c r="J281" s="227" t="s">
        <v>797</v>
      </c>
      <c r="K281" s="197">
        <f t="shared" si="113"/>
        <v>42</v>
      </c>
      <c r="L281" s="228">
        <f t="shared" si="114"/>
        <v>0.25925925925925924</v>
      </c>
      <c r="M281" s="224" t="s">
        <v>598</v>
      </c>
      <c r="N281" s="229">
        <v>43539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1">
        <v>122</v>
      </c>
      <c r="B282" s="222">
        <v>43399</v>
      </c>
      <c r="C282" s="222"/>
      <c r="D282" s="223" t="s">
        <v>490</v>
      </c>
      <c r="E282" s="224" t="s">
        <v>594</v>
      </c>
      <c r="F282" s="224">
        <v>240</v>
      </c>
      <c r="G282" s="224"/>
      <c r="H282" s="224">
        <v>297</v>
      </c>
      <c r="I282" s="226">
        <v>297</v>
      </c>
      <c r="J282" s="227" t="s">
        <v>696</v>
      </c>
      <c r="K282" s="233">
        <f t="shared" si="113"/>
        <v>57</v>
      </c>
      <c r="L282" s="228">
        <f t="shared" si="114"/>
        <v>0.23749999999999999</v>
      </c>
      <c r="M282" s="224" t="s">
        <v>598</v>
      </c>
      <c r="N282" s="229">
        <v>43417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190">
        <v>123</v>
      </c>
      <c r="B283" s="191">
        <v>43439</v>
      </c>
      <c r="C283" s="191"/>
      <c r="D283" s="192" t="s">
        <v>798</v>
      </c>
      <c r="E283" s="193" t="s">
        <v>594</v>
      </c>
      <c r="F283" s="193">
        <v>202.5</v>
      </c>
      <c r="G283" s="193"/>
      <c r="H283" s="193">
        <v>255</v>
      </c>
      <c r="I283" s="195">
        <v>252</v>
      </c>
      <c r="J283" s="196" t="s">
        <v>696</v>
      </c>
      <c r="K283" s="197">
        <f t="shared" si="113"/>
        <v>52.5</v>
      </c>
      <c r="L283" s="198">
        <f t="shared" si="114"/>
        <v>0.25925925925925924</v>
      </c>
      <c r="M283" s="193" t="s">
        <v>598</v>
      </c>
      <c r="N283" s="199">
        <v>43542</v>
      </c>
      <c r="O283" s="1"/>
      <c r="P283" s="1"/>
      <c r="Q283" s="1"/>
      <c r="R283" s="6" t="s">
        <v>799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21">
        <v>124</v>
      </c>
      <c r="B284" s="222">
        <v>43465</v>
      </c>
      <c r="C284" s="191"/>
      <c r="D284" s="223" t="s">
        <v>159</v>
      </c>
      <c r="E284" s="224" t="s">
        <v>594</v>
      </c>
      <c r="F284" s="224">
        <v>710</v>
      </c>
      <c r="G284" s="224"/>
      <c r="H284" s="224">
        <v>866</v>
      </c>
      <c r="I284" s="226">
        <v>866</v>
      </c>
      <c r="J284" s="227" t="s">
        <v>696</v>
      </c>
      <c r="K284" s="197">
        <f t="shared" si="113"/>
        <v>156</v>
      </c>
      <c r="L284" s="198">
        <f t="shared" si="114"/>
        <v>0.21971830985915494</v>
      </c>
      <c r="M284" s="193" t="s">
        <v>598</v>
      </c>
      <c r="N284" s="199">
        <v>43553</v>
      </c>
      <c r="O284" s="1"/>
      <c r="P284" s="1"/>
      <c r="Q284" s="1"/>
      <c r="R284" s="6" t="s">
        <v>799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1">
        <v>125</v>
      </c>
      <c r="B285" s="222">
        <v>43522</v>
      </c>
      <c r="C285" s="222"/>
      <c r="D285" s="223" t="s">
        <v>174</v>
      </c>
      <c r="E285" s="224" t="s">
        <v>594</v>
      </c>
      <c r="F285" s="224">
        <v>337.25</v>
      </c>
      <c r="G285" s="224"/>
      <c r="H285" s="224">
        <v>398.5</v>
      </c>
      <c r="I285" s="226">
        <v>411</v>
      </c>
      <c r="J285" s="196" t="s">
        <v>800</v>
      </c>
      <c r="K285" s="197">
        <f t="shared" si="113"/>
        <v>61.25</v>
      </c>
      <c r="L285" s="198">
        <f t="shared" si="114"/>
        <v>0.1816160118606375</v>
      </c>
      <c r="M285" s="193" t="s">
        <v>598</v>
      </c>
      <c r="N285" s="199">
        <v>43760</v>
      </c>
      <c r="O285" s="1"/>
      <c r="P285" s="1"/>
      <c r="Q285" s="1"/>
      <c r="R285" s="6" t="s">
        <v>799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34">
        <v>126</v>
      </c>
      <c r="B286" s="235">
        <v>43559</v>
      </c>
      <c r="C286" s="235"/>
      <c r="D286" s="236" t="s">
        <v>801</v>
      </c>
      <c r="E286" s="237" t="s">
        <v>594</v>
      </c>
      <c r="F286" s="237">
        <v>130</v>
      </c>
      <c r="G286" s="237"/>
      <c r="H286" s="237">
        <v>65</v>
      </c>
      <c r="I286" s="238">
        <v>158</v>
      </c>
      <c r="J286" s="206" t="s">
        <v>802</v>
      </c>
      <c r="K286" s="207">
        <f t="shared" si="113"/>
        <v>-65</v>
      </c>
      <c r="L286" s="208">
        <f t="shared" si="114"/>
        <v>-0.5</v>
      </c>
      <c r="M286" s="204" t="s">
        <v>612</v>
      </c>
      <c r="N286" s="201">
        <v>43726</v>
      </c>
      <c r="O286" s="1"/>
      <c r="P286" s="1"/>
      <c r="Q286" s="1"/>
      <c r="R286" s="6" t="s">
        <v>803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21">
        <v>127</v>
      </c>
      <c r="B287" s="222">
        <v>43017</v>
      </c>
      <c r="C287" s="222"/>
      <c r="D287" s="223" t="s">
        <v>210</v>
      </c>
      <c r="E287" s="224" t="s">
        <v>594</v>
      </c>
      <c r="F287" s="224">
        <v>141.5</v>
      </c>
      <c r="G287" s="224"/>
      <c r="H287" s="224">
        <v>183.5</v>
      </c>
      <c r="I287" s="226">
        <v>210</v>
      </c>
      <c r="J287" s="196" t="s">
        <v>797</v>
      </c>
      <c r="K287" s="197">
        <f t="shared" si="113"/>
        <v>42</v>
      </c>
      <c r="L287" s="198">
        <f t="shared" si="114"/>
        <v>0.29681978798586572</v>
      </c>
      <c r="M287" s="193" t="s">
        <v>598</v>
      </c>
      <c r="N287" s="199">
        <v>43042</v>
      </c>
      <c r="O287" s="1"/>
      <c r="P287" s="1"/>
      <c r="Q287" s="1"/>
      <c r="R287" s="6" t="s">
        <v>803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34">
        <v>128</v>
      </c>
      <c r="B288" s="235">
        <v>43074</v>
      </c>
      <c r="C288" s="235"/>
      <c r="D288" s="236" t="s">
        <v>804</v>
      </c>
      <c r="E288" s="237" t="s">
        <v>594</v>
      </c>
      <c r="F288" s="232">
        <v>172</v>
      </c>
      <c r="G288" s="237"/>
      <c r="H288" s="237">
        <v>155.25</v>
      </c>
      <c r="I288" s="238">
        <v>230</v>
      </c>
      <c r="J288" s="206" t="s">
        <v>805</v>
      </c>
      <c r="K288" s="207">
        <f t="shared" si="113"/>
        <v>-16.75</v>
      </c>
      <c r="L288" s="208">
        <f t="shared" si="114"/>
        <v>-9.7383720930232565E-2</v>
      </c>
      <c r="M288" s="204" t="s">
        <v>612</v>
      </c>
      <c r="N288" s="201">
        <v>43787</v>
      </c>
      <c r="O288" s="1"/>
      <c r="P288" s="1"/>
      <c r="Q288" s="1"/>
      <c r="R288" s="6" t="s">
        <v>803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21">
        <v>129</v>
      </c>
      <c r="B289" s="222">
        <v>43398</v>
      </c>
      <c r="C289" s="222"/>
      <c r="D289" s="223" t="s">
        <v>120</v>
      </c>
      <c r="E289" s="224" t="s">
        <v>594</v>
      </c>
      <c r="F289" s="224">
        <v>698.5</v>
      </c>
      <c r="G289" s="224"/>
      <c r="H289" s="224">
        <v>890</v>
      </c>
      <c r="I289" s="226">
        <v>890</v>
      </c>
      <c r="J289" s="196" t="s">
        <v>806</v>
      </c>
      <c r="K289" s="197">
        <f t="shared" si="113"/>
        <v>191.5</v>
      </c>
      <c r="L289" s="198">
        <f t="shared" si="114"/>
        <v>0.27415891195418757</v>
      </c>
      <c r="M289" s="193" t="s">
        <v>598</v>
      </c>
      <c r="N289" s="199">
        <v>44328</v>
      </c>
      <c r="O289" s="1"/>
      <c r="P289" s="1"/>
      <c r="Q289" s="1"/>
      <c r="R289" s="6" t="s">
        <v>799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1">
        <v>130</v>
      </c>
      <c r="B290" s="222">
        <v>42877</v>
      </c>
      <c r="C290" s="222"/>
      <c r="D290" s="223" t="s">
        <v>807</v>
      </c>
      <c r="E290" s="224" t="s">
        <v>594</v>
      </c>
      <c r="F290" s="224">
        <v>127.6</v>
      </c>
      <c r="G290" s="224"/>
      <c r="H290" s="224">
        <v>138</v>
      </c>
      <c r="I290" s="226">
        <v>190</v>
      </c>
      <c r="J290" s="196" t="s">
        <v>808</v>
      </c>
      <c r="K290" s="197">
        <f t="shared" si="113"/>
        <v>10.400000000000006</v>
      </c>
      <c r="L290" s="198">
        <f t="shared" si="114"/>
        <v>8.1504702194357417E-2</v>
      </c>
      <c r="M290" s="193" t="s">
        <v>598</v>
      </c>
      <c r="N290" s="199">
        <v>43774</v>
      </c>
      <c r="O290" s="1"/>
      <c r="P290" s="1"/>
      <c r="Q290" s="1"/>
      <c r="R290" s="6" t="s">
        <v>803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1">
        <v>131</v>
      </c>
      <c r="B291" s="222">
        <v>43158</v>
      </c>
      <c r="C291" s="222"/>
      <c r="D291" s="223" t="s">
        <v>809</v>
      </c>
      <c r="E291" s="224" t="s">
        <v>594</v>
      </c>
      <c r="F291" s="224">
        <v>317</v>
      </c>
      <c r="G291" s="224"/>
      <c r="H291" s="224">
        <v>382.5</v>
      </c>
      <c r="I291" s="226">
        <v>398</v>
      </c>
      <c r="J291" s="196" t="s">
        <v>810</v>
      </c>
      <c r="K291" s="197">
        <f t="shared" si="113"/>
        <v>65.5</v>
      </c>
      <c r="L291" s="198">
        <f t="shared" si="114"/>
        <v>0.20662460567823343</v>
      </c>
      <c r="M291" s="193" t="s">
        <v>598</v>
      </c>
      <c r="N291" s="199">
        <v>44238</v>
      </c>
      <c r="O291" s="1"/>
      <c r="P291" s="1"/>
      <c r="Q291" s="1"/>
      <c r="R291" s="6" t="s">
        <v>803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34">
        <v>132</v>
      </c>
      <c r="B292" s="235">
        <v>43164</v>
      </c>
      <c r="C292" s="235"/>
      <c r="D292" s="236" t="s">
        <v>166</v>
      </c>
      <c r="E292" s="237" t="s">
        <v>594</v>
      </c>
      <c r="F292" s="232">
        <f>510-14.4</f>
        <v>495.6</v>
      </c>
      <c r="G292" s="237"/>
      <c r="H292" s="237">
        <v>350</v>
      </c>
      <c r="I292" s="238">
        <v>672</v>
      </c>
      <c r="J292" s="206" t="s">
        <v>811</v>
      </c>
      <c r="K292" s="207">
        <f t="shared" si="113"/>
        <v>-145.60000000000002</v>
      </c>
      <c r="L292" s="208">
        <f t="shared" si="114"/>
        <v>-0.29378531073446329</v>
      </c>
      <c r="M292" s="204" t="s">
        <v>612</v>
      </c>
      <c r="N292" s="201">
        <v>43887</v>
      </c>
      <c r="O292" s="1"/>
      <c r="P292" s="1"/>
      <c r="Q292" s="1"/>
      <c r="R292" s="6" t="s">
        <v>799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34">
        <v>133</v>
      </c>
      <c r="B293" s="235">
        <v>43237</v>
      </c>
      <c r="C293" s="235"/>
      <c r="D293" s="236" t="s">
        <v>812</v>
      </c>
      <c r="E293" s="237" t="s">
        <v>594</v>
      </c>
      <c r="F293" s="232">
        <v>230.3</v>
      </c>
      <c r="G293" s="237"/>
      <c r="H293" s="237">
        <v>102.5</v>
      </c>
      <c r="I293" s="238">
        <v>348</v>
      </c>
      <c r="J293" s="206" t="s">
        <v>813</v>
      </c>
      <c r="K293" s="207">
        <f t="shared" si="113"/>
        <v>-127.80000000000001</v>
      </c>
      <c r="L293" s="208">
        <f t="shared" si="114"/>
        <v>-0.55492835432045162</v>
      </c>
      <c r="M293" s="204" t="s">
        <v>612</v>
      </c>
      <c r="N293" s="201">
        <v>43896</v>
      </c>
      <c r="O293" s="1"/>
      <c r="P293" s="1"/>
      <c r="Q293" s="1"/>
      <c r="R293" s="6" t="s">
        <v>799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21">
        <v>134</v>
      </c>
      <c r="B294" s="222">
        <v>43258</v>
      </c>
      <c r="C294" s="222"/>
      <c r="D294" s="223" t="s">
        <v>446</v>
      </c>
      <c r="E294" s="224" t="s">
        <v>594</v>
      </c>
      <c r="F294" s="224">
        <f>342.5-5.1</f>
        <v>337.4</v>
      </c>
      <c r="G294" s="224"/>
      <c r="H294" s="224">
        <v>412.5</v>
      </c>
      <c r="I294" s="226">
        <v>439</v>
      </c>
      <c r="J294" s="196" t="s">
        <v>814</v>
      </c>
      <c r="K294" s="197">
        <f t="shared" si="113"/>
        <v>75.100000000000023</v>
      </c>
      <c r="L294" s="198">
        <f t="shared" si="114"/>
        <v>0.22258446947243635</v>
      </c>
      <c r="M294" s="193" t="s">
        <v>598</v>
      </c>
      <c r="N294" s="199">
        <v>44230</v>
      </c>
      <c r="O294" s="1"/>
      <c r="P294" s="1"/>
      <c r="Q294" s="1"/>
      <c r="R294" s="6" t="s">
        <v>803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15">
        <v>135</v>
      </c>
      <c r="B295" s="214">
        <v>43285</v>
      </c>
      <c r="C295" s="214"/>
      <c r="D295" s="215" t="s">
        <v>58</v>
      </c>
      <c r="E295" s="216" t="s">
        <v>594</v>
      </c>
      <c r="F295" s="216">
        <f>127.5-5.53</f>
        <v>121.97</v>
      </c>
      <c r="G295" s="217"/>
      <c r="H295" s="217">
        <v>122.5</v>
      </c>
      <c r="I295" s="217">
        <v>170</v>
      </c>
      <c r="J295" s="218" t="s">
        <v>815</v>
      </c>
      <c r="K295" s="219">
        <f t="shared" si="113"/>
        <v>0.53000000000000114</v>
      </c>
      <c r="L295" s="220">
        <f t="shared" si="114"/>
        <v>4.3453308190538747E-3</v>
      </c>
      <c r="M295" s="216" t="s">
        <v>622</v>
      </c>
      <c r="N295" s="214">
        <v>44431</v>
      </c>
      <c r="O295" s="1"/>
      <c r="P295" s="1"/>
      <c r="Q295" s="1"/>
      <c r="R295" s="6" t="s">
        <v>799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34">
        <v>136</v>
      </c>
      <c r="B296" s="235">
        <v>43294</v>
      </c>
      <c r="C296" s="235"/>
      <c r="D296" s="236" t="s">
        <v>816</v>
      </c>
      <c r="E296" s="237" t="s">
        <v>594</v>
      </c>
      <c r="F296" s="232">
        <v>46.5</v>
      </c>
      <c r="G296" s="237"/>
      <c r="H296" s="237">
        <v>17</v>
      </c>
      <c r="I296" s="238">
        <v>59</v>
      </c>
      <c r="J296" s="206" t="s">
        <v>817</v>
      </c>
      <c r="K296" s="207">
        <f t="shared" si="113"/>
        <v>-29.5</v>
      </c>
      <c r="L296" s="208">
        <f t="shared" si="114"/>
        <v>-0.63440860215053763</v>
      </c>
      <c r="M296" s="204" t="s">
        <v>612</v>
      </c>
      <c r="N296" s="201">
        <v>43887</v>
      </c>
      <c r="O296" s="1"/>
      <c r="P296" s="1"/>
      <c r="Q296" s="1"/>
      <c r="R296" s="6" t="s">
        <v>799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21">
        <v>137</v>
      </c>
      <c r="B297" s="222">
        <v>43396</v>
      </c>
      <c r="C297" s="222"/>
      <c r="D297" s="223" t="s">
        <v>429</v>
      </c>
      <c r="E297" s="224" t="s">
        <v>594</v>
      </c>
      <c r="F297" s="224">
        <v>156.5</v>
      </c>
      <c r="G297" s="224"/>
      <c r="H297" s="224">
        <v>207.5</v>
      </c>
      <c r="I297" s="226">
        <v>191</v>
      </c>
      <c r="J297" s="196" t="s">
        <v>696</v>
      </c>
      <c r="K297" s="197">
        <f t="shared" si="113"/>
        <v>51</v>
      </c>
      <c r="L297" s="198">
        <f t="shared" si="114"/>
        <v>0.32587859424920129</v>
      </c>
      <c r="M297" s="193" t="s">
        <v>598</v>
      </c>
      <c r="N297" s="199">
        <v>44369</v>
      </c>
      <c r="O297" s="1"/>
      <c r="P297" s="1"/>
      <c r="Q297" s="1"/>
      <c r="R297" s="6" t="s">
        <v>799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1">
        <v>138</v>
      </c>
      <c r="B298" s="222">
        <v>43439</v>
      </c>
      <c r="C298" s="222"/>
      <c r="D298" s="223" t="s">
        <v>348</v>
      </c>
      <c r="E298" s="224" t="s">
        <v>594</v>
      </c>
      <c r="F298" s="224">
        <v>259.5</v>
      </c>
      <c r="G298" s="224"/>
      <c r="H298" s="224">
        <v>320</v>
      </c>
      <c r="I298" s="226">
        <v>320</v>
      </c>
      <c r="J298" s="196" t="s">
        <v>696</v>
      </c>
      <c r="K298" s="197">
        <f t="shared" si="113"/>
        <v>60.5</v>
      </c>
      <c r="L298" s="198">
        <f t="shared" si="114"/>
        <v>0.23314065510597304</v>
      </c>
      <c r="M298" s="193" t="s">
        <v>598</v>
      </c>
      <c r="N298" s="199">
        <v>44323</v>
      </c>
      <c r="O298" s="1"/>
      <c r="P298" s="1"/>
      <c r="Q298" s="1"/>
      <c r="R298" s="6" t="s">
        <v>799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34">
        <v>139</v>
      </c>
      <c r="B299" s="235">
        <v>43439</v>
      </c>
      <c r="C299" s="235"/>
      <c r="D299" s="236" t="s">
        <v>818</v>
      </c>
      <c r="E299" s="237" t="s">
        <v>594</v>
      </c>
      <c r="F299" s="237">
        <v>715</v>
      </c>
      <c r="G299" s="237"/>
      <c r="H299" s="237">
        <v>445</v>
      </c>
      <c r="I299" s="238">
        <v>840</v>
      </c>
      <c r="J299" s="206" t="s">
        <v>819</v>
      </c>
      <c r="K299" s="207">
        <f t="shared" si="113"/>
        <v>-270</v>
      </c>
      <c r="L299" s="208">
        <f t="shared" si="114"/>
        <v>-0.3776223776223776</v>
      </c>
      <c r="M299" s="204" t="s">
        <v>612</v>
      </c>
      <c r="N299" s="201">
        <v>43800</v>
      </c>
      <c r="O299" s="1"/>
      <c r="P299" s="1"/>
      <c r="Q299" s="1"/>
      <c r="R299" s="6" t="s">
        <v>799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21">
        <v>140</v>
      </c>
      <c r="B300" s="222">
        <v>43469</v>
      </c>
      <c r="C300" s="222"/>
      <c r="D300" s="223" t="s">
        <v>180</v>
      </c>
      <c r="E300" s="224" t="s">
        <v>594</v>
      </c>
      <c r="F300" s="224">
        <v>875</v>
      </c>
      <c r="G300" s="224"/>
      <c r="H300" s="224">
        <v>1165</v>
      </c>
      <c r="I300" s="226">
        <v>1185</v>
      </c>
      <c r="J300" s="196" t="s">
        <v>820</v>
      </c>
      <c r="K300" s="197">
        <f t="shared" si="113"/>
        <v>290</v>
      </c>
      <c r="L300" s="198">
        <f t="shared" si="114"/>
        <v>0.33142857142857141</v>
      </c>
      <c r="M300" s="193" t="s">
        <v>598</v>
      </c>
      <c r="N300" s="199">
        <v>43847</v>
      </c>
      <c r="O300" s="1"/>
      <c r="P300" s="1"/>
      <c r="Q300" s="1"/>
      <c r="R300" s="6" t="s">
        <v>799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1">
        <v>141</v>
      </c>
      <c r="B301" s="222">
        <v>43559</v>
      </c>
      <c r="C301" s="222"/>
      <c r="D301" s="223" t="s">
        <v>366</v>
      </c>
      <c r="E301" s="224" t="s">
        <v>594</v>
      </c>
      <c r="F301" s="224">
        <f>387-14.63</f>
        <v>372.37</v>
      </c>
      <c r="G301" s="224"/>
      <c r="H301" s="224">
        <v>490</v>
      </c>
      <c r="I301" s="226">
        <v>490</v>
      </c>
      <c r="J301" s="196" t="s">
        <v>696</v>
      </c>
      <c r="K301" s="197">
        <f t="shared" si="113"/>
        <v>117.63</v>
      </c>
      <c r="L301" s="198">
        <f t="shared" si="114"/>
        <v>0.31589548030185027</v>
      </c>
      <c r="M301" s="193" t="s">
        <v>598</v>
      </c>
      <c r="N301" s="199">
        <v>43850</v>
      </c>
      <c r="O301" s="1"/>
      <c r="P301" s="1"/>
      <c r="Q301" s="1"/>
      <c r="R301" s="6" t="s">
        <v>799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34">
        <v>142</v>
      </c>
      <c r="B302" s="235">
        <v>43578</v>
      </c>
      <c r="C302" s="235"/>
      <c r="D302" s="236" t="s">
        <v>821</v>
      </c>
      <c r="E302" s="237" t="s">
        <v>611</v>
      </c>
      <c r="F302" s="237">
        <v>220</v>
      </c>
      <c r="G302" s="237"/>
      <c r="H302" s="237">
        <v>127.5</v>
      </c>
      <c r="I302" s="238">
        <v>284</v>
      </c>
      <c r="J302" s="206" t="s">
        <v>822</v>
      </c>
      <c r="K302" s="207">
        <f t="shared" si="113"/>
        <v>-92.5</v>
      </c>
      <c r="L302" s="208">
        <f t="shared" si="114"/>
        <v>-0.42045454545454547</v>
      </c>
      <c r="M302" s="204" t="s">
        <v>612</v>
      </c>
      <c r="N302" s="201">
        <v>43896</v>
      </c>
      <c r="O302" s="1"/>
      <c r="P302" s="1"/>
      <c r="Q302" s="1"/>
      <c r="R302" s="6" t="s">
        <v>799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21">
        <v>143</v>
      </c>
      <c r="B303" s="222">
        <v>43622</v>
      </c>
      <c r="C303" s="222"/>
      <c r="D303" s="223" t="s">
        <v>491</v>
      </c>
      <c r="E303" s="224" t="s">
        <v>611</v>
      </c>
      <c r="F303" s="224">
        <v>332.8</v>
      </c>
      <c r="G303" s="224"/>
      <c r="H303" s="224">
        <v>405</v>
      </c>
      <c r="I303" s="226">
        <v>419</v>
      </c>
      <c r="J303" s="196" t="s">
        <v>823</v>
      </c>
      <c r="K303" s="197">
        <f t="shared" si="113"/>
        <v>72.199999999999989</v>
      </c>
      <c r="L303" s="198">
        <f t="shared" si="114"/>
        <v>0.21694711538461534</v>
      </c>
      <c r="M303" s="193" t="s">
        <v>598</v>
      </c>
      <c r="N303" s="199">
        <v>43860</v>
      </c>
      <c r="O303" s="1"/>
      <c r="P303" s="1"/>
      <c r="Q303" s="1"/>
      <c r="R303" s="6" t="s">
        <v>803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15">
        <v>144</v>
      </c>
      <c r="B304" s="214">
        <v>43641</v>
      </c>
      <c r="C304" s="214"/>
      <c r="D304" s="215" t="s">
        <v>172</v>
      </c>
      <c r="E304" s="216" t="s">
        <v>594</v>
      </c>
      <c r="F304" s="216">
        <v>386</v>
      </c>
      <c r="G304" s="217"/>
      <c r="H304" s="217">
        <v>395</v>
      </c>
      <c r="I304" s="217">
        <v>452</v>
      </c>
      <c r="J304" s="218" t="s">
        <v>824</v>
      </c>
      <c r="K304" s="219">
        <f t="shared" si="113"/>
        <v>9</v>
      </c>
      <c r="L304" s="220">
        <f t="shared" si="114"/>
        <v>2.3316062176165803E-2</v>
      </c>
      <c r="M304" s="216" t="s">
        <v>622</v>
      </c>
      <c r="N304" s="214">
        <v>43868</v>
      </c>
      <c r="O304" s="1"/>
      <c r="P304" s="1"/>
      <c r="Q304" s="1"/>
      <c r="R304" s="6" t="s">
        <v>803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15">
        <v>145</v>
      </c>
      <c r="B305" s="214">
        <v>43707</v>
      </c>
      <c r="C305" s="214"/>
      <c r="D305" s="215" t="s">
        <v>146</v>
      </c>
      <c r="E305" s="216" t="s">
        <v>594</v>
      </c>
      <c r="F305" s="216">
        <v>137.5</v>
      </c>
      <c r="G305" s="217"/>
      <c r="H305" s="217">
        <v>138.5</v>
      </c>
      <c r="I305" s="217">
        <v>190</v>
      </c>
      <c r="J305" s="218" t="s">
        <v>825</v>
      </c>
      <c r="K305" s="219">
        <f t="shared" si="113"/>
        <v>1</v>
      </c>
      <c r="L305" s="220">
        <f t="shared" si="114"/>
        <v>7.2727272727272727E-3</v>
      </c>
      <c r="M305" s="216" t="s">
        <v>622</v>
      </c>
      <c r="N305" s="214">
        <v>44432</v>
      </c>
      <c r="O305" s="1"/>
      <c r="P305" s="1"/>
      <c r="Q305" s="1"/>
      <c r="R305" s="6" t="s">
        <v>799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1">
        <v>146</v>
      </c>
      <c r="B306" s="222">
        <v>43731</v>
      </c>
      <c r="C306" s="222"/>
      <c r="D306" s="223" t="s">
        <v>439</v>
      </c>
      <c r="E306" s="224" t="s">
        <v>594</v>
      </c>
      <c r="F306" s="224">
        <v>235</v>
      </c>
      <c r="G306" s="224"/>
      <c r="H306" s="224">
        <v>295</v>
      </c>
      <c r="I306" s="226">
        <v>296</v>
      </c>
      <c r="J306" s="196" t="s">
        <v>826</v>
      </c>
      <c r="K306" s="197">
        <f t="shared" si="113"/>
        <v>60</v>
      </c>
      <c r="L306" s="198">
        <f t="shared" si="114"/>
        <v>0.25531914893617019</v>
      </c>
      <c r="M306" s="193" t="s">
        <v>598</v>
      </c>
      <c r="N306" s="199">
        <v>43844</v>
      </c>
      <c r="O306" s="1"/>
      <c r="P306" s="1"/>
      <c r="Q306" s="1"/>
      <c r="R306" s="6" t="s">
        <v>803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1">
        <v>147</v>
      </c>
      <c r="B307" s="222">
        <v>43752</v>
      </c>
      <c r="C307" s="222"/>
      <c r="D307" s="223" t="s">
        <v>827</v>
      </c>
      <c r="E307" s="224" t="s">
        <v>594</v>
      </c>
      <c r="F307" s="224">
        <v>277.5</v>
      </c>
      <c r="G307" s="224"/>
      <c r="H307" s="224">
        <v>333</v>
      </c>
      <c r="I307" s="226">
        <v>333</v>
      </c>
      <c r="J307" s="196" t="s">
        <v>828</v>
      </c>
      <c r="K307" s="197">
        <f t="shared" si="113"/>
        <v>55.5</v>
      </c>
      <c r="L307" s="198">
        <f t="shared" si="114"/>
        <v>0.2</v>
      </c>
      <c r="M307" s="193" t="s">
        <v>598</v>
      </c>
      <c r="N307" s="199">
        <v>43846</v>
      </c>
      <c r="O307" s="1"/>
      <c r="P307" s="1"/>
      <c r="Q307" s="1"/>
      <c r="R307" s="6" t="s">
        <v>799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1">
        <v>148</v>
      </c>
      <c r="B308" s="222">
        <v>43752</v>
      </c>
      <c r="C308" s="222"/>
      <c r="D308" s="223" t="s">
        <v>829</v>
      </c>
      <c r="E308" s="224" t="s">
        <v>594</v>
      </c>
      <c r="F308" s="224">
        <v>930</v>
      </c>
      <c r="G308" s="224"/>
      <c r="H308" s="224">
        <v>1165</v>
      </c>
      <c r="I308" s="226">
        <v>1200</v>
      </c>
      <c r="J308" s="196" t="s">
        <v>830</v>
      </c>
      <c r="K308" s="197">
        <f t="shared" si="113"/>
        <v>235</v>
      </c>
      <c r="L308" s="198">
        <f t="shared" si="114"/>
        <v>0.25268817204301075</v>
      </c>
      <c r="M308" s="193" t="s">
        <v>598</v>
      </c>
      <c r="N308" s="199">
        <v>43847</v>
      </c>
      <c r="O308" s="1"/>
      <c r="P308" s="1"/>
      <c r="Q308" s="1"/>
      <c r="R308" s="6" t="s">
        <v>803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1">
        <v>149</v>
      </c>
      <c r="B309" s="222">
        <v>43753</v>
      </c>
      <c r="C309" s="222"/>
      <c r="D309" s="223" t="s">
        <v>831</v>
      </c>
      <c r="E309" s="224" t="s">
        <v>594</v>
      </c>
      <c r="F309" s="194">
        <v>111</v>
      </c>
      <c r="G309" s="224"/>
      <c r="H309" s="224">
        <v>141</v>
      </c>
      <c r="I309" s="226">
        <v>141</v>
      </c>
      <c r="J309" s="196" t="s">
        <v>832</v>
      </c>
      <c r="K309" s="197">
        <f t="shared" si="113"/>
        <v>30</v>
      </c>
      <c r="L309" s="198">
        <f t="shared" si="114"/>
        <v>0.27027027027027029</v>
      </c>
      <c r="M309" s="193" t="s">
        <v>598</v>
      </c>
      <c r="N309" s="199">
        <v>44328</v>
      </c>
      <c r="O309" s="1"/>
      <c r="P309" s="1"/>
      <c r="Q309" s="1"/>
      <c r="R309" s="6" t="s">
        <v>803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1">
        <v>150</v>
      </c>
      <c r="B310" s="222">
        <v>43753</v>
      </c>
      <c r="C310" s="222"/>
      <c r="D310" s="223" t="s">
        <v>833</v>
      </c>
      <c r="E310" s="224" t="s">
        <v>594</v>
      </c>
      <c r="F310" s="194">
        <v>296</v>
      </c>
      <c r="G310" s="224"/>
      <c r="H310" s="224">
        <v>370</v>
      </c>
      <c r="I310" s="226">
        <v>370</v>
      </c>
      <c r="J310" s="196" t="s">
        <v>696</v>
      </c>
      <c r="K310" s="197">
        <f t="shared" si="113"/>
        <v>74</v>
      </c>
      <c r="L310" s="198">
        <f t="shared" si="114"/>
        <v>0.25</v>
      </c>
      <c r="M310" s="193" t="s">
        <v>598</v>
      </c>
      <c r="N310" s="199">
        <v>43853</v>
      </c>
      <c r="O310" s="1"/>
      <c r="P310" s="1"/>
      <c r="Q310" s="1"/>
      <c r="R310" s="6" t="s">
        <v>803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1">
        <v>151</v>
      </c>
      <c r="B311" s="222">
        <v>43754</v>
      </c>
      <c r="C311" s="222"/>
      <c r="D311" s="223" t="s">
        <v>834</v>
      </c>
      <c r="E311" s="224" t="s">
        <v>594</v>
      </c>
      <c r="F311" s="194">
        <v>300</v>
      </c>
      <c r="G311" s="224"/>
      <c r="H311" s="224">
        <v>382.5</v>
      </c>
      <c r="I311" s="226">
        <v>344</v>
      </c>
      <c r="J311" s="196" t="s">
        <v>835</v>
      </c>
      <c r="K311" s="197">
        <f t="shared" si="113"/>
        <v>82.5</v>
      </c>
      <c r="L311" s="198">
        <f t="shared" si="114"/>
        <v>0.27500000000000002</v>
      </c>
      <c r="M311" s="193" t="s">
        <v>598</v>
      </c>
      <c r="N311" s="199">
        <v>44238</v>
      </c>
      <c r="O311" s="1"/>
      <c r="P311" s="1"/>
      <c r="Q311" s="1"/>
      <c r="R311" s="6" t="s">
        <v>803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1">
        <v>152</v>
      </c>
      <c r="B312" s="222">
        <v>43832</v>
      </c>
      <c r="C312" s="222"/>
      <c r="D312" s="223" t="s">
        <v>836</v>
      </c>
      <c r="E312" s="224" t="s">
        <v>594</v>
      </c>
      <c r="F312" s="194">
        <v>495</v>
      </c>
      <c r="G312" s="224"/>
      <c r="H312" s="224">
        <v>595</v>
      </c>
      <c r="I312" s="226">
        <v>590</v>
      </c>
      <c r="J312" s="196" t="s">
        <v>627</v>
      </c>
      <c r="K312" s="197">
        <f t="shared" si="113"/>
        <v>100</v>
      </c>
      <c r="L312" s="198">
        <f t="shared" si="114"/>
        <v>0.20202020202020202</v>
      </c>
      <c r="M312" s="193" t="s">
        <v>598</v>
      </c>
      <c r="N312" s="199">
        <v>44589</v>
      </c>
      <c r="O312" s="1"/>
      <c r="P312" s="1"/>
      <c r="Q312" s="1"/>
      <c r="R312" s="6" t="s">
        <v>803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21">
        <v>153</v>
      </c>
      <c r="B313" s="222">
        <v>43966</v>
      </c>
      <c r="C313" s="222"/>
      <c r="D313" s="223" t="s">
        <v>76</v>
      </c>
      <c r="E313" s="224" t="s">
        <v>594</v>
      </c>
      <c r="F313" s="194">
        <v>67.5</v>
      </c>
      <c r="G313" s="224"/>
      <c r="H313" s="224">
        <v>86</v>
      </c>
      <c r="I313" s="226">
        <v>86</v>
      </c>
      <c r="J313" s="196" t="s">
        <v>837</v>
      </c>
      <c r="K313" s="197">
        <f t="shared" si="113"/>
        <v>18.5</v>
      </c>
      <c r="L313" s="198">
        <f t="shared" si="114"/>
        <v>0.27407407407407408</v>
      </c>
      <c r="M313" s="193" t="s">
        <v>598</v>
      </c>
      <c r="N313" s="199">
        <v>44008</v>
      </c>
      <c r="O313" s="1"/>
      <c r="P313" s="1"/>
      <c r="Q313" s="1"/>
      <c r="R313" s="6" t="s">
        <v>803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1">
        <v>154</v>
      </c>
      <c r="B314" s="222">
        <v>44035</v>
      </c>
      <c r="C314" s="222"/>
      <c r="D314" s="223" t="s">
        <v>490</v>
      </c>
      <c r="E314" s="224" t="s">
        <v>594</v>
      </c>
      <c r="F314" s="194">
        <v>231</v>
      </c>
      <c r="G314" s="224"/>
      <c r="H314" s="224">
        <v>281</v>
      </c>
      <c r="I314" s="226">
        <v>281</v>
      </c>
      <c r="J314" s="196" t="s">
        <v>696</v>
      </c>
      <c r="K314" s="197">
        <f t="shared" si="113"/>
        <v>50</v>
      </c>
      <c r="L314" s="198">
        <f t="shared" si="114"/>
        <v>0.21645021645021645</v>
      </c>
      <c r="M314" s="193" t="s">
        <v>598</v>
      </c>
      <c r="N314" s="199">
        <v>44358</v>
      </c>
      <c r="O314" s="1"/>
      <c r="P314" s="1"/>
      <c r="Q314" s="1"/>
      <c r="R314" s="6" t="s">
        <v>803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1">
        <v>155</v>
      </c>
      <c r="B315" s="222">
        <v>44092</v>
      </c>
      <c r="C315" s="222"/>
      <c r="D315" s="223" t="s">
        <v>144</v>
      </c>
      <c r="E315" s="224" t="s">
        <v>594</v>
      </c>
      <c r="F315" s="224">
        <v>206</v>
      </c>
      <c r="G315" s="224"/>
      <c r="H315" s="224">
        <v>248</v>
      </c>
      <c r="I315" s="226">
        <v>248</v>
      </c>
      <c r="J315" s="196" t="s">
        <v>696</v>
      </c>
      <c r="K315" s="197">
        <f t="shared" si="113"/>
        <v>42</v>
      </c>
      <c r="L315" s="198">
        <f t="shared" si="114"/>
        <v>0.20388349514563106</v>
      </c>
      <c r="M315" s="193" t="s">
        <v>598</v>
      </c>
      <c r="N315" s="199">
        <v>44214</v>
      </c>
      <c r="O315" s="1"/>
      <c r="P315" s="1"/>
      <c r="Q315" s="1"/>
      <c r="R315" s="6" t="s">
        <v>803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21">
        <v>156</v>
      </c>
      <c r="B316" s="222">
        <v>44140</v>
      </c>
      <c r="C316" s="222"/>
      <c r="D316" s="223" t="s">
        <v>144</v>
      </c>
      <c r="E316" s="224" t="s">
        <v>594</v>
      </c>
      <c r="F316" s="224">
        <v>182.5</v>
      </c>
      <c r="G316" s="224"/>
      <c r="H316" s="224">
        <v>248</v>
      </c>
      <c r="I316" s="226">
        <v>248</v>
      </c>
      <c r="J316" s="196" t="s">
        <v>696</v>
      </c>
      <c r="K316" s="197">
        <f t="shared" si="113"/>
        <v>65.5</v>
      </c>
      <c r="L316" s="198">
        <f t="shared" si="114"/>
        <v>0.35890410958904112</v>
      </c>
      <c r="M316" s="193" t="s">
        <v>598</v>
      </c>
      <c r="N316" s="199">
        <v>44214</v>
      </c>
      <c r="O316" s="1"/>
      <c r="P316" s="1"/>
      <c r="Q316" s="1"/>
      <c r="R316" s="6" t="s">
        <v>803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21">
        <v>157</v>
      </c>
      <c r="B317" s="222">
        <v>44140</v>
      </c>
      <c r="C317" s="222"/>
      <c r="D317" s="223" t="s">
        <v>348</v>
      </c>
      <c r="E317" s="224" t="s">
        <v>594</v>
      </c>
      <c r="F317" s="224">
        <v>247.5</v>
      </c>
      <c r="G317" s="224"/>
      <c r="H317" s="224">
        <v>320</v>
      </c>
      <c r="I317" s="226">
        <v>320</v>
      </c>
      <c r="J317" s="196" t="s">
        <v>696</v>
      </c>
      <c r="K317" s="197">
        <f t="shared" si="113"/>
        <v>72.5</v>
      </c>
      <c r="L317" s="198">
        <f t="shared" si="114"/>
        <v>0.29292929292929293</v>
      </c>
      <c r="M317" s="193" t="s">
        <v>598</v>
      </c>
      <c r="N317" s="199">
        <v>44323</v>
      </c>
      <c r="O317" s="1"/>
      <c r="P317" s="1"/>
      <c r="Q317" s="1"/>
      <c r="R317" s="6" t="s">
        <v>803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1">
        <v>158</v>
      </c>
      <c r="B318" s="222">
        <v>44140</v>
      </c>
      <c r="C318" s="222"/>
      <c r="D318" s="223" t="s">
        <v>203</v>
      </c>
      <c r="E318" s="224" t="s">
        <v>594</v>
      </c>
      <c r="F318" s="194">
        <v>925</v>
      </c>
      <c r="G318" s="224"/>
      <c r="H318" s="224">
        <v>1095</v>
      </c>
      <c r="I318" s="226">
        <v>1093</v>
      </c>
      <c r="J318" s="196" t="s">
        <v>838</v>
      </c>
      <c r="K318" s="197">
        <f t="shared" si="113"/>
        <v>170</v>
      </c>
      <c r="L318" s="198">
        <f t="shared" si="114"/>
        <v>0.18378378378378379</v>
      </c>
      <c r="M318" s="193" t="s">
        <v>598</v>
      </c>
      <c r="N318" s="199">
        <v>44201</v>
      </c>
      <c r="O318" s="1"/>
      <c r="P318" s="1"/>
      <c r="Q318" s="1"/>
      <c r="R318" s="6" t="s">
        <v>803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21">
        <v>159</v>
      </c>
      <c r="B319" s="222">
        <v>44140</v>
      </c>
      <c r="C319" s="222"/>
      <c r="D319" s="223" t="s">
        <v>366</v>
      </c>
      <c r="E319" s="224" t="s">
        <v>594</v>
      </c>
      <c r="F319" s="194">
        <v>332.5</v>
      </c>
      <c r="G319" s="224"/>
      <c r="H319" s="224">
        <v>393</v>
      </c>
      <c r="I319" s="226">
        <v>406</v>
      </c>
      <c r="J319" s="196" t="s">
        <v>839</v>
      </c>
      <c r="K319" s="197">
        <f t="shared" si="113"/>
        <v>60.5</v>
      </c>
      <c r="L319" s="198">
        <f t="shared" si="114"/>
        <v>0.18195488721804512</v>
      </c>
      <c r="M319" s="193" t="s">
        <v>598</v>
      </c>
      <c r="N319" s="199">
        <v>44256</v>
      </c>
      <c r="O319" s="1"/>
      <c r="P319" s="1"/>
      <c r="Q319" s="1"/>
      <c r="R319" s="6" t="s">
        <v>803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1">
        <v>160</v>
      </c>
      <c r="B320" s="222">
        <v>44141</v>
      </c>
      <c r="C320" s="222"/>
      <c r="D320" s="223" t="s">
        <v>490</v>
      </c>
      <c r="E320" s="224" t="s">
        <v>594</v>
      </c>
      <c r="F320" s="194">
        <v>231</v>
      </c>
      <c r="G320" s="224"/>
      <c r="H320" s="224">
        <v>281</v>
      </c>
      <c r="I320" s="226">
        <v>281</v>
      </c>
      <c r="J320" s="196" t="s">
        <v>696</v>
      </c>
      <c r="K320" s="197">
        <f t="shared" si="113"/>
        <v>50</v>
      </c>
      <c r="L320" s="198">
        <f t="shared" si="114"/>
        <v>0.21645021645021645</v>
      </c>
      <c r="M320" s="193" t="s">
        <v>598</v>
      </c>
      <c r="N320" s="199">
        <v>44358</v>
      </c>
      <c r="O320" s="1"/>
      <c r="P320" s="1"/>
      <c r="Q320" s="1"/>
      <c r="R320" s="6" t="s">
        <v>803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21">
        <v>161</v>
      </c>
      <c r="B321" s="222">
        <v>44187</v>
      </c>
      <c r="C321" s="222"/>
      <c r="D321" s="223" t="s">
        <v>840</v>
      </c>
      <c r="E321" s="224" t="s">
        <v>594</v>
      </c>
      <c r="F321" s="194">
        <v>190</v>
      </c>
      <c r="G321" s="224"/>
      <c r="H321" s="224">
        <v>239</v>
      </c>
      <c r="I321" s="226">
        <v>239</v>
      </c>
      <c r="J321" s="196" t="s">
        <v>841</v>
      </c>
      <c r="K321" s="197">
        <f t="shared" si="113"/>
        <v>49</v>
      </c>
      <c r="L321" s="198">
        <f t="shared" si="114"/>
        <v>0.25789473684210529</v>
      </c>
      <c r="M321" s="193" t="s">
        <v>598</v>
      </c>
      <c r="N321" s="199">
        <v>44844</v>
      </c>
      <c r="O321" s="1"/>
      <c r="P321" s="1"/>
      <c r="Q321" s="1"/>
      <c r="R321" s="6" t="s">
        <v>803</v>
      </c>
    </row>
    <row r="322" spans="1:26" ht="12.75" customHeight="1">
      <c r="A322" s="221">
        <v>162</v>
      </c>
      <c r="B322" s="222">
        <v>44258</v>
      </c>
      <c r="C322" s="222"/>
      <c r="D322" s="223" t="s">
        <v>836</v>
      </c>
      <c r="E322" s="224" t="s">
        <v>594</v>
      </c>
      <c r="F322" s="194">
        <v>495</v>
      </c>
      <c r="G322" s="224"/>
      <c r="H322" s="224">
        <v>595</v>
      </c>
      <c r="I322" s="226">
        <v>590</v>
      </c>
      <c r="J322" s="196" t="s">
        <v>627</v>
      </c>
      <c r="K322" s="197">
        <f t="shared" si="113"/>
        <v>100</v>
      </c>
      <c r="L322" s="198">
        <f t="shared" si="114"/>
        <v>0.20202020202020202</v>
      </c>
      <c r="M322" s="193" t="s">
        <v>598</v>
      </c>
      <c r="N322" s="199">
        <v>44589</v>
      </c>
      <c r="O322" s="1"/>
      <c r="P322" s="1"/>
      <c r="R322" s="6" t="s">
        <v>803</v>
      </c>
    </row>
    <row r="323" spans="1:26" ht="12.75" customHeight="1">
      <c r="A323" s="221">
        <v>163</v>
      </c>
      <c r="B323" s="222">
        <v>44274</v>
      </c>
      <c r="C323" s="222"/>
      <c r="D323" s="223" t="s">
        <v>366</v>
      </c>
      <c r="E323" s="224" t="s">
        <v>594</v>
      </c>
      <c r="F323" s="194">
        <v>355</v>
      </c>
      <c r="G323" s="224"/>
      <c r="H323" s="224">
        <v>422.5</v>
      </c>
      <c r="I323" s="226">
        <v>420</v>
      </c>
      <c r="J323" s="196" t="s">
        <v>842</v>
      </c>
      <c r="K323" s="197">
        <f t="shared" si="113"/>
        <v>67.5</v>
      </c>
      <c r="L323" s="198">
        <f t="shared" si="114"/>
        <v>0.19014084507042253</v>
      </c>
      <c r="M323" s="193" t="s">
        <v>598</v>
      </c>
      <c r="N323" s="199">
        <v>44361</v>
      </c>
      <c r="O323" s="1"/>
      <c r="R323" s="239" t="s">
        <v>803</v>
      </c>
      <c r="S323" s="1"/>
      <c r="T323" s="1"/>
      <c r="U323" s="1"/>
      <c r="V323" s="1"/>
      <c r="W323" s="1"/>
      <c r="X323" s="1"/>
      <c r="Y323" s="1"/>
      <c r="Z323" s="1"/>
    </row>
    <row r="324" spans="1:26" ht="12.75" customHeight="1">
      <c r="A324" s="221">
        <v>164</v>
      </c>
      <c r="B324" s="222">
        <v>44295</v>
      </c>
      <c r="C324" s="222"/>
      <c r="D324" s="223" t="s">
        <v>328</v>
      </c>
      <c r="E324" s="224" t="s">
        <v>594</v>
      </c>
      <c r="F324" s="194">
        <v>555</v>
      </c>
      <c r="G324" s="224"/>
      <c r="H324" s="224">
        <v>663</v>
      </c>
      <c r="I324" s="226">
        <v>663</v>
      </c>
      <c r="J324" s="196" t="s">
        <v>843</v>
      </c>
      <c r="K324" s="197">
        <f t="shared" si="113"/>
        <v>108</v>
      </c>
      <c r="L324" s="198">
        <f t="shared" si="114"/>
        <v>0.19459459459459461</v>
      </c>
      <c r="M324" s="193" t="s">
        <v>598</v>
      </c>
      <c r="N324" s="199">
        <v>44321</v>
      </c>
      <c r="O324" s="1"/>
      <c r="P324" s="1"/>
      <c r="Q324" s="1"/>
      <c r="R324" s="239" t="s">
        <v>803</v>
      </c>
    </row>
    <row r="325" spans="1:26" ht="12.75" customHeight="1">
      <c r="A325" s="221">
        <v>165</v>
      </c>
      <c r="B325" s="222">
        <v>44308</v>
      </c>
      <c r="C325" s="222"/>
      <c r="D325" s="223" t="s">
        <v>807</v>
      </c>
      <c r="E325" s="224" t="s">
        <v>594</v>
      </c>
      <c r="F325" s="194">
        <v>126.5</v>
      </c>
      <c r="G325" s="224"/>
      <c r="H325" s="224">
        <v>155</v>
      </c>
      <c r="I325" s="226">
        <v>155</v>
      </c>
      <c r="J325" s="196" t="s">
        <v>696</v>
      </c>
      <c r="K325" s="197">
        <f t="shared" si="113"/>
        <v>28.5</v>
      </c>
      <c r="L325" s="198">
        <f t="shared" si="114"/>
        <v>0.22529644268774704</v>
      </c>
      <c r="M325" s="193" t="s">
        <v>598</v>
      </c>
      <c r="N325" s="199">
        <v>44362</v>
      </c>
      <c r="O325" s="1"/>
      <c r="R325" s="239" t="s">
        <v>803</v>
      </c>
    </row>
    <row r="326" spans="1:26" ht="12.75" customHeight="1">
      <c r="A326" s="200">
        <v>166</v>
      </c>
      <c r="B326" s="231">
        <v>44368</v>
      </c>
      <c r="C326" s="231"/>
      <c r="D326" s="202" t="s">
        <v>844</v>
      </c>
      <c r="E326" s="204" t="s">
        <v>594</v>
      </c>
      <c r="F326" s="232">
        <v>287.5</v>
      </c>
      <c r="G326" s="204"/>
      <c r="H326" s="204">
        <v>245</v>
      </c>
      <c r="I326" s="205">
        <v>344</v>
      </c>
      <c r="J326" s="206" t="s">
        <v>845</v>
      </c>
      <c r="K326" s="207">
        <f t="shared" si="113"/>
        <v>-42.5</v>
      </c>
      <c r="L326" s="208">
        <f t="shared" si="114"/>
        <v>-0.14782608695652175</v>
      </c>
      <c r="M326" s="204" t="s">
        <v>612</v>
      </c>
      <c r="N326" s="201">
        <v>44508</v>
      </c>
      <c r="O326" s="1"/>
      <c r="R326" s="239" t="s">
        <v>803</v>
      </c>
    </row>
    <row r="327" spans="1:26" ht="12.75" customHeight="1">
      <c r="A327" s="221">
        <v>167</v>
      </c>
      <c r="B327" s="222">
        <v>44368</v>
      </c>
      <c r="C327" s="222"/>
      <c r="D327" s="223" t="s">
        <v>490</v>
      </c>
      <c r="E327" s="224" t="s">
        <v>594</v>
      </c>
      <c r="F327" s="194">
        <v>241</v>
      </c>
      <c r="G327" s="224"/>
      <c r="H327" s="224">
        <v>298</v>
      </c>
      <c r="I327" s="226">
        <v>320</v>
      </c>
      <c r="J327" s="196" t="s">
        <v>696</v>
      </c>
      <c r="K327" s="197">
        <f t="shared" si="113"/>
        <v>57</v>
      </c>
      <c r="L327" s="198">
        <f t="shared" si="114"/>
        <v>0.23651452282157676</v>
      </c>
      <c r="M327" s="193" t="s">
        <v>598</v>
      </c>
      <c r="N327" s="199">
        <v>44802</v>
      </c>
      <c r="O327" s="41"/>
      <c r="R327" s="239" t="s">
        <v>803</v>
      </c>
    </row>
    <row r="328" spans="1:26" ht="12.75" customHeight="1">
      <c r="A328" s="221">
        <v>168</v>
      </c>
      <c r="B328" s="222">
        <v>44406</v>
      </c>
      <c r="C328" s="222"/>
      <c r="D328" s="223" t="s">
        <v>807</v>
      </c>
      <c r="E328" s="224" t="s">
        <v>594</v>
      </c>
      <c r="F328" s="194">
        <v>162.5</v>
      </c>
      <c r="G328" s="224"/>
      <c r="H328" s="224">
        <v>200</v>
      </c>
      <c r="I328" s="226">
        <v>200</v>
      </c>
      <c r="J328" s="196" t="s">
        <v>696</v>
      </c>
      <c r="K328" s="197">
        <f t="shared" si="113"/>
        <v>37.5</v>
      </c>
      <c r="L328" s="198">
        <f t="shared" si="114"/>
        <v>0.23076923076923078</v>
      </c>
      <c r="M328" s="193" t="s">
        <v>598</v>
      </c>
      <c r="N328" s="199">
        <v>44802</v>
      </c>
      <c r="O328" s="1"/>
      <c r="R328" s="239" t="s">
        <v>803</v>
      </c>
    </row>
    <row r="329" spans="1:26" ht="12.75" customHeight="1">
      <c r="A329" s="221">
        <v>169</v>
      </c>
      <c r="B329" s="222">
        <v>44462</v>
      </c>
      <c r="C329" s="222"/>
      <c r="D329" s="223" t="s">
        <v>447</v>
      </c>
      <c r="E329" s="224" t="s">
        <v>594</v>
      </c>
      <c r="F329" s="194">
        <v>1235</v>
      </c>
      <c r="G329" s="224"/>
      <c r="H329" s="224">
        <v>1505</v>
      </c>
      <c r="I329" s="226">
        <v>1500</v>
      </c>
      <c r="J329" s="196" t="s">
        <v>696</v>
      </c>
      <c r="K329" s="197">
        <f t="shared" si="113"/>
        <v>270</v>
      </c>
      <c r="L329" s="198">
        <f t="shared" si="114"/>
        <v>0.21862348178137653</v>
      </c>
      <c r="M329" s="193" t="s">
        <v>598</v>
      </c>
      <c r="N329" s="199">
        <v>44564</v>
      </c>
      <c r="O329" s="1"/>
      <c r="R329" s="239" t="s">
        <v>803</v>
      </c>
    </row>
    <row r="330" spans="1:26" ht="12.75" customHeight="1">
      <c r="A330" s="240">
        <v>170</v>
      </c>
      <c r="B330" s="241">
        <v>44480</v>
      </c>
      <c r="C330" s="241"/>
      <c r="D330" s="242" t="s">
        <v>846</v>
      </c>
      <c r="E330" s="243" t="s">
        <v>594</v>
      </c>
      <c r="F330" s="60">
        <v>58.75</v>
      </c>
      <c r="G330" s="243"/>
      <c r="H330" s="244"/>
      <c r="I330" s="54"/>
      <c r="J330" s="245" t="s">
        <v>596</v>
      </c>
      <c r="K330" s="240"/>
      <c r="L330" s="241"/>
      <c r="M330" s="241"/>
      <c r="N330" s="242"/>
      <c r="O330" s="41"/>
      <c r="R330" s="239" t="s">
        <v>803</v>
      </c>
    </row>
    <row r="331" spans="1:26" ht="12.75" customHeight="1">
      <c r="A331" s="246">
        <v>171</v>
      </c>
      <c r="B331" s="247">
        <v>44481</v>
      </c>
      <c r="C331" s="247"/>
      <c r="D331" s="248" t="s">
        <v>279</v>
      </c>
      <c r="E331" s="54" t="s">
        <v>594</v>
      </c>
      <c r="F331" s="249" t="s">
        <v>847</v>
      </c>
      <c r="G331" s="54"/>
      <c r="H331" s="54"/>
      <c r="I331" s="54">
        <v>380</v>
      </c>
      <c r="J331" s="250" t="s">
        <v>596</v>
      </c>
      <c r="K331" s="246"/>
      <c r="L331" s="247"/>
      <c r="M331" s="247"/>
      <c r="N331" s="248"/>
      <c r="O331" s="41"/>
      <c r="R331" s="239" t="s">
        <v>803</v>
      </c>
    </row>
    <row r="332" spans="1:26" ht="12.75" customHeight="1">
      <c r="A332" s="221">
        <v>172</v>
      </c>
      <c r="B332" s="222">
        <v>44481</v>
      </c>
      <c r="C332" s="222"/>
      <c r="D332" s="223" t="s">
        <v>848</v>
      </c>
      <c r="E332" s="224" t="s">
        <v>594</v>
      </c>
      <c r="F332" s="194">
        <v>45.5</v>
      </c>
      <c r="G332" s="224"/>
      <c r="H332" s="224">
        <v>56.5</v>
      </c>
      <c r="I332" s="226">
        <v>56</v>
      </c>
      <c r="J332" s="196" t="s">
        <v>849</v>
      </c>
      <c r="K332" s="197">
        <f t="shared" ref="K332:K333" si="115">H332-F332</f>
        <v>11</v>
      </c>
      <c r="L332" s="198">
        <f t="shared" ref="L332:L333" si="116">K332/F332</f>
        <v>0.24175824175824176</v>
      </c>
      <c r="M332" s="193" t="s">
        <v>598</v>
      </c>
      <c r="N332" s="199">
        <v>44881</v>
      </c>
      <c r="O332" s="41"/>
      <c r="R332" s="239"/>
    </row>
    <row r="333" spans="1:26" ht="12.75" customHeight="1">
      <c r="A333" s="221">
        <v>173</v>
      </c>
      <c r="B333" s="222">
        <v>44551</v>
      </c>
      <c r="C333" s="222"/>
      <c r="D333" s="223" t="s">
        <v>131</v>
      </c>
      <c r="E333" s="224" t="s">
        <v>594</v>
      </c>
      <c r="F333" s="194">
        <v>2300</v>
      </c>
      <c r="G333" s="224"/>
      <c r="H333" s="224">
        <f>(2820+2200)/2</f>
        <v>2510</v>
      </c>
      <c r="I333" s="226">
        <v>3000</v>
      </c>
      <c r="J333" s="196" t="s">
        <v>850</v>
      </c>
      <c r="K333" s="197">
        <f t="shared" si="115"/>
        <v>210</v>
      </c>
      <c r="L333" s="198">
        <f t="shared" si="116"/>
        <v>9.1304347826086957E-2</v>
      </c>
      <c r="M333" s="193" t="s">
        <v>598</v>
      </c>
      <c r="N333" s="199">
        <v>44649</v>
      </c>
      <c r="O333" s="1"/>
      <c r="R333" s="239"/>
    </row>
    <row r="334" spans="1:26" ht="12.75" customHeight="1">
      <c r="A334" s="56">
        <v>174</v>
      </c>
      <c r="B334" s="247">
        <v>44606</v>
      </c>
      <c r="C334" s="56"/>
      <c r="D334" s="56" t="s">
        <v>437</v>
      </c>
      <c r="E334" s="54" t="s">
        <v>594</v>
      </c>
      <c r="F334" s="54" t="s">
        <v>851</v>
      </c>
      <c r="G334" s="54"/>
      <c r="H334" s="54"/>
      <c r="I334" s="54">
        <v>764</v>
      </c>
      <c r="J334" s="54" t="s">
        <v>596</v>
      </c>
      <c r="K334" s="54"/>
      <c r="L334" s="54"/>
      <c r="M334" s="54"/>
      <c r="N334" s="56"/>
      <c r="O334" s="41"/>
      <c r="R334" s="239"/>
    </row>
    <row r="335" spans="1:26" ht="12.75" customHeight="1">
      <c r="A335" s="221">
        <v>175</v>
      </c>
      <c r="B335" s="222">
        <v>44613</v>
      </c>
      <c r="C335" s="222"/>
      <c r="D335" s="223" t="s">
        <v>447</v>
      </c>
      <c r="E335" s="224" t="s">
        <v>594</v>
      </c>
      <c r="F335" s="194">
        <v>1255</v>
      </c>
      <c r="G335" s="224"/>
      <c r="H335" s="224">
        <v>1515</v>
      </c>
      <c r="I335" s="226">
        <v>1510</v>
      </c>
      <c r="J335" s="196" t="s">
        <v>696</v>
      </c>
      <c r="K335" s="197">
        <f>H335-F335</f>
        <v>260</v>
      </c>
      <c r="L335" s="198">
        <f>K335/F335</f>
        <v>0.20717131474103587</v>
      </c>
      <c r="M335" s="193" t="s">
        <v>598</v>
      </c>
      <c r="N335" s="199">
        <v>44834</v>
      </c>
      <c r="O335" s="41"/>
      <c r="R335" s="239"/>
    </row>
    <row r="336" spans="1:26" ht="12.75" customHeight="1">
      <c r="A336">
        <v>176</v>
      </c>
      <c r="B336" s="247">
        <v>44670</v>
      </c>
      <c r="C336" s="247"/>
      <c r="D336" s="56" t="s">
        <v>553</v>
      </c>
      <c r="E336" s="251" t="s">
        <v>594</v>
      </c>
      <c r="F336" s="54" t="s">
        <v>852</v>
      </c>
      <c r="G336" s="54"/>
      <c r="H336" s="54"/>
      <c r="I336" s="54">
        <v>553</v>
      </c>
      <c r="J336" s="54" t="s">
        <v>596</v>
      </c>
      <c r="K336" s="54"/>
      <c r="L336" s="54"/>
      <c r="M336" s="54"/>
      <c r="N336" s="54"/>
      <c r="O336" s="41"/>
      <c r="R336" s="239"/>
    </row>
    <row r="337" spans="1:38" ht="12.75" customHeight="1">
      <c r="A337" s="221">
        <v>177</v>
      </c>
      <c r="B337" s="222">
        <v>44746</v>
      </c>
      <c r="C337" s="222"/>
      <c r="D337" s="223" t="s">
        <v>853</v>
      </c>
      <c r="E337" s="224" t="s">
        <v>594</v>
      </c>
      <c r="F337" s="194">
        <v>207.5</v>
      </c>
      <c r="G337" s="224"/>
      <c r="H337" s="224">
        <v>254</v>
      </c>
      <c r="I337" s="226">
        <v>254</v>
      </c>
      <c r="J337" s="196" t="s">
        <v>696</v>
      </c>
      <c r="K337" s="197">
        <f t="shared" ref="K337:K339" si="117">H337-F337</f>
        <v>46.5</v>
      </c>
      <c r="L337" s="198">
        <f t="shared" ref="L337:L339" si="118">K337/F337</f>
        <v>0.22409638554216868</v>
      </c>
      <c r="M337" s="193" t="s">
        <v>598</v>
      </c>
      <c r="N337" s="199">
        <v>44792</v>
      </c>
      <c r="O337" s="1"/>
      <c r="R337" s="239"/>
    </row>
    <row r="338" spans="1:38" ht="12.75" customHeight="1">
      <c r="A338" s="221">
        <v>178</v>
      </c>
      <c r="B338" s="222">
        <v>44775</v>
      </c>
      <c r="C338" s="222"/>
      <c r="D338" s="223" t="s">
        <v>492</v>
      </c>
      <c r="E338" s="224" t="s">
        <v>594</v>
      </c>
      <c r="F338" s="194">
        <v>31.25</v>
      </c>
      <c r="G338" s="224"/>
      <c r="H338" s="224">
        <v>38.75</v>
      </c>
      <c r="I338" s="226">
        <v>38</v>
      </c>
      <c r="J338" s="196" t="s">
        <v>696</v>
      </c>
      <c r="K338" s="197">
        <f t="shared" si="117"/>
        <v>7.5</v>
      </c>
      <c r="L338" s="198">
        <f t="shared" si="118"/>
        <v>0.24</v>
      </c>
      <c r="M338" s="193" t="s">
        <v>598</v>
      </c>
      <c r="N338" s="199">
        <v>44844</v>
      </c>
      <c r="O338" s="41"/>
      <c r="R338" s="60"/>
    </row>
    <row r="339" spans="1:38" ht="12.75" customHeight="1">
      <c r="A339" s="221">
        <v>179</v>
      </c>
      <c r="B339" s="222">
        <v>44841</v>
      </c>
      <c r="C339" s="222"/>
      <c r="D339" s="223" t="s">
        <v>854</v>
      </c>
      <c r="E339" s="224" t="s">
        <v>594</v>
      </c>
      <c r="F339" s="194">
        <v>665</v>
      </c>
      <c r="G339" s="224"/>
      <c r="H339" s="224">
        <v>807.5</v>
      </c>
      <c r="I339" s="226">
        <v>840</v>
      </c>
      <c r="J339" s="196" t="s">
        <v>850</v>
      </c>
      <c r="K339" s="197">
        <f t="shared" si="117"/>
        <v>142.5</v>
      </c>
      <c r="L339" s="198">
        <f t="shared" si="118"/>
        <v>0.21428571428571427</v>
      </c>
      <c r="M339" s="193" t="s">
        <v>598</v>
      </c>
      <c r="N339" s="199">
        <v>45097</v>
      </c>
      <c r="O339" s="41"/>
      <c r="R339" s="60"/>
    </row>
    <row r="340" spans="1:38" ht="12.75" customHeight="1">
      <c r="A340" s="246">
        <v>180</v>
      </c>
      <c r="B340" s="247">
        <v>44844</v>
      </c>
      <c r="C340" s="56"/>
      <c r="D340" s="56" t="s">
        <v>439</v>
      </c>
      <c r="E340" s="251" t="s">
        <v>594</v>
      </c>
      <c r="F340" s="54" t="s">
        <v>855</v>
      </c>
      <c r="G340" s="54"/>
      <c r="H340" s="54"/>
      <c r="I340" s="54">
        <v>291</v>
      </c>
      <c r="J340" s="54" t="s">
        <v>596</v>
      </c>
      <c r="K340" s="54"/>
      <c r="L340" s="54"/>
      <c r="M340" s="54"/>
      <c r="N340" s="54"/>
      <c r="O340" s="41"/>
      <c r="Q340" s="41"/>
      <c r="R340" s="60"/>
    </row>
    <row r="341" spans="1:38" ht="12.75" customHeight="1">
      <c r="A341" s="246">
        <v>181</v>
      </c>
      <c r="B341" s="247">
        <v>44845</v>
      </c>
      <c r="C341" s="56"/>
      <c r="D341" s="56" t="s">
        <v>437</v>
      </c>
      <c r="E341" s="251" t="s">
        <v>594</v>
      </c>
      <c r="F341" s="54" t="s">
        <v>856</v>
      </c>
      <c r="G341" s="54"/>
      <c r="H341" s="54"/>
      <c r="I341" s="54">
        <v>765</v>
      </c>
      <c r="J341" s="54" t="s">
        <v>596</v>
      </c>
      <c r="K341" s="54"/>
      <c r="L341" s="54"/>
      <c r="M341" s="54"/>
      <c r="N341" s="54"/>
      <c r="O341" s="41"/>
      <c r="Q341" s="41"/>
      <c r="R341" s="60"/>
    </row>
    <row r="342" spans="1:38" ht="12.75" customHeight="1">
      <c r="A342" s="221">
        <v>182</v>
      </c>
      <c r="B342" s="222">
        <v>44981</v>
      </c>
      <c r="C342" s="222"/>
      <c r="D342" s="223" t="s">
        <v>454</v>
      </c>
      <c r="E342" s="224" t="s">
        <v>594</v>
      </c>
      <c r="F342" s="194">
        <v>1675</v>
      </c>
      <c r="G342" s="224"/>
      <c r="H342" s="224">
        <v>2080</v>
      </c>
      <c r="I342" s="226">
        <v>2080</v>
      </c>
      <c r="J342" s="196" t="s">
        <v>696</v>
      </c>
      <c r="K342" s="197">
        <f>H342-F342</f>
        <v>405</v>
      </c>
      <c r="L342" s="198">
        <f>K342/F342</f>
        <v>0.2417910447761194</v>
      </c>
      <c r="M342" s="193" t="s">
        <v>598</v>
      </c>
      <c r="N342" s="199">
        <v>45119</v>
      </c>
      <c r="O342" s="41"/>
      <c r="R342" s="60"/>
    </row>
    <row r="343" spans="1:38" ht="12.75" customHeight="1">
      <c r="A343" s="221">
        <v>183</v>
      </c>
      <c r="B343" s="222">
        <v>44986</v>
      </c>
      <c r="C343" s="222"/>
      <c r="D343" s="223" t="s">
        <v>492</v>
      </c>
      <c r="E343" s="224" t="s">
        <v>594</v>
      </c>
      <c r="F343" s="194">
        <v>57.5</v>
      </c>
      <c r="G343" s="224"/>
      <c r="H343" s="224">
        <v>120</v>
      </c>
      <c r="I343" s="226">
        <v>120</v>
      </c>
      <c r="J343" s="196" t="s">
        <v>696</v>
      </c>
      <c r="K343" s="197">
        <f>H343-F343</f>
        <v>62.5</v>
      </c>
      <c r="L343" s="198">
        <f>K343/F343</f>
        <v>1.0869565217391304</v>
      </c>
      <c r="M343" s="193" t="s">
        <v>598</v>
      </c>
      <c r="N343" s="199">
        <v>45049</v>
      </c>
      <c r="O343" s="41"/>
      <c r="R343" s="60"/>
    </row>
    <row r="344" spans="1:38" ht="12.75" customHeight="1">
      <c r="A344" s="252">
        <v>184</v>
      </c>
      <c r="B344" s="247">
        <v>45008</v>
      </c>
      <c r="C344" s="247"/>
      <c r="D344" s="56" t="s">
        <v>509</v>
      </c>
      <c r="E344" s="251" t="s">
        <v>594</v>
      </c>
      <c r="F344" s="251" t="s">
        <v>857</v>
      </c>
      <c r="G344" s="54"/>
      <c r="H344" s="54"/>
      <c r="I344" s="54">
        <v>3523</v>
      </c>
      <c r="J344" s="54" t="s">
        <v>596</v>
      </c>
      <c r="K344" s="54"/>
      <c r="L344" s="54"/>
      <c r="M344" s="54"/>
      <c r="N344" s="54"/>
      <c r="O344" s="41"/>
      <c r="R344" s="60"/>
    </row>
    <row r="345" spans="1:38" ht="12.75" customHeight="1">
      <c r="A345" s="246">
        <v>185</v>
      </c>
      <c r="B345" s="247">
        <v>45027</v>
      </c>
      <c r="C345" s="56"/>
      <c r="D345" s="56" t="s">
        <v>858</v>
      </c>
      <c r="E345" s="251" t="s">
        <v>594</v>
      </c>
      <c r="F345" s="54" t="s">
        <v>859</v>
      </c>
      <c r="G345" s="54"/>
      <c r="H345" s="54"/>
      <c r="I345" s="54">
        <v>810</v>
      </c>
      <c r="J345" s="54" t="s">
        <v>596</v>
      </c>
      <c r="K345" s="54"/>
      <c r="L345" s="54"/>
      <c r="M345" s="54"/>
      <c r="N345" s="54"/>
      <c r="O345" s="41"/>
      <c r="R345" s="60"/>
    </row>
    <row r="346" spans="1:38" ht="12.75" customHeight="1">
      <c r="A346" s="246">
        <v>186</v>
      </c>
      <c r="B346" s="247">
        <v>45050</v>
      </c>
      <c r="C346" s="56"/>
      <c r="D346" s="56" t="s">
        <v>42</v>
      </c>
      <c r="E346" s="251" t="s">
        <v>594</v>
      </c>
      <c r="F346" s="54" t="s">
        <v>860</v>
      </c>
      <c r="G346" s="54"/>
      <c r="H346" s="54"/>
      <c r="I346" s="54">
        <v>5040</v>
      </c>
      <c r="J346" s="54" t="s">
        <v>596</v>
      </c>
      <c r="K346" s="54"/>
      <c r="L346" s="54"/>
      <c r="M346" s="54"/>
      <c r="N346" s="54"/>
      <c r="O346" s="41"/>
      <c r="R346" s="60"/>
    </row>
    <row r="347" spans="1:38" ht="12.75" customHeight="1">
      <c r="A347" s="240">
        <v>187</v>
      </c>
      <c r="B347" s="241">
        <v>45075</v>
      </c>
      <c r="C347" s="253"/>
      <c r="D347" s="253" t="s">
        <v>861</v>
      </c>
      <c r="E347" s="254" t="s">
        <v>594</v>
      </c>
      <c r="F347" s="243" t="s">
        <v>862</v>
      </c>
      <c r="G347" s="243"/>
      <c r="H347" s="243"/>
      <c r="I347" s="243">
        <v>732</v>
      </c>
      <c r="J347" s="243" t="s">
        <v>596</v>
      </c>
      <c r="K347" s="243"/>
      <c r="L347" s="243"/>
      <c r="M347" s="243"/>
      <c r="N347" s="243"/>
      <c r="O347" s="41"/>
      <c r="Q347" s="41"/>
      <c r="R347" s="60"/>
      <c r="T347" s="41"/>
      <c r="V347" s="41"/>
      <c r="W347" s="60"/>
      <c r="Y347" s="41"/>
      <c r="AA347" s="41"/>
      <c r="AB347" s="60"/>
      <c r="AD347" s="41"/>
      <c r="AF347" s="41"/>
      <c r="AG347" s="60"/>
      <c r="AI347" s="41"/>
      <c r="AK347" s="41"/>
      <c r="AL347" s="60"/>
    </row>
    <row r="348" spans="1:38" ht="12.75" customHeight="1">
      <c r="A348" s="246">
        <v>188</v>
      </c>
      <c r="B348" s="247">
        <v>45078</v>
      </c>
      <c r="C348" s="56"/>
      <c r="D348" s="56" t="s">
        <v>541</v>
      </c>
      <c r="E348" s="251" t="s">
        <v>594</v>
      </c>
      <c r="F348" s="54" t="s">
        <v>863</v>
      </c>
      <c r="G348" s="54"/>
      <c r="H348" s="54"/>
      <c r="I348" s="54">
        <v>4300</v>
      </c>
      <c r="J348" s="54" t="s">
        <v>596</v>
      </c>
      <c r="K348" s="54"/>
      <c r="L348" s="54"/>
      <c r="M348" s="54"/>
      <c r="N348" s="54"/>
      <c r="O348" s="41"/>
      <c r="Q348" s="41"/>
      <c r="R348" s="60"/>
      <c r="T348" s="41"/>
      <c r="V348" s="41"/>
      <c r="W348" s="60"/>
      <c r="Y348" s="41"/>
      <c r="AA348" s="41"/>
      <c r="AB348" s="60"/>
      <c r="AD348" s="41"/>
      <c r="AF348" s="41"/>
      <c r="AG348" s="60"/>
      <c r="AI348" s="41"/>
      <c r="AK348" s="41"/>
      <c r="AL348" s="60"/>
    </row>
    <row r="349" spans="1:38" ht="12.75" customHeight="1">
      <c r="A349" s="246">
        <v>189</v>
      </c>
      <c r="B349" s="247">
        <v>45103</v>
      </c>
      <c r="C349" s="56"/>
      <c r="D349" s="56" t="s">
        <v>1085</v>
      </c>
      <c r="E349" s="251" t="s">
        <v>594</v>
      </c>
      <c r="F349" s="54" t="s">
        <v>676</v>
      </c>
      <c r="G349" s="54"/>
      <c r="H349" s="54"/>
      <c r="I349" s="54">
        <v>383</v>
      </c>
      <c r="J349" s="54" t="s">
        <v>596</v>
      </c>
      <c r="K349" s="54"/>
      <c r="L349" s="54"/>
      <c r="M349" s="54"/>
      <c r="N349" s="54"/>
      <c r="O349" s="41"/>
      <c r="Q349" s="41"/>
      <c r="R349" s="60"/>
      <c r="T349" s="41"/>
      <c r="V349" s="41"/>
      <c r="W349" s="60"/>
      <c r="Y349" s="41"/>
      <c r="AA349" s="41"/>
      <c r="AB349" s="60"/>
      <c r="AD349" s="41"/>
      <c r="AF349" s="41"/>
      <c r="AG349" s="60"/>
      <c r="AI349" s="41"/>
      <c r="AK349" s="41"/>
      <c r="AL349" s="60"/>
    </row>
    <row r="350" spans="1:38" ht="12.75" customHeight="1">
      <c r="A350" s="246">
        <v>190</v>
      </c>
      <c r="B350" s="247">
        <v>45120</v>
      </c>
      <c r="C350" s="56"/>
      <c r="D350" s="56" t="s">
        <v>540</v>
      </c>
      <c r="E350" s="251" t="s">
        <v>594</v>
      </c>
      <c r="F350" s="54" t="s">
        <v>1070</v>
      </c>
      <c r="G350" s="54"/>
      <c r="H350" s="54"/>
      <c r="I350" s="54">
        <v>2935</v>
      </c>
      <c r="J350" s="54" t="s">
        <v>596</v>
      </c>
      <c r="K350" s="54"/>
      <c r="L350" s="54"/>
      <c r="M350" s="54"/>
      <c r="N350" s="54"/>
      <c r="O350" s="41"/>
      <c r="Q350" s="41"/>
      <c r="R350" s="60"/>
      <c r="T350" s="41"/>
      <c r="V350" s="41"/>
      <c r="W350" s="60"/>
      <c r="Y350" s="41"/>
      <c r="AA350" s="41"/>
      <c r="AB350" s="60"/>
      <c r="AD350" s="41"/>
      <c r="AF350" s="41"/>
      <c r="AG350" s="60"/>
      <c r="AI350" s="41"/>
      <c r="AK350" s="41"/>
      <c r="AL350" s="60"/>
    </row>
    <row r="351" spans="1:38" ht="12.75" customHeight="1">
      <c r="A351" s="246">
        <v>191</v>
      </c>
      <c r="B351" s="247">
        <v>45125</v>
      </c>
      <c r="C351" s="56"/>
      <c r="D351" s="56" t="s">
        <v>203</v>
      </c>
      <c r="E351" s="251" t="s">
        <v>594</v>
      </c>
      <c r="F351" s="54" t="s">
        <v>1151</v>
      </c>
      <c r="G351" s="54"/>
      <c r="H351" s="54"/>
      <c r="I351" s="54">
        <v>4895</v>
      </c>
      <c r="J351" s="54" t="s">
        <v>596</v>
      </c>
      <c r="K351" s="54"/>
      <c r="L351" s="54"/>
      <c r="M351" s="54"/>
      <c r="N351" s="54"/>
      <c r="O351" s="41"/>
      <c r="R351" s="60"/>
      <c r="T351" s="41"/>
      <c r="W351" s="60"/>
      <c r="Y351" s="41"/>
      <c r="AB351" s="60"/>
      <c r="AD351" s="41"/>
      <c r="AG351" s="60"/>
      <c r="AI351" s="41"/>
      <c r="AL351" s="60"/>
    </row>
    <row r="352" spans="1:38" ht="12.75" customHeight="1">
      <c r="A352" s="246"/>
      <c r="B352" s="247"/>
      <c r="C352" s="56"/>
      <c r="D352" s="56"/>
      <c r="E352" s="251"/>
      <c r="F352" s="54"/>
      <c r="G352" s="54"/>
      <c r="H352" s="54"/>
      <c r="I352" s="54"/>
      <c r="J352" s="54"/>
      <c r="K352" s="54"/>
      <c r="L352" s="54"/>
      <c r="M352" s="54"/>
      <c r="N352" s="54"/>
      <c r="O352" s="41"/>
      <c r="R352" s="60"/>
      <c r="T352" s="41"/>
      <c r="W352" s="60"/>
      <c r="Y352" s="41"/>
      <c r="AB352" s="60"/>
      <c r="AD352" s="41"/>
      <c r="AG352" s="60"/>
      <c r="AI352" s="41"/>
      <c r="AL352" s="60"/>
    </row>
    <row r="353" spans="1:38" ht="12.75" customHeight="1">
      <c r="A353" s="246"/>
      <c r="B353" s="247"/>
      <c r="C353" s="56"/>
      <c r="D353" s="56"/>
      <c r="E353" s="251"/>
      <c r="F353" s="54"/>
      <c r="G353" s="54"/>
      <c r="H353" s="54"/>
      <c r="I353" s="54"/>
      <c r="J353" s="54"/>
      <c r="K353" s="54"/>
      <c r="L353" s="54"/>
      <c r="M353" s="54"/>
      <c r="N353" s="54"/>
      <c r="O353" s="41"/>
      <c r="R353" s="60"/>
      <c r="T353" s="41"/>
      <c r="W353" s="60"/>
      <c r="Y353" s="41"/>
      <c r="AB353" s="60"/>
      <c r="AD353" s="41"/>
      <c r="AG353" s="60"/>
      <c r="AI353" s="41"/>
      <c r="AL353" s="60"/>
    </row>
    <row r="354" spans="1:38" ht="12.75" customHeight="1">
      <c r="A354" s="246"/>
      <c r="B354" s="247"/>
      <c r="C354" s="56"/>
      <c r="D354" s="56"/>
      <c r="E354" s="251"/>
      <c r="F354" s="54"/>
      <c r="G354" s="54"/>
      <c r="H354" s="54"/>
      <c r="I354" s="54"/>
      <c r="J354" s="54"/>
      <c r="K354" s="54"/>
      <c r="L354" s="54"/>
      <c r="M354" s="54"/>
      <c r="N354" s="54"/>
      <c r="O354" s="41"/>
      <c r="R354" s="60"/>
      <c r="T354" s="41"/>
      <c r="W354" s="60"/>
      <c r="Y354" s="41"/>
      <c r="AB354" s="60"/>
      <c r="AD354" s="41"/>
      <c r="AG354" s="60"/>
      <c r="AI354" s="41"/>
      <c r="AL354" s="60"/>
    </row>
    <row r="355" spans="1:38" ht="12.75" customHeight="1">
      <c r="A355" s="56"/>
      <c r="B355" s="56"/>
      <c r="C355" s="56"/>
      <c r="D355" s="56"/>
      <c r="E355" s="56"/>
      <c r="F355" s="54"/>
      <c r="G355" s="54"/>
      <c r="H355" s="54"/>
      <c r="I355" s="54"/>
      <c r="J355" s="31"/>
      <c r="K355" s="54"/>
      <c r="L355" s="54"/>
      <c r="M355" s="54"/>
      <c r="N355" s="56"/>
      <c r="O355" s="41"/>
      <c r="R355" s="60"/>
      <c r="T355" s="41"/>
      <c r="W355" s="60"/>
      <c r="Y355" s="41"/>
      <c r="AB355" s="60"/>
      <c r="AD355" s="41"/>
      <c r="AG355" s="60"/>
      <c r="AI355" s="41"/>
      <c r="AL355" s="60"/>
    </row>
    <row r="356" spans="1:38" ht="12.75" customHeight="1">
      <c r="B356" s="255" t="s">
        <v>864</v>
      </c>
      <c r="F356" s="60"/>
      <c r="G356" s="60"/>
      <c r="H356" s="60"/>
      <c r="I356" s="60"/>
      <c r="J356" s="41"/>
      <c r="K356" s="60"/>
      <c r="L356" s="60"/>
      <c r="M356" s="60"/>
      <c r="O356" s="41"/>
      <c r="R356" s="60"/>
      <c r="T356" s="41"/>
      <c r="W356" s="60"/>
      <c r="Y356" s="41"/>
      <c r="AB356" s="60"/>
      <c r="AD356" s="41"/>
      <c r="AG356" s="60"/>
      <c r="AI356" s="41"/>
      <c r="AL356" s="60"/>
    </row>
    <row r="357" spans="1:38" ht="12.75" customHeight="1">
      <c r="A357" s="256"/>
      <c r="F357" s="60"/>
      <c r="G357" s="60"/>
      <c r="H357" s="60"/>
      <c r="I357" s="60"/>
      <c r="J357" s="41"/>
      <c r="K357" s="60"/>
      <c r="L357" s="60"/>
      <c r="M357" s="60"/>
      <c r="O357" s="41"/>
      <c r="R357" s="60"/>
      <c r="T357" s="41"/>
      <c r="W357" s="60"/>
      <c r="Y357" s="41"/>
      <c r="AB357" s="60"/>
      <c r="AD357" s="41"/>
      <c r="AG357" s="60"/>
      <c r="AI357" s="41"/>
      <c r="AL357" s="60"/>
    </row>
    <row r="358" spans="1:38" ht="12.75" customHeight="1">
      <c r="A358" s="256"/>
      <c r="F358" s="60"/>
      <c r="G358" s="60"/>
      <c r="H358" s="60"/>
      <c r="I358" s="60"/>
      <c r="J358" s="41"/>
      <c r="K358" s="60"/>
      <c r="L358" s="60"/>
      <c r="M358" s="60"/>
      <c r="O358" s="41"/>
      <c r="R358" s="60"/>
    </row>
    <row r="359" spans="1:38" ht="12.75" customHeight="1">
      <c r="A359" s="54"/>
      <c r="F359" s="60"/>
      <c r="G359" s="60"/>
      <c r="H359" s="60"/>
      <c r="I359" s="60"/>
      <c r="J359" s="41"/>
      <c r="K359" s="60"/>
      <c r="L359" s="60"/>
      <c r="M359" s="60"/>
      <c r="O359" s="41"/>
      <c r="R359" s="60"/>
    </row>
    <row r="360" spans="1:38" ht="12.75" customHeight="1">
      <c r="F360" s="60"/>
      <c r="G360" s="60"/>
      <c r="H360" s="60"/>
      <c r="I360" s="60"/>
      <c r="J360" s="41"/>
      <c r="K360" s="60"/>
      <c r="L360" s="60"/>
      <c r="M360" s="60"/>
      <c r="O360" s="41"/>
      <c r="R360" s="60"/>
    </row>
    <row r="361" spans="1:38" ht="12.75" customHeight="1">
      <c r="F361" s="60"/>
      <c r="G361" s="60"/>
      <c r="H361" s="60"/>
      <c r="I361" s="60"/>
      <c r="J361" s="41"/>
      <c r="K361" s="60"/>
      <c r="L361" s="60"/>
      <c r="M361" s="60"/>
      <c r="O361" s="41"/>
      <c r="R361" s="60"/>
    </row>
    <row r="362" spans="1:38" ht="12.75" customHeight="1">
      <c r="F362" s="60"/>
      <c r="G362" s="60"/>
      <c r="H362" s="60"/>
      <c r="I362" s="60"/>
      <c r="J362" s="41"/>
      <c r="K362" s="60"/>
      <c r="L362" s="60"/>
      <c r="M362" s="60"/>
      <c r="O362" s="41"/>
      <c r="R362" s="60"/>
    </row>
    <row r="363" spans="1:38" ht="12.75" customHeight="1">
      <c r="F363" s="60"/>
      <c r="G363" s="60"/>
      <c r="H363" s="60"/>
      <c r="I363" s="60"/>
      <c r="J363" s="41"/>
      <c r="K363" s="60"/>
      <c r="L363" s="60"/>
      <c r="M363" s="60"/>
      <c r="O363" s="41"/>
      <c r="R363" s="60"/>
    </row>
    <row r="364" spans="1:38" ht="12.75" customHeight="1">
      <c r="F364" s="60"/>
      <c r="G364" s="60"/>
      <c r="H364" s="60"/>
      <c r="I364" s="60"/>
      <c r="J364" s="41"/>
      <c r="K364" s="60"/>
      <c r="L364" s="60"/>
      <c r="M364" s="60"/>
      <c r="O364" s="41"/>
      <c r="R364" s="60"/>
    </row>
    <row r="365" spans="1:38" ht="12.75" customHeight="1">
      <c r="F365" s="60"/>
      <c r="G365" s="60"/>
      <c r="H365" s="60"/>
      <c r="I365" s="60"/>
      <c r="J365" s="41"/>
      <c r="K365" s="60"/>
      <c r="L365" s="60"/>
      <c r="M365" s="60"/>
      <c r="O365" s="41"/>
      <c r="R365" s="60"/>
    </row>
    <row r="366" spans="1:38" ht="12.75" customHeight="1">
      <c r="F366" s="60"/>
      <c r="G366" s="60"/>
      <c r="H366" s="60"/>
      <c r="I366" s="60"/>
      <c r="J366" s="41"/>
      <c r="K366" s="60"/>
      <c r="L366" s="60"/>
      <c r="M366" s="60"/>
      <c r="O366" s="41"/>
      <c r="R366" s="60"/>
    </row>
    <row r="367" spans="1:38" ht="12.75" customHeight="1">
      <c r="F367" s="60"/>
      <c r="G367" s="60"/>
      <c r="H367" s="60"/>
      <c r="I367" s="60"/>
      <c r="J367" s="41"/>
      <c r="K367" s="60"/>
      <c r="L367" s="60"/>
      <c r="M367" s="60"/>
      <c r="O367" s="41"/>
      <c r="R367" s="60"/>
    </row>
    <row r="368" spans="1:38" ht="12.75" customHeight="1">
      <c r="F368" s="60"/>
      <c r="G368" s="60"/>
      <c r="H368" s="60"/>
      <c r="I368" s="60"/>
      <c r="J368" s="41"/>
      <c r="K368" s="60"/>
      <c r="L368" s="60"/>
      <c r="M368" s="60"/>
      <c r="O368" s="41"/>
      <c r="R368" s="60"/>
    </row>
    <row r="369" spans="6:18" ht="12.75" customHeight="1">
      <c r="F369" s="60"/>
      <c r="G369" s="60"/>
      <c r="H369" s="60"/>
      <c r="I369" s="60"/>
      <c r="J369" s="41"/>
      <c r="K369" s="60"/>
      <c r="L369" s="60"/>
      <c r="M369" s="60"/>
      <c r="O369" s="41"/>
      <c r="R369" s="60"/>
    </row>
    <row r="370" spans="6:18" ht="12.75" customHeight="1">
      <c r="F370" s="60"/>
      <c r="G370" s="60"/>
      <c r="H370" s="60"/>
      <c r="I370" s="60"/>
      <c r="J370" s="41"/>
      <c r="K370" s="60"/>
      <c r="L370" s="60"/>
      <c r="M370" s="60"/>
      <c r="O370" s="41"/>
      <c r="R370" s="60"/>
    </row>
    <row r="371" spans="6:18" ht="12.75" customHeight="1">
      <c r="F371" s="60"/>
      <c r="G371" s="60"/>
      <c r="H371" s="60"/>
      <c r="I371" s="60"/>
      <c r="J371" s="41"/>
      <c r="K371" s="60"/>
      <c r="L371" s="60"/>
      <c r="M371" s="60"/>
      <c r="O371" s="41"/>
      <c r="R371" s="60"/>
    </row>
    <row r="372" spans="6:18" ht="12.75" customHeight="1">
      <c r="F372" s="60"/>
      <c r="G372" s="60"/>
      <c r="H372" s="60"/>
      <c r="I372" s="60"/>
      <c r="J372" s="41"/>
      <c r="K372" s="60"/>
      <c r="L372" s="60"/>
      <c r="M372" s="60"/>
      <c r="O372" s="41"/>
      <c r="R372" s="60"/>
    </row>
    <row r="373" spans="6:18" ht="12.75" customHeight="1">
      <c r="F373" s="60"/>
      <c r="G373" s="60"/>
      <c r="H373" s="60"/>
      <c r="I373" s="60"/>
      <c r="J373" s="41"/>
      <c r="K373" s="60"/>
      <c r="L373" s="60"/>
      <c r="M373" s="60"/>
      <c r="O373" s="41"/>
      <c r="R373" s="60"/>
    </row>
    <row r="374" spans="6:18" ht="12.75" customHeight="1">
      <c r="F374" s="60"/>
      <c r="G374" s="60"/>
      <c r="H374" s="60"/>
      <c r="I374" s="60"/>
      <c r="J374" s="41"/>
      <c r="K374" s="60"/>
      <c r="L374" s="60"/>
      <c r="M374" s="60"/>
      <c r="O374" s="41"/>
      <c r="R374" s="60"/>
    </row>
    <row r="375" spans="6:18" ht="12.75" customHeight="1">
      <c r="F375" s="60"/>
      <c r="G375" s="60"/>
      <c r="H375" s="60"/>
      <c r="I375" s="60"/>
      <c r="J375" s="41"/>
      <c r="K375" s="60"/>
      <c r="L375" s="60"/>
      <c r="M375" s="60"/>
      <c r="O375" s="41"/>
      <c r="R375" s="60"/>
    </row>
    <row r="376" spans="6:18" ht="12.75" customHeight="1">
      <c r="F376" s="60"/>
      <c r="G376" s="60"/>
      <c r="H376" s="60"/>
      <c r="I376" s="60"/>
      <c r="J376" s="41"/>
      <c r="K376" s="60"/>
      <c r="L376" s="60"/>
      <c r="M376" s="60"/>
      <c r="O376" s="41"/>
      <c r="R376" s="60"/>
    </row>
    <row r="377" spans="6:18" ht="12.75" customHeight="1">
      <c r="F377" s="60"/>
      <c r="G377" s="60"/>
      <c r="H377" s="60"/>
      <c r="I377" s="60"/>
      <c r="J377" s="41"/>
      <c r="K377" s="60"/>
      <c r="L377" s="60"/>
      <c r="M377" s="60"/>
      <c r="O377" s="41"/>
      <c r="R377" s="60"/>
    </row>
    <row r="378" spans="6:18" ht="12.75" customHeight="1">
      <c r="F378" s="60"/>
      <c r="G378" s="60"/>
      <c r="H378" s="60"/>
      <c r="I378" s="60"/>
      <c r="J378" s="41"/>
      <c r="K378" s="60"/>
      <c r="L378" s="60"/>
      <c r="M378" s="60"/>
      <c r="O378" s="41"/>
      <c r="R378" s="60"/>
    </row>
    <row r="379" spans="6:18" ht="12.75" customHeight="1">
      <c r="F379" s="60"/>
      <c r="G379" s="60"/>
      <c r="H379" s="60"/>
      <c r="I379" s="60"/>
      <c r="J379" s="41"/>
      <c r="K379" s="60"/>
      <c r="L379" s="60"/>
      <c r="M379" s="60"/>
      <c r="O379" s="41"/>
      <c r="R379" s="60"/>
    </row>
    <row r="380" spans="6:18" ht="12.75" customHeight="1">
      <c r="F380" s="60"/>
      <c r="G380" s="60"/>
      <c r="H380" s="60"/>
      <c r="I380" s="60"/>
      <c r="J380" s="41"/>
      <c r="K380" s="60"/>
      <c r="L380" s="60"/>
      <c r="M380" s="60"/>
      <c r="O380" s="41"/>
      <c r="R380" s="60"/>
    </row>
    <row r="381" spans="6:18" ht="12.75" customHeight="1">
      <c r="F381" s="60"/>
      <c r="G381" s="60"/>
      <c r="H381" s="60"/>
      <c r="I381" s="60"/>
      <c r="J381" s="41"/>
      <c r="K381" s="60"/>
      <c r="L381" s="60"/>
      <c r="M381" s="60"/>
      <c r="O381" s="41"/>
      <c r="R381" s="60"/>
    </row>
    <row r="382" spans="6:18" ht="12.75" customHeight="1">
      <c r="F382" s="60"/>
      <c r="G382" s="60"/>
      <c r="H382" s="60"/>
      <c r="I382" s="60"/>
      <c r="J382" s="41"/>
      <c r="K382" s="60"/>
      <c r="L382" s="60"/>
      <c r="M382" s="60"/>
      <c r="O382" s="41"/>
      <c r="R382" s="60"/>
    </row>
    <row r="383" spans="6:18" ht="12.75" customHeight="1">
      <c r="F383" s="60"/>
      <c r="G383" s="60"/>
      <c r="H383" s="60"/>
      <c r="I383" s="60"/>
      <c r="J383" s="41"/>
      <c r="K383" s="60"/>
      <c r="L383" s="60"/>
      <c r="M383" s="60"/>
      <c r="O383" s="41"/>
      <c r="R383" s="60"/>
    </row>
    <row r="384" spans="6:18" ht="12.75" customHeight="1">
      <c r="F384" s="60"/>
      <c r="G384" s="60"/>
      <c r="H384" s="60"/>
      <c r="I384" s="60"/>
      <c r="J384" s="41"/>
      <c r="K384" s="60"/>
      <c r="L384" s="60"/>
      <c r="M384" s="60"/>
      <c r="O384" s="41"/>
      <c r="R384" s="60"/>
    </row>
    <row r="385" spans="6:18" ht="12.75" customHeight="1">
      <c r="F385" s="60"/>
      <c r="G385" s="60"/>
      <c r="H385" s="60"/>
      <c r="I385" s="60"/>
      <c r="J385" s="41"/>
      <c r="K385" s="60"/>
      <c r="L385" s="60"/>
      <c r="M385" s="60"/>
      <c r="O385" s="41"/>
      <c r="R385" s="60"/>
    </row>
    <row r="386" spans="6:18" ht="12.75" customHeight="1">
      <c r="F386" s="60"/>
      <c r="G386" s="60"/>
      <c r="H386" s="60"/>
      <c r="I386" s="60"/>
      <c r="J386" s="41"/>
      <c r="K386" s="60"/>
      <c r="L386" s="60"/>
      <c r="M386" s="60"/>
      <c r="O386" s="41"/>
      <c r="R386" s="60"/>
    </row>
    <row r="387" spans="6:18" ht="12.75" customHeight="1">
      <c r="F387" s="60"/>
      <c r="G387" s="60"/>
      <c r="H387" s="60"/>
      <c r="I387" s="60"/>
      <c r="J387" s="41"/>
      <c r="K387" s="60"/>
      <c r="L387" s="60"/>
      <c r="M387" s="60"/>
      <c r="O387" s="41"/>
      <c r="R387" s="60"/>
    </row>
    <row r="388" spans="6:18" ht="12.75" customHeight="1">
      <c r="F388" s="60"/>
      <c r="G388" s="60"/>
      <c r="H388" s="60"/>
      <c r="I388" s="60"/>
      <c r="J388" s="41"/>
      <c r="K388" s="60"/>
      <c r="L388" s="60"/>
      <c r="M388" s="60"/>
      <c r="O388" s="41"/>
      <c r="R388" s="60"/>
    </row>
    <row r="389" spans="6:18" ht="12.75" customHeight="1">
      <c r="F389" s="60"/>
      <c r="G389" s="60"/>
      <c r="H389" s="60"/>
      <c r="I389" s="60"/>
      <c r="J389" s="41"/>
      <c r="K389" s="60"/>
      <c r="L389" s="60"/>
      <c r="M389" s="60"/>
      <c r="O389" s="41"/>
      <c r="R389" s="60"/>
    </row>
    <row r="390" spans="6:18" ht="12.75" customHeight="1">
      <c r="F390" s="60"/>
      <c r="G390" s="60"/>
      <c r="H390" s="60"/>
      <c r="I390" s="60"/>
      <c r="J390" s="41"/>
      <c r="K390" s="60"/>
      <c r="L390" s="60"/>
      <c r="M390" s="60"/>
      <c r="O390" s="41"/>
      <c r="R390" s="60"/>
    </row>
    <row r="391" spans="6:18" ht="12.75" customHeight="1">
      <c r="F391" s="60"/>
      <c r="G391" s="60"/>
      <c r="H391" s="60"/>
      <c r="I391" s="60"/>
      <c r="J391" s="41"/>
      <c r="K391" s="60"/>
      <c r="L391" s="60"/>
      <c r="M391" s="60"/>
      <c r="O391" s="41"/>
      <c r="R391" s="60"/>
    </row>
    <row r="392" spans="6:18" ht="12.75" customHeight="1">
      <c r="F392" s="60"/>
      <c r="G392" s="60"/>
      <c r="H392" s="60"/>
      <c r="I392" s="60"/>
      <c r="J392" s="41"/>
      <c r="K392" s="60"/>
      <c r="L392" s="60"/>
      <c r="M392" s="60"/>
      <c r="O392" s="41"/>
      <c r="R392" s="60"/>
    </row>
    <row r="393" spans="6:18" ht="12.75" customHeight="1">
      <c r="F393" s="60"/>
      <c r="G393" s="60"/>
      <c r="H393" s="60"/>
      <c r="I393" s="60"/>
      <c r="J393" s="41"/>
      <c r="K393" s="60"/>
      <c r="L393" s="60"/>
      <c r="M393" s="60"/>
      <c r="O393" s="41"/>
      <c r="R393" s="60"/>
    </row>
    <row r="394" spans="6:18" ht="12.75" customHeight="1">
      <c r="F394" s="60"/>
      <c r="G394" s="60"/>
      <c r="H394" s="60"/>
      <c r="I394" s="60"/>
      <c r="J394" s="41"/>
      <c r="K394" s="60"/>
      <c r="L394" s="60"/>
      <c r="M394" s="60"/>
      <c r="O394" s="41"/>
      <c r="R394" s="60"/>
    </row>
    <row r="395" spans="6:18" ht="12.75" customHeight="1">
      <c r="F395" s="60"/>
      <c r="G395" s="60"/>
      <c r="H395" s="60"/>
      <c r="I395" s="60"/>
      <c r="J395" s="41"/>
      <c r="K395" s="60"/>
      <c r="L395" s="60"/>
      <c r="M395" s="60"/>
      <c r="O395" s="41"/>
      <c r="R395" s="60"/>
    </row>
    <row r="396" spans="6:18" ht="12.75" customHeight="1">
      <c r="F396" s="60"/>
      <c r="G396" s="60"/>
      <c r="H396" s="60"/>
      <c r="I396" s="60"/>
      <c r="J396" s="41"/>
      <c r="K396" s="60"/>
      <c r="L396" s="60"/>
      <c r="M396" s="60"/>
      <c r="O396" s="41"/>
      <c r="R396" s="60"/>
    </row>
    <row r="397" spans="6:18" ht="12.75" customHeight="1">
      <c r="F397" s="60"/>
      <c r="G397" s="60"/>
      <c r="H397" s="60"/>
      <c r="I397" s="60"/>
      <c r="J397" s="41"/>
      <c r="K397" s="60"/>
      <c r="L397" s="60"/>
      <c r="M397" s="60"/>
      <c r="O397" s="41"/>
      <c r="R397" s="60"/>
    </row>
    <row r="398" spans="6:18" ht="12.75" customHeight="1">
      <c r="F398" s="60"/>
      <c r="G398" s="60"/>
      <c r="H398" s="60"/>
      <c r="I398" s="60"/>
      <c r="J398" s="41"/>
      <c r="K398" s="60"/>
      <c r="L398" s="60"/>
      <c r="M398" s="60"/>
      <c r="O398" s="41"/>
      <c r="R398" s="60"/>
    </row>
    <row r="399" spans="6:18" ht="12.75" customHeight="1">
      <c r="F399" s="60"/>
      <c r="G399" s="60"/>
      <c r="H399" s="60"/>
      <c r="I399" s="60"/>
      <c r="J399" s="41"/>
      <c r="K399" s="60"/>
      <c r="L399" s="60"/>
      <c r="M399" s="60"/>
      <c r="O399" s="41"/>
      <c r="R399" s="60"/>
    </row>
    <row r="400" spans="6:18" ht="12.75" customHeight="1">
      <c r="F400" s="60"/>
      <c r="G400" s="60"/>
      <c r="H400" s="60"/>
      <c r="I400" s="60"/>
      <c r="J400" s="41"/>
      <c r="K400" s="60"/>
      <c r="L400" s="60"/>
      <c r="M400" s="60"/>
      <c r="O400" s="41"/>
      <c r="R400" s="60"/>
    </row>
    <row r="401" spans="6:18" ht="12.75" customHeight="1">
      <c r="F401" s="60"/>
      <c r="G401" s="60"/>
      <c r="H401" s="60"/>
      <c r="I401" s="60"/>
      <c r="J401" s="41"/>
      <c r="K401" s="60"/>
      <c r="L401" s="60"/>
      <c r="M401" s="60"/>
      <c r="O401" s="41"/>
      <c r="R401" s="60"/>
    </row>
    <row r="402" spans="6:18" ht="12.75" customHeight="1">
      <c r="F402" s="60"/>
      <c r="G402" s="60"/>
      <c r="H402" s="60"/>
      <c r="I402" s="60"/>
      <c r="J402" s="41"/>
      <c r="K402" s="60"/>
      <c r="L402" s="60"/>
      <c r="M402" s="60"/>
      <c r="O402" s="41"/>
      <c r="R402" s="60"/>
    </row>
    <row r="403" spans="6:18" ht="12.75" customHeight="1">
      <c r="F403" s="60"/>
      <c r="G403" s="60"/>
      <c r="H403" s="60"/>
      <c r="I403" s="60"/>
      <c r="J403" s="41"/>
      <c r="K403" s="60"/>
      <c r="L403" s="60"/>
      <c r="M403" s="60"/>
      <c r="O403" s="41"/>
      <c r="R403" s="60"/>
    </row>
    <row r="404" spans="6:18" ht="12.75" customHeight="1">
      <c r="F404" s="60"/>
      <c r="G404" s="60"/>
      <c r="H404" s="60"/>
      <c r="I404" s="60"/>
      <c r="J404" s="41"/>
      <c r="K404" s="60"/>
      <c r="L404" s="60"/>
      <c r="M404" s="60"/>
      <c r="O404" s="41"/>
      <c r="R404" s="60"/>
    </row>
    <row r="405" spans="6:18" ht="12.75" customHeight="1">
      <c r="F405" s="60"/>
      <c r="G405" s="60"/>
      <c r="H405" s="60"/>
      <c r="I405" s="60"/>
      <c r="J405" s="41"/>
      <c r="K405" s="60"/>
      <c r="L405" s="60"/>
      <c r="M405" s="60"/>
      <c r="O405" s="41"/>
      <c r="R405" s="60"/>
    </row>
    <row r="406" spans="6:18" ht="12.75" customHeight="1">
      <c r="F406" s="60"/>
      <c r="G406" s="60"/>
      <c r="H406" s="60"/>
      <c r="I406" s="60"/>
      <c r="J406" s="41"/>
      <c r="K406" s="60"/>
      <c r="L406" s="60"/>
      <c r="M406" s="60"/>
      <c r="O406" s="41"/>
      <c r="R406" s="60"/>
    </row>
    <row r="407" spans="6:18" ht="12.75" customHeight="1">
      <c r="F407" s="60"/>
      <c r="G407" s="60"/>
      <c r="H407" s="60"/>
      <c r="I407" s="60"/>
      <c r="J407" s="41"/>
      <c r="K407" s="60"/>
      <c r="L407" s="60"/>
      <c r="M407" s="60"/>
      <c r="O407" s="41"/>
      <c r="R407" s="60"/>
    </row>
    <row r="408" spans="6:18" ht="12.75" customHeight="1">
      <c r="F408" s="60"/>
      <c r="G408" s="60"/>
      <c r="H408" s="60"/>
      <c r="I408" s="60"/>
      <c r="J408" s="41"/>
      <c r="K408" s="60"/>
      <c r="L408" s="60"/>
      <c r="M408" s="60"/>
      <c r="O408" s="41"/>
      <c r="R408" s="60"/>
    </row>
    <row r="409" spans="6:18" ht="12.75" customHeight="1">
      <c r="F409" s="60"/>
      <c r="G409" s="60"/>
      <c r="H409" s="60"/>
      <c r="I409" s="60"/>
      <c r="J409" s="41"/>
      <c r="K409" s="60"/>
      <c r="L409" s="60"/>
      <c r="M409" s="60"/>
      <c r="O409" s="41"/>
      <c r="R409" s="60"/>
    </row>
    <row r="410" spans="6:18" ht="12.75" customHeight="1">
      <c r="F410" s="60"/>
      <c r="G410" s="60"/>
      <c r="H410" s="60"/>
      <c r="I410" s="60"/>
      <c r="J410" s="41"/>
      <c r="K410" s="60"/>
      <c r="L410" s="60"/>
      <c r="M410" s="60"/>
      <c r="O410" s="41"/>
      <c r="R410" s="60"/>
    </row>
    <row r="411" spans="6:18" ht="12.75" customHeight="1">
      <c r="F411" s="60"/>
      <c r="G411" s="60"/>
      <c r="H411" s="60"/>
      <c r="I411" s="60"/>
      <c r="J411" s="41"/>
      <c r="K411" s="60"/>
      <c r="L411" s="60"/>
      <c r="M411" s="60"/>
      <c r="O411" s="41"/>
      <c r="R411" s="60"/>
    </row>
    <row r="412" spans="6:18" ht="12.75" customHeight="1">
      <c r="F412" s="60"/>
      <c r="G412" s="60"/>
      <c r="H412" s="60"/>
      <c r="I412" s="60"/>
      <c r="J412" s="41"/>
      <c r="K412" s="60"/>
      <c r="L412" s="60"/>
      <c r="M412" s="60"/>
      <c r="O412" s="41"/>
      <c r="R412" s="60"/>
    </row>
    <row r="413" spans="6:18" ht="12.75" customHeight="1">
      <c r="F413" s="60"/>
      <c r="G413" s="60"/>
      <c r="H413" s="60"/>
      <c r="I413" s="60"/>
      <c r="J413" s="41"/>
      <c r="K413" s="60"/>
      <c r="L413" s="60"/>
      <c r="M413" s="60"/>
      <c r="O413" s="41"/>
      <c r="R413" s="60"/>
    </row>
    <row r="414" spans="6:18" ht="12.75" customHeight="1">
      <c r="F414" s="60"/>
      <c r="G414" s="60"/>
      <c r="H414" s="60"/>
      <c r="I414" s="60"/>
      <c r="J414" s="41"/>
      <c r="K414" s="60"/>
      <c r="L414" s="60"/>
      <c r="M414" s="60"/>
      <c r="O414" s="41"/>
      <c r="R414" s="60"/>
    </row>
    <row r="415" spans="6:18" ht="12.75" customHeight="1">
      <c r="F415" s="60"/>
      <c r="G415" s="60"/>
      <c r="H415" s="60"/>
      <c r="I415" s="60"/>
      <c r="J415" s="41"/>
      <c r="K415" s="60"/>
      <c r="L415" s="60"/>
      <c r="M415" s="60"/>
      <c r="O415" s="41"/>
      <c r="R415" s="60"/>
    </row>
    <row r="416" spans="6:18" ht="12.75" customHeight="1">
      <c r="F416" s="60"/>
      <c r="G416" s="60"/>
      <c r="H416" s="60"/>
      <c r="I416" s="60"/>
      <c r="J416" s="41"/>
      <c r="K416" s="60"/>
      <c r="L416" s="60"/>
      <c r="M416" s="60"/>
      <c r="O416" s="41"/>
      <c r="R416" s="60"/>
    </row>
    <row r="417" spans="6:18" ht="12.75" customHeight="1">
      <c r="F417" s="60"/>
      <c r="G417" s="60"/>
      <c r="H417" s="60"/>
      <c r="I417" s="60"/>
      <c r="J417" s="41"/>
      <c r="K417" s="60"/>
      <c r="L417" s="60"/>
      <c r="M417" s="60"/>
      <c r="O417" s="41"/>
      <c r="R417" s="60"/>
    </row>
    <row r="418" spans="6:18" ht="12.75" customHeight="1">
      <c r="F418" s="60"/>
      <c r="G418" s="60"/>
      <c r="H418" s="60"/>
      <c r="I418" s="60"/>
      <c r="J418" s="41"/>
      <c r="K418" s="60"/>
      <c r="L418" s="60"/>
      <c r="M418" s="60"/>
      <c r="O418" s="41"/>
      <c r="R418" s="60"/>
    </row>
    <row r="419" spans="6:18" ht="12.75" customHeight="1">
      <c r="F419" s="60"/>
      <c r="G419" s="60"/>
      <c r="H419" s="60"/>
      <c r="I419" s="60"/>
      <c r="J419" s="41"/>
      <c r="K419" s="60"/>
      <c r="L419" s="60"/>
      <c r="M419" s="60"/>
      <c r="O419" s="41"/>
      <c r="R419" s="60"/>
    </row>
    <row r="420" spans="6:18" ht="12.75" customHeight="1">
      <c r="F420" s="60"/>
      <c r="G420" s="60"/>
      <c r="H420" s="60"/>
      <c r="I420" s="60"/>
      <c r="J420" s="41"/>
      <c r="K420" s="60"/>
      <c r="L420" s="60"/>
      <c r="M420" s="60"/>
      <c r="O420" s="41"/>
      <c r="R420" s="60"/>
    </row>
    <row r="421" spans="6:18" ht="12.75" customHeight="1">
      <c r="F421" s="60"/>
      <c r="G421" s="60"/>
      <c r="H421" s="60"/>
      <c r="I421" s="60"/>
      <c r="J421" s="41"/>
      <c r="K421" s="60"/>
      <c r="L421" s="60"/>
      <c r="M421" s="60"/>
      <c r="O421" s="41"/>
      <c r="R421" s="60"/>
    </row>
    <row r="422" spans="6:18" ht="12.75" customHeight="1">
      <c r="F422" s="60"/>
      <c r="G422" s="60"/>
      <c r="H422" s="60"/>
      <c r="I422" s="60"/>
      <c r="J422" s="41"/>
      <c r="K422" s="60"/>
      <c r="L422" s="60"/>
      <c r="M422" s="60"/>
      <c r="O422" s="41"/>
      <c r="R422" s="60"/>
    </row>
    <row r="423" spans="6:18" ht="12.75" customHeight="1">
      <c r="F423" s="60"/>
      <c r="G423" s="60"/>
      <c r="H423" s="60"/>
      <c r="I423" s="60"/>
      <c r="J423" s="41"/>
      <c r="K423" s="60"/>
      <c r="L423" s="60"/>
      <c r="M423" s="60"/>
      <c r="O423" s="41"/>
      <c r="R423" s="60"/>
    </row>
    <row r="424" spans="6:18" ht="12.75" customHeight="1">
      <c r="F424" s="60"/>
      <c r="G424" s="60"/>
      <c r="H424" s="60"/>
      <c r="I424" s="60"/>
      <c r="J424" s="41"/>
      <c r="K424" s="60"/>
      <c r="L424" s="60"/>
      <c r="M424" s="60"/>
      <c r="O424" s="41"/>
      <c r="R424" s="60"/>
    </row>
    <row r="425" spans="6:18" ht="12.75" customHeight="1">
      <c r="F425" s="60"/>
      <c r="G425" s="60"/>
      <c r="H425" s="60"/>
      <c r="I425" s="60"/>
      <c r="J425" s="41"/>
      <c r="K425" s="60"/>
      <c r="L425" s="60"/>
      <c r="M425" s="60"/>
      <c r="O425" s="41"/>
      <c r="R425" s="60"/>
    </row>
    <row r="426" spans="6:18" ht="12.75" customHeight="1">
      <c r="F426" s="60"/>
      <c r="G426" s="60"/>
      <c r="H426" s="60"/>
      <c r="I426" s="60"/>
      <c r="J426" s="41"/>
      <c r="K426" s="60"/>
      <c r="L426" s="60"/>
      <c r="M426" s="60"/>
      <c r="O426" s="41"/>
      <c r="R426" s="60"/>
    </row>
    <row r="427" spans="6:18" ht="12.75" customHeight="1">
      <c r="F427" s="60"/>
      <c r="G427" s="60"/>
      <c r="H427" s="60"/>
      <c r="I427" s="60"/>
      <c r="J427" s="41"/>
      <c r="K427" s="60"/>
      <c r="L427" s="60"/>
      <c r="M427" s="60"/>
      <c r="O427" s="41"/>
      <c r="R427" s="60"/>
    </row>
    <row r="428" spans="6:18" ht="12.75" customHeight="1">
      <c r="F428" s="60"/>
      <c r="G428" s="60"/>
      <c r="H428" s="60"/>
      <c r="I428" s="60"/>
      <c r="J428" s="41"/>
      <c r="K428" s="60"/>
      <c r="L428" s="60"/>
      <c r="M428" s="60"/>
      <c r="O428" s="41"/>
      <c r="R428" s="60"/>
    </row>
    <row r="429" spans="6:18" ht="12.75" customHeight="1">
      <c r="F429" s="60"/>
      <c r="G429" s="60"/>
      <c r="H429" s="60"/>
      <c r="I429" s="60"/>
      <c r="J429" s="41"/>
      <c r="K429" s="60"/>
      <c r="L429" s="60"/>
      <c r="M429" s="60"/>
      <c r="O429" s="41"/>
      <c r="R429" s="60"/>
    </row>
    <row r="430" spans="6:18" ht="12.75" customHeight="1">
      <c r="F430" s="60"/>
      <c r="G430" s="60"/>
      <c r="H430" s="60"/>
      <c r="I430" s="60"/>
      <c r="J430" s="41"/>
      <c r="K430" s="60"/>
      <c r="L430" s="60"/>
      <c r="M430" s="60"/>
      <c r="O430" s="41"/>
      <c r="R430" s="60"/>
    </row>
    <row r="431" spans="6:18" ht="12.75" customHeight="1">
      <c r="F431" s="60"/>
      <c r="G431" s="60"/>
      <c r="H431" s="60"/>
      <c r="I431" s="60"/>
      <c r="J431" s="41"/>
      <c r="K431" s="60"/>
      <c r="L431" s="60"/>
      <c r="M431" s="60"/>
      <c r="O431" s="41"/>
      <c r="R431" s="60"/>
    </row>
    <row r="432" spans="6:18" ht="12.75" customHeight="1">
      <c r="F432" s="60"/>
      <c r="G432" s="60"/>
      <c r="H432" s="60"/>
      <c r="I432" s="60"/>
      <c r="J432" s="41"/>
      <c r="K432" s="60"/>
      <c r="L432" s="60"/>
      <c r="M432" s="60"/>
      <c r="O432" s="41"/>
      <c r="R432" s="60"/>
    </row>
    <row r="433" spans="6:18" ht="12.75" customHeight="1">
      <c r="F433" s="60"/>
      <c r="G433" s="60"/>
      <c r="H433" s="60"/>
      <c r="I433" s="60"/>
      <c r="J433" s="41"/>
      <c r="K433" s="60"/>
      <c r="L433" s="60"/>
      <c r="M433" s="60"/>
      <c r="O433" s="41"/>
      <c r="R433" s="60"/>
    </row>
    <row r="434" spans="6:18" ht="12.75" customHeight="1">
      <c r="F434" s="60"/>
      <c r="G434" s="60"/>
      <c r="H434" s="60"/>
      <c r="I434" s="60"/>
      <c r="J434" s="41"/>
      <c r="K434" s="60"/>
      <c r="L434" s="60"/>
      <c r="M434" s="60"/>
      <c r="O434" s="41"/>
      <c r="R434" s="60"/>
    </row>
    <row r="435" spans="6:18" ht="12.75" customHeight="1">
      <c r="F435" s="60"/>
      <c r="G435" s="60"/>
      <c r="H435" s="60"/>
      <c r="I435" s="60"/>
      <c r="J435" s="41"/>
      <c r="K435" s="60"/>
      <c r="L435" s="60"/>
      <c r="M435" s="60"/>
      <c r="O435" s="41"/>
      <c r="R435" s="60"/>
    </row>
    <row r="436" spans="6:18" ht="12.75" customHeight="1">
      <c r="F436" s="60"/>
      <c r="G436" s="60"/>
      <c r="H436" s="60"/>
      <c r="I436" s="60"/>
      <c r="J436" s="41"/>
      <c r="K436" s="60"/>
      <c r="L436" s="60"/>
      <c r="M436" s="60"/>
      <c r="O436" s="41"/>
      <c r="R436" s="60"/>
    </row>
    <row r="437" spans="6:18" ht="12.75" customHeight="1">
      <c r="F437" s="60"/>
      <c r="G437" s="60"/>
      <c r="H437" s="60"/>
      <c r="I437" s="60"/>
      <c r="J437" s="41"/>
      <c r="K437" s="60"/>
      <c r="L437" s="60"/>
      <c r="M437" s="60"/>
      <c r="O437" s="41"/>
      <c r="R437" s="60"/>
    </row>
    <row r="438" spans="6:18" ht="12.75" customHeight="1">
      <c r="F438" s="60"/>
      <c r="G438" s="60"/>
      <c r="H438" s="60"/>
      <c r="I438" s="60"/>
      <c r="J438" s="41"/>
      <c r="K438" s="60"/>
      <c r="L438" s="60"/>
      <c r="M438" s="60"/>
      <c r="O438" s="41"/>
      <c r="R438" s="60"/>
    </row>
    <row r="439" spans="6:18" ht="12.75" customHeight="1">
      <c r="F439" s="60"/>
      <c r="G439" s="60"/>
      <c r="H439" s="60"/>
      <c r="I439" s="60"/>
      <c r="J439" s="41"/>
      <c r="K439" s="60"/>
      <c r="L439" s="60"/>
      <c r="M439" s="60"/>
      <c r="O439" s="41"/>
      <c r="R439" s="60"/>
    </row>
    <row r="440" spans="6:18" ht="12.75" customHeight="1">
      <c r="F440" s="60"/>
      <c r="G440" s="60"/>
      <c r="H440" s="60"/>
      <c r="I440" s="60"/>
      <c r="J440" s="41"/>
      <c r="K440" s="60"/>
      <c r="L440" s="60"/>
      <c r="M440" s="60"/>
      <c r="O440" s="41"/>
      <c r="R440" s="60"/>
    </row>
    <row r="441" spans="6:18" ht="12.75" customHeight="1">
      <c r="F441" s="60"/>
      <c r="G441" s="60"/>
      <c r="H441" s="60"/>
      <c r="I441" s="60"/>
      <c r="J441" s="41"/>
      <c r="K441" s="60"/>
      <c r="L441" s="60"/>
      <c r="M441" s="60"/>
      <c r="O441" s="41"/>
      <c r="R441" s="60"/>
    </row>
    <row r="442" spans="6:18" ht="12.75" customHeight="1">
      <c r="F442" s="60"/>
      <c r="G442" s="60"/>
      <c r="H442" s="60"/>
      <c r="I442" s="60"/>
      <c r="J442" s="41"/>
      <c r="K442" s="60"/>
      <c r="L442" s="60"/>
      <c r="M442" s="60"/>
      <c r="O442" s="41"/>
      <c r="R442" s="60"/>
    </row>
    <row r="443" spans="6:18" ht="12.75" customHeight="1">
      <c r="F443" s="60"/>
      <c r="G443" s="60"/>
      <c r="H443" s="60"/>
      <c r="I443" s="60"/>
      <c r="J443" s="41"/>
      <c r="K443" s="60"/>
      <c r="L443" s="60"/>
      <c r="M443" s="60"/>
      <c r="O443" s="41"/>
      <c r="R443" s="60"/>
    </row>
    <row r="444" spans="6:18" ht="12.75" customHeight="1">
      <c r="F444" s="60"/>
      <c r="G444" s="60"/>
      <c r="H444" s="60"/>
      <c r="I444" s="60"/>
      <c r="J444" s="41"/>
      <c r="K444" s="60"/>
      <c r="L444" s="60"/>
      <c r="M444" s="60"/>
      <c r="O444" s="41"/>
      <c r="R444" s="60"/>
    </row>
    <row r="445" spans="6:18" ht="12.75" customHeight="1">
      <c r="F445" s="60"/>
      <c r="G445" s="60"/>
      <c r="H445" s="60"/>
      <c r="I445" s="60"/>
      <c r="J445" s="41"/>
      <c r="K445" s="60"/>
      <c r="L445" s="60"/>
      <c r="M445" s="60"/>
      <c r="O445" s="41"/>
      <c r="R445" s="60"/>
    </row>
    <row r="446" spans="6:18" ht="12.75" customHeight="1">
      <c r="F446" s="60"/>
      <c r="G446" s="60"/>
      <c r="H446" s="60"/>
      <c r="I446" s="60"/>
      <c r="J446" s="41"/>
      <c r="K446" s="60"/>
      <c r="L446" s="60"/>
      <c r="M446" s="60"/>
      <c r="O446" s="41"/>
      <c r="R446" s="60"/>
    </row>
    <row r="447" spans="6:18" ht="12.75" customHeight="1">
      <c r="F447" s="60"/>
      <c r="G447" s="60"/>
      <c r="H447" s="60"/>
      <c r="I447" s="60"/>
      <c r="J447" s="41"/>
      <c r="K447" s="60"/>
      <c r="L447" s="60"/>
      <c r="M447" s="60"/>
      <c r="O447" s="41"/>
      <c r="R447" s="60"/>
    </row>
    <row r="448" spans="6:18" ht="12.75" customHeight="1">
      <c r="F448" s="60"/>
      <c r="G448" s="60"/>
      <c r="H448" s="60"/>
      <c r="I448" s="60"/>
      <c r="J448" s="41"/>
      <c r="K448" s="60"/>
      <c r="L448" s="60"/>
      <c r="M448" s="60"/>
      <c r="O448" s="41"/>
      <c r="R448" s="60"/>
    </row>
    <row r="449" spans="6:18" ht="12.75" customHeight="1">
      <c r="F449" s="60"/>
      <c r="G449" s="60"/>
      <c r="H449" s="60"/>
      <c r="I449" s="60"/>
      <c r="J449" s="41"/>
      <c r="K449" s="60"/>
      <c r="L449" s="60"/>
      <c r="M449" s="60"/>
      <c r="O449" s="41"/>
      <c r="R449" s="60"/>
    </row>
    <row r="450" spans="6:18" ht="12.75" customHeight="1">
      <c r="F450" s="60"/>
      <c r="G450" s="60"/>
      <c r="H450" s="60"/>
      <c r="I450" s="60"/>
      <c r="J450" s="41"/>
      <c r="K450" s="60"/>
      <c r="L450" s="60"/>
      <c r="M450" s="60"/>
      <c r="O450" s="41"/>
      <c r="R450" s="60"/>
    </row>
    <row r="451" spans="6:18" ht="12.75" customHeight="1">
      <c r="F451" s="60"/>
      <c r="G451" s="60"/>
      <c r="H451" s="60"/>
      <c r="I451" s="60"/>
      <c r="J451" s="41"/>
      <c r="K451" s="60"/>
      <c r="L451" s="60"/>
      <c r="M451" s="60"/>
      <c r="O451" s="41"/>
      <c r="R451" s="60"/>
    </row>
    <row r="452" spans="6:18" ht="12.75" customHeight="1">
      <c r="F452" s="60"/>
      <c r="G452" s="60"/>
      <c r="H452" s="60"/>
      <c r="I452" s="60"/>
      <c r="J452" s="41"/>
      <c r="K452" s="60"/>
      <c r="L452" s="60"/>
      <c r="M452" s="60"/>
      <c r="O452" s="41"/>
      <c r="R452" s="60"/>
    </row>
    <row r="453" spans="6:18" ht="12.75" customHeight="1">
      <c r="F453" s="60"/>
      <c r="G453" s="60"/>
      <c r="H453" s="60"/>
      <c r="I453" s="60"/>
      <c r="J453" s="41"/>
      <c r="K453" s="60"/>
      <c r="L453" s="60"/>
      <c r="M453" s="60"/>
      <c r="O453" s="41"/>
      <c r="R453" s="60"/>
    </row>
    <row r="454" spans="6:18" ht="12.75" customHeight="1">
      <c r="F454" s="60"/>
      <c r="G454" s="60"/>
      <c r="H454" s="60"/>
      <c r="I454" s="60"/>
      <c r="J454" s="41"/>
      <c r="K454" s="60"/>
      <c r="L454" s="60"/>
      <c r="M454" s="60"/>
      <c r="O454" s="41"/>
      <c r="R454" s="60"/>
    </row>
    <row r="455" spans="6:18" ht="12.75" customHeight="1">
      <c r="F455" s="60"/>
      <c r="G455" s="60"/>
      <c r="H455" s="60"/>
      <c r="I455" s="60"/>
      <c r="J455" s="41"/>
      <c r="K455" s="60"/>
      <c r="L455" s="60"/>
      <c r="M455" s="60"/>
      <c r="O455" s="41"/>
      <c r="R455" s="60"/>
    </row>
    <row r="456" spans="6:18" ht="12.75" customHeight="1">
      <c r="F456" s="60"/>
      <c r="G456" s="60"/>
      <c r="H456" s="60"/>
      <c r="I456" s="60"/>
      <c r="J456" s="41"/>
      <c r="K456" s="60"/>
      <c r="L456" s="60"/>
      <c r="M456" s="60"/>
      <c r="O456" s="41"/>
      <c r="R456" s="60"/>
    </row>
    <row r="457" spans="6:18" ht="12.75" customHeight="1">
      <c r="F457" s="60"/>
      <c r="G457" s="60"/>
      <c r="H457" s="60"/>
      <c r="I457" s="60"/>
      <c r="J457" s="41"/>
      <c r="K457" s="60"/>
      <c r="L457" s="60"/>
      <c r="M457" s="60"/>
      <c r="O457" s="41"/>
      <c r="R457" s="60"/>
    </row>
    <row r="458" spans="6:18" ht="12.75" customHeight="1">
      <c r="F458" s="60"/>
      <c r="G458" s="60"/>
      <c r="H458" s="60"/>
      <c r="I458" s="60"/>
      <c r="J458" s="41"/>
      <c r="K458" s="60"/>
      <c r="L458" s="60"/>
      <c r="M458" s="60"/>
      <c r="O458" s="41"/>
      <c r="R458" s="60"/>
    </row>
    <row r="459" spans="6:18" ht="12.75" customHeight="1">
      <c r="F459" s="60"/>
      <c r="G459" s="60"/>
      <c r="H459" s="60"/>
      <c r="I459" s="60"/>
      <c r="J459" s="41"/>
      <c r="K459" s="60"/>
      <c r="L459" s="60"/>
      <c r="M459" s="60"/>
      <c r="O459" s="41"/>
      <c r="R459" s="60"/>
    </row>
    <row r="460" spans="6:18" ht="12.75" customHeight="1">
      <c r="F460" s="60"/>
      <c r="G460" s="60"/>
      <c r="H460" s="60"/>
      <c r="I460" s="60"/>
      <c r="J460" s="41"/>
      <c r="K460" s="60"/>
      <c r="L460" s="60"/>
      <c r="M460" s="60"/>
      <c r="O460" s="41"/>
      <c r="R460" s="60"/>
    </row>
    <row r="461" spans="6:18" ht="12.75" customHeight="1">
      <c r="F461" s="60"/>
      <c r="G461" s="60"/>
      <c r="H461" s="60"/>
      <c r="I461" s="60"/>
      <c r="J461" s="41"/>
      <c r="K461" s="60"/>
      <c r="L461" s="60"/>
      <c r="M461" s="60"/>
      <c r="O461" s="41"/>
      <c r="R461" s="60"/>
    </row>
    <row r="462" spans="6:18" ht="12.75" customHeight="1">
      <c r="F462" s="60"/>
      <c r="G462" s="60"/>
      <c r="H462" s="60"/>
      <c r="I462" s="60"/>
      <c r="J462" s="41"/>
      <c r="K462" s="60"/>
      <c r="L462" s="60"/>
      <c r="M462" s="60"/>
      <c r="O462" s="41"/>
      <c r="R462" s="60"/>
    </row>
    <row r="463" spans="6:18" ht="12.75" customHeight="1">
      <c r="F463" s="60"/>
      <c r="G463" s="60"/>
      <c r="H463" s="60"/>
      <c r="I463" s="60"/>
      <c r="J463" s="41"/>
      <c r="K463" s="60"/>
      <c r="L463" s="60"/>
      <c r="M463" s="60"/>
      <c r="O463" s="41"/>
      <c r="R463" s="60"/>
    </row>
    <row r="464" spans="6:18" ht="12.75" customHeight="1">
      <c r="F464" s="60"/>
      <c r="G464" s="60"/>
      <c r="H464" s="60"/>
      <c r="I464" s="60"/>
      <c r="J464" s="41"/>
      <c r="K464" s="60"/>
      <c r="L464" s="60"/>
      <c r="M464" s="60"/>
      <c r="O464" s="41"/>
      <c r="R464" s="60"/>
    </row>
    <row r="465" spans="6:18" ht="12.75" customHeight="1">
      <c r="F465" s="60"/>
      <c r="G465" s="60"/>
      <c r="H465" s="60"/>
      <c r="I465" s="60"/>
      <c r="J465" s="41"/>
      <c r="K465" s="60"/>
      <c r="L465" s="60"/>
      <c r="M465" s="60"/>
      <c r="O465" s="41"/>
      <c r="R465" s="60"/>
    </row>
    <row r="466" spans="6:18" ht="12.75" customHeight="1">
      <c r="F466" s="60"/>
      <c r="G466" s="60"/>
      <c r="H466" s="60"/>
      <c r="I466" s="60"/>
      <c r="J466" s="41"/>
      <c r="K466" s="60"/>
      <c r="L466" s="60"/>
      <c r="M466" s="60"/>
      <c r="O466" s="41"/>
      <c r="R466" s="60"/>
    </row>
    <row r="467" spans="6:18" ht="12.75" customHeight="1">
      <c r="F467" s="60"/>
      <c r="G467" s="60"/>
      <c r="H467" s="60"/>
      <c r="I467" s="60"/>
      <c r="J467" s="41"/>
      <c r="K467" s="60"/>
      <c r="L467" s="60"/>
      <c r="M467" s="60"/>
      <c r="O467" s="41"/>
      <c r="R467" s="60"/>
    </row>
    <row r="468" spans="6:18" ht="12.75" customHeight="1">
      <c r="F468" s="60"/>
      <c r="G468" s="60"/>
      <c r="H468" s="60"/>
      <c r="I468" s="60"/>
      <c r="J468" s="41"/>
      <c r="K468" s="60"/>
      <c r="L468" s="60"/>
      <c r="M468" s="60"/>
      <c r="O468" s="41"/>
      <c r="R468" s="60"/>
    </row>
    <row r="469" spans="6:18" ht="12.75" customHeight="1">
      <c r="F469" s="60"/>
      <c r="G469" s="60"/>
      <c r="H469" s="60"/>
      <c r="I469" s="60"/>
      <c r="J469" s="41"/>
      <c r="K469" s="60"/>
      <c r="L469" s="60"/>
      <c r="M469" s="60"/>
      <c r="O469" s="41"/>
      <c r="R469" s="60"/>
    </row>
    <row r="470" spans="6:18" ht="12.75" customHeight="1">
      <c r="F470" s="60"/>
      <c r="G470" s="60"/>
      <c r="H470" s="60"/>
      <c r="I470" s="60"/>
      <c r="J470" s="41"/>
      <c r="K470" s="60"/>
      <c r="L470" s="60"/>
      <c r="M470" s="60"/>
      <c r="O470" s="41"/>
      <c r="R470" s="60"/>
    </row>
    <row r="471" spans="6:18" ht="12.75" customHeight="1">
      <c r="F471" s="60"/>
      <c r="G471" s="60"/>
      <c r="H471" s="60"/>
      <c r="I471" s="60"/>
      <c r="J471" s="41"/>
      <c r="K471" s="60"/>
      <c r="L471" s="60"/>
      <c r="M471" s="60"/>
      <c r="O471" s="41"/>
      <c r="R471" s="60"/>
    </row>
    <row r="472" spans="6:18" ht="12.75" customHeight="1">
      <c r="F472" s="60"/>
      <c r="G472" s="60"/>
      <c r="H472" s="60"/>
      <c r="I472" s="60"/>
      <c r="J472" s="41"/>
      <c r="K472" s="60"/>
      <c r="L472" s="60"/>
      <c r="M472" s="60"/>
      <c r="O472" s="41"/>
      <c r="R472" s="60"/>
    </row>
    <row r="473" spans="6:18" ht="12.75" customHeight="1">
      <c r="F473" s="60"/>
      <c r="G473" s="60"/>
      <c r="H473" s="60"/>
      <c r="I473" s="60"/>
      <c r="J473" s="41"/>
      <c r="K473" s="60"/>
      <c r="L473" s="60"/>
      <c r="M473" s="60"/>
      <c r="O473" s="41"/>
      <c r="R473" s="60"/>
    </row>
    <row r="474" spans="6:18" ht="12.75" customHeight="1">
      <c r="F474" s="60"/>
      <c r="G474" s="60"/>
      <c r="H474" s="60"/>
      <c r="I474" s="60"/>
      <c r="J474" s="41"/>
      <c r="K474" s="60"/>
      <c r="L474" s="60"/>
      <c r="M474" s="60"/>
      <c r="O474" s="41"/>
      <c r="R474" s="60"/>
    </row>
    <row r="475" spans="6:18" ht="12.75" customHeight="1">
      <c r="F475" s="60"/>
      <c r="G475" s="60"/>
      <c r="H475" s="60"/>
      <c r="I475" s="60"/>
      <c r="J475" s="41"/>
      <c r="K475" s="60"/>
      <c r="L475" s="60"/>
      <c r="M475" s="60"/>
      <c r="O475" s="41"/>
      <c r="R475" s="60"/>
    </row>
    <row r="476" spans="6:18" ht="12.75" customHeight="1">
      <c r="F476" s="60"/>
      <c r="G476" s="60"/>
      <c r="H476" s="60"/>
      <c r="I476" s="60"/>
      <c r="J476" s="41"/>
      <c r="K476" s="60"/>
      <c r="L476" s="60"/>
      <c r="M476" s="60"/>
      <c r="O476" s="41"/>
      <c r="R476" s="60"/>
    </row>
    <row r="477" spans="6:18" ht="12.75" customHeight="1">
      <c r="F477" s="60"/>
      <c r="G477" s="60"/>
      <c r="H477" s="60"/>
      <c r="I477" s="60"/>
      <c r="J477" s="41"/>
      <c r="K477" s="60"/>
      <c r="L477" s="60"/>
      <c r="M477" s="60"/>
      <c r="O477" s="41"/>
      <c r="R477" s="60"/>
    </row>
    <row r="478" spans="6:18" ht="12.75" customHeight="1">
      <c r="F478" s="60"/>
      <c r="G478" s="60"/>
      <c r="H478" s="60"/>
      <c r="I478" s="60"/>
      <c r="J478" s="41"/>
      <c r="K478" s="60"/>
      <c r="L478" s="60"/>
      <c r="M478" s="60"/>
      <c r="O478" s="41"/>
      <c r="R478" s="60"/>
    </row>
    <row r="479" spans="6:18" ht="12.75" customHeight="1">
      <c r="F479" s="60"/>
      <c r="G479" s="60"/>
      <c r="H479" s="60"/>
      <c r="I479" s="60"/>
      <c r="J479" s="41"/>
      <c r="K479" s="60"/>
      <c r="L479" s="60"/>
      <c r="M479" s="60"/>
      <c r="O479" s="41"/>
      <c r="R479" s="60"/>
    </row>
    <row r="480" spans="6:18" ht="12.75" customHeight="1">
      <c r="F480" s="60"/>
      <c r="G480" s="60"/>
      <c r="H480" s="60"/>
      <c r="I480" s="60"/>
      <c r="J480" s="41"/>
      <c r="K480" s="60"/>
      <c r="L480" s="60"/>
      <c r="M480" s="60"/>
      <c r="O480" s="41"/>
      <c r="R480" s="60"/>
    </row>
    <row r="481" spans="6:18" ht="12.75" customHeight="1">
      <c r="F481" s="60"/>
      <c r="G481" s="60"/>
      <c r="H481" s="60"/>
      <c r="I481" s="60"/>
      <c r="J481" s="41"/>
      <c r="K481" s="60"/>
      <c r="L481" s="60"/>
      <c r="M481" s="60"/>
      <c r="O481" s="41"/>
      <c r="R481" s="60"/>
    </row>
    <row r="482" spans="6:18" ht="12.75" customHeight="1">
      <c r="F482" s="60"/>
      <c r="G482" s="60"/>
      <c r="H482" s="60"/>
      <c r="I482" s="60"/>
      <c r="J482" s="41"/>
      <c r="K482" s="60"/>
      <c r="L482" s="60"/>
      <c r="M482" s="60"/>
      <c r="O482" s="41"/>
      <c r="R482" s="60"/>
    </row>
    <row r="483" spans="6:18" ht="12.75" customHeight="1">
      <c r="F483" s="60"/>
      <c r="G483" s="60"/>
      <c r="H483" s="60"/>
      <c r="I483" s="60"/>
      <c r="J483" s="41"/>
      <c r="K483" s="60"/>
      <c r="L483" s="60"/>
      <c r="M483" s="60"/>
      <c r="O483" s="41"/>
      <c r="R483" s="60"/>
    </row>
    <row r="484" spans="6:18" ht="12.75" customHeight="1">
      <c r="F484" s="60"/>
      <c r="G484" s="60"/>
      <c r="H484" s="60"/>
      <c r="I484" s="60"/>
      <c r="J484" s="41"/>
      <c r="K484" s="60"/>
      <c r="L484" s="60"/>
      <c r="M484" s="60"/>
      <c r="O484" s="41"/>
      <c r="R484" s="60"/>
    </row>
    <row r="485" spans="6:18" ht="12.75" customHeight="1">
      <c r="F485" s="60"/>
      <c r="G485" s="60"/>
      <c r="H485" s="60"/>
      <c r="I485" s="60"/>
      <c r="J485" s="41"/>
      <c r="K485" s="60"/>
      <c r="L485" s="60"/>
      <c r="M485" s="60"/>
      <c r="O485" s="41"/>
      <c r="R485" s="60"/>
    </row>
    <row r="486" spans="6:18" ht="12.75" customHeight="1">
      <c r="F486" s="60"/>
      <c r="G486" s="60"/>
      <c r="H486" s="60"/>
      <c r="I486" s="60"/>
      <c r="J486" s="41"/>
      <c r="K486" s="60"/>
      <c r="L486" s="60"/>
      <c r="M486" s="60"/>
      <c r="O486" s="41"/>
      <c r="R486" s="60"/>
    </row>
    <row r="487" spans="6:18" ht="12.75" customHeight="1">
      <c r="F487" s="60"/>
      <c r="G487" s="60"/>
      <c r="H487" s="60"/>
      <c r="I487" s="60"/>
      <c r="J487" s="41"/>
      <c r="K487" s="60"/>
      <c r="L487" s="60"/>
      <c r="M487" s="60"/>
      <c r="O487" s="41"/>
      <c r="R487" s="60"/>
    </row>
    <row r="488" spans="6:18" ht="12.75" customHeight="1">
      <c r="F488" s="60"/>
      <c r="G488" s="60"/>
      <c r="H488" s="60"/>
      <c r="I488" s="60"/>
      <c r="J488" s="41"/>
      <c r="K488" s="60"/>
      <c r="L488" s="60"/>
      <c r="M488" s="60"/>
      <c r="O488" s="41"/>
      <c r="R488" s="60"/>
    </row>
    <row r="489" spans="6:18" ht="12.75" customHeight="1">
      <c r="F489" s="60"/>
      <c r="G489" s="60"/>
      <c r="H489" s="60"/>
      <c r="I489" s="60"/>
      <c r="J489" s="41"/>
      <c r="K489" s="60"/>
      <c r="L489" s="60"/>
      <c r="M489" s="60"/>
      <c r="O489" s="41"/>
      <c r="R489" s="60"/>
    </row>
    <row r="490" spans="6:18" ht="12.75" customHeight="1">
      <c r="F490" s="60"/>
      <c r="G490" s="60"/>
      <c r="H490" s="60"/>
      <c r="I490" s="60"/>
      <c r="J490" s="41"/>
      <c r="K490" s="60"/>
      <c r="L490" s="60"/>
      <c r="M490" s="60"/>
      <c r="O490" s="41"/>
      <c r="R490" s="60"/>
    </row>
    <row r="491" spans="6:18" ht="12.75" customHeight="1">
      <c r="F491" s="60"/>
      <c r="G491" s="60"/>
      <c r="H491" s="60"/>
      <c r="I491" s="60"/>
      <c r="J491" s="41"/>
      <c r="K491" s="60"/>
      <c r="L491" s="60"/>
      <c r="M491" s="60"/>
      <c r="O491" s="41"/>
      <c r="R491" s="60"/>
    </row>
    <row r="492" spans="6:18" ht="12.75" customHeight="1">
      <c r="F492" s="60"/>
      <c r="G492" s="60"/>
      <c r="H492" s="60"/>
      <c r="I492" s="60"/>
      <c r="J492" s="41"/>
      <c r="K492" s="60"/>
      <c r="L492" s="60"/>
      <c r="M492" s="60"/>
      <c r="O492" s="41"/>
      <c r="R492" s="60"/>
    </row>
    <row r="493" spans="6:18" ht="12.75" customHeight="1">
      <c r="F493" s="60"/>
      <c r="G493" s="60"/>
      <c r="H493" s="60"/>
      <c r="I493" s="60"/>
      <c r="J493" s="41"/>
      <c r="K493" s="60"/>
      <c r="L493" s="60"/>
      <c r="M493" s="60"/>
      <c r="O493" s="41"/>
      <c r="R493" s="60"/>
    </row>
    <row r="494" spans="6:18" ht="12.75" customHeight="1">
      <c r="F494" s="60"/>
      <c r="G494" s="60"/>
      <c r="H494" s="60"/>
      <c r="I494" s="60"/>
      <c r="J494" s="41"/>
      <c r="K494" s="60"/>
      <c r="L494" s="60"/>
      <c r="M494" s="60"/>
      <c r="O494" s="41"/>
      <c r="R494" s="60"/>
    </row>
    <row r="495" spans="6:18" ht="12.75" customHeight="1">
      <c r="F495" s="60"/>
      <c r="G495" s="60"/>
      <c r="H495" s="60"/>
      <c r="I495" s="60"/>
      <c r="J495" s="41"/>
      <c r="K495" s="60"/>
      <c r="L495" s="60"/>
      <c r="M495" s="60"/>
      <c r="O495" s="41"/>
      <c r="R495" s="60"/>
    </row>
    <row r="496" spans="6:18" ht="12.75" customHeight="1">
      <c r="F496" s="60"/>
      <c r="G496" s="60"/>
      <c r="H496" s="60"/>
      <c r="I496" s="60"/>
      <c r="J496" s="41"/>
      <c r="K496" s="60"/>
      <c r="L496" s="60"/>
      <c r="M496" s="60"/>
      <c r="O496" s="41"/>
      <c r="R496" s="60"/>
    </row>
    <row r="497" spans="6:18" ht="12.75" customHeight="1">
      <c r="F497" s="60"/>
      <c r="G497" s="60"/>
      <c r="H497" s="60"/>
      <c r="I497" s="60"/>
      <c r="J497" s="41"/>
      <c r="K497" s="60"/>
      <c r="L497" s="60"/>
      <c r="M497" s="60"/>
      <c r="O497" s="41"/>
      <c r="R497" s="60"/>
    </row>
    <row r="498" spans="6:18" ht="12.75" customHeight="1">
      <c r="F498" s="60"/>
      <c r="G498" s="60"/>
      <c r="H498" s="60"/>
      <c r="I498" s="60"/>
      <c r="J498" s="41"/>
      <c r="K498" s="60"/>
      <c r="L498" s="60"/>
      <c r="M498" s="60"/>
      <c r="O498" s="41"/>
      <c r="R498" s="60"/>
    </row>
    <row r="499" spans="6:18" ht="12.75" customHeight="1">
      <c r="F499" s="60"/>
      <c r="G499" s="60"/>
      <c r="H499" s="60"/>
      <c r="I499" s="60"/>
      <c r="J499" s="41"/>
      <c r="K499" s="60"/>
      <c r="L499" s="60"/>
      <c r="M499" s="60"/>
      <c r="O499" s="41"/>
      <c r="R499" s="60"/>
    </row>
    <row r="500" spans="6:18" ht="12.75" customHeight="1">
      <c r="F500" s="60"/>
      <c r="G500" s="60"/>
      <c r="H500" s="60"/>
      <c r="I500" s="60"/>
      <c r="J500" s="41"/>
      <c r="K500" s="60"/>
      <c r="L500" s="60"/>
      <c r="M500" s="60"/>
      <c r="O500" s="41"/>
      <c r="R500" s="60"/>
    </row>
    <row r="501" spans="6:18" ht="12.75" customHeight="1">
      <c r="F501" s="60"/>
      <c r="G501" s="60"/>
      <c r="H501" s="60"/>
      <c r="I501" s="60"/>
      <c r="J501" s="41"/>
      <c r="K501" s="60"/>
      <c r="L501" s="60"/>
      <c r="M501" s="60"/>
      <c r="O501" s="41"/>
      <c r="R501" s="60"/>
    </row>
    <row r="502" spans="6:18" ht="12.75" customHeight="1">
      <c r="F502" s="60"/>
      <c r="G502" s="60"/>
      <c r="H502" s="60"/>
      <c r="I502" s="60"/>
      <c r="J502" s="41"/>
      <c r="K502" s="60"/>
      <c r="L502" s="60"/>
      <c r="M502" s="60"/>
      <c r="O502" s="41"/>
      <c r="R502" s="60"/>
    </row>
    <row r="503" spans="6:18" ht="12.75" customHeight="1">
      <c r="F503" s="60"/>
      <c r="G503" s="60"/>
      <c r="H503" s="60"/>
      <c r="I503" s="60"/>
      <c r="J503" s="41"/>
      <c r="K503" s="60"/>
      <c r="L503" s="60"/>
      <c r="M503" s="60"/>
      <c r="O503" s="41"/>
      <c r="R503" s="60"/>
    </row>
    <row r="504" spans="6:18" ht="12.75" customHeight="1">
      <c r="F504" s="60"/>
      <c r="G504" s="60"/>
      <c r="H504" s="60"/>
      <c r="I504" s="60"/>
      <c r="J504" s="41"/>
      <c r="K504" s="60"/>
      <c r="L504" s="60"/>
      <c r="M504" s="60"/>
      <c r="O504" s="41"/>
      <c r="R504" s="60"/>
    </row>
    <row r="505" spans="6:18" ht="12.75" customHeight="1">
      <c r="F505" s="60"/>
      <c r="G505" s="60"/>
      <c r="H505" s="60"/>
      <c r="I505" s="60"/>
      <c r="J505" s="41"/>
      <c r="K505" s="60"/>
      <c r="L505" s="60"/>
      <c r="M505" s="60"/>
      <c r="O505" s="41"/>
      <c r="R505" s="60"/>
    </row>
    <row r="506" spans="6:18" ht="12.75" customHeight="1">
      <c r="F506" s="60"/>
      <c r="G506" s="60"/>
      <c r="H506" s="60"/>
      <c r="I506" s="60"/>
      <c r="J506" s="41"/>
      <c r="K506" s="60"/>
      <c r="L506" s="60"/>
      <c r="M506" s="60"/>
      <c r="O506" s="41"/>
      <c r="R506" s="60"/>
    </row>
    <row r="507" spans="6:18" ht="12.75" customHeight="1">
      <c r="F507" s="60"/>
      <c r="G507" s="60"/>
      <c r="H507" s="60"/>
      <c r="I507" s="60"/>
      <c r="J507" s="41"/>
      <c r="K507" s="60"/>
      <c r="L507" s="60"/>
      <c r="M507" s="60"/>
      <c r="O507" s="41"/>
      <c r="R507" s="60"/>
    </row>
    <row r="508" spans="6:18" ht="12.75" customHeight="1">
      <c r="F508" s="60"/>
      <c r="G508" s="60"/>
      <c r="H508" s="60"/>
      <c r="I508" s="60"/>
      <c r="J508" s="41"/>
      <c r="K508" s="60"/>
      <c r="L508" s="60"/>
      <c r="M508" s="60"/>
      <c r="O508" s="41"/>
      <c r="R508" s="60"/>
    </row>
    <row r="509" spans="6:18" ht="12.75" customHeight="1">
      <c r="F509" s="60"/>
      <c r="G509" s="60"/>
      <c r="H509" s="60"/>
      <c r="I509" s="60"/>
      <c r="J509" s="41"/>
      <c r="K509" s="60"/>
      <c r="L509" s="60"/>
      <c r="M509" s="60"/>
      <c r="O509" s="41"/>
      <c r="R509" s="60"/>
    </row>
    <row r="510" spans="6:18" ht="12.75" customHeight="1">
      <c r="F510" s="60"/>
      <c r="G510" s="60"/>
      <c r="H510" s="60"/>
      <c r="I510" s="60"/>
      <c r="J510" s="41"/>
      <c r="K510" s="60"/>
      <c r="L510" s="60"/>
      <c r="M510" s="60"/>
      <c r="O510" s="41"/>
      <c r="R510" s="60"/>
    </row>
    <row r="511" spans="6:18" ht="12.75" customHeight="1">
      <c r="F511" s="60"/>
      <c r="G511" s="60"/>
      <c r="H511" s="60"/>
      <c r="I511" s="60"/>
      <c r="J511" s="41"/>
      <c r="K511" s="60"/>
      <c r="L511" s="60"/>
      <c r="M511" s="60"/>
      <c r="O511" s="41"/>
      <c r="R511" s="60"/>
    </row>
    <row r="512" spans="6:18" ht="12.75" customHeight="1">
      <c r="F512" s="60"/>
      <c r="G512" s="60"/>
      <c r="H512" s="60"/>
      <c r="I512" s="60"/>
      <c r="J512" s="41"/>
      <c r="K512" s="60"/>
      <c r="L512" s="60"/>
      <c r="M512" s="60"/>
      <c r="O512" s="41"/>
      <c r="R512" s="60"/>
    </row>
    <row r="513" spans="6:18" ht="12.75" customHeight="1">
      <c r="F513" s="60"/>
      <c r="G513" s="60"/>
      <c r="H513" s="60"/>
      <c r="I513" s="60"/>
      <c r="J513" s="41"/>
      <c r="K513" s="60"/>
      <c r="L513" s="60"/>
      <c r="M513" s="60"/>
      <c r="O513" s="41"/>
      <c r="R513" s="60"/>
    </row>
    <row r="514" spans="6:18" ht="12.75" customHeight="1">
      <c r="F514" s="60"/>
      <c r="G514" s="60"/>
      <c r="H514" s="60"/>
      <c r="I514" s="60"/>
      <c r="J514" s="41"/>
      <c r="K514" s="60"/>
      <c r="L514" s="60"/>
      <c r="M514" s="60"/>
      <c r="O514" s="41"/>
      <c r="R514" s="60"/>
    </row>
    <row r="515" spans="6:18" ht="12.75" customHeight="1">
      <c r="F515" s="60"/>
      <c r="G515" s="60"/>
      <c r="H515" s="60"/>
      <c r="I515" s="60"/>
      <c r="J515" s="41"/>
      <c r="K515" s="60"/>
      <c r="L515" s="60"/>
      <c r="M515" s="60"/>
      <c r="O515" s="41"/>
      <c r="R515" s="60"/>
    </row>
    <row r="516" spans="6:18" ht="12.75" customHeight="1">
      <c r="F516" s="60"/>
      <c r="G516" s="60"/>
      <c r="H516" s="60"/>
      <c r="I516" s="60"/>
      <c r="J516" s="41"/>
      <c r="K516" s="60"/>
      <c r="L516" s="60"/>
      <c r="M516" s="60"/>
      <c r="O516" s="41"/>
      <c r="R516" s="60"/>
    </row>
    <row r="517" spans="6:18" ht="12.75" customHeight="1">
      <c r="F517" s="60"/>
      <c r="G517" s="60"/>
      <c r="H517" s="60"/>
      <c r="I517" s="60"/>
      <c r="J517" s="41"/>
      <c r="K517" s="60"/>
      <c r="L517" s="60"/>
      <c r="M517" s="60"/>
      <c r="O517" s="41"/>
      <c r="R517" s="60"/>
    </row>
    <row r="518" spans="6:18" ht="12.75" customHeight="1">
      <c r="F518" s="60"/>
      <c r="G518" s="60"/>
      <c r="H518" s="60"/>
      <c r="I518" s="60"/>
      <c r="J518" s="41"/>
      <c r="K518" s="60"/>
      <c r="L518" s="60"/>
      <c r="M518" s="60"/>
      <c r="O518" s="41"/>
      <c r="R518" s="60"/>
    </row>
    <row r="519" spans="6:18" ht="12.75" customHeight="1">
      <c r="F519" s="60"/>
      <c r="G519" s="60"/>
      <c r="H519" s="60"/>
      <c r="I519" s="60"/>
      <c r="J519" s="41"/>
      <c r="K519" s="60"/>
      <c r="L519" s="60"/>
      <c r="M519" s="60"/>
      <c r="O519" s="41"/>
      <c r="R519" s="60"/>
    </row>
    <row r="520" spans="6:18" ht="12.75" customHeight="1">
      <c r="F520" s="60"/>
      <c r="G520" s="60"/>
      <c r="H520" s="60"/>
      <c r="I520" s="60"/>
      <c r="J520" s="41"/>
      <c r="K520" s="60"/>
      <c r="L520" s="60"/>
      <c r="M520" s="60"/>
      <c r="O520" s="41"/>
      <c r="R520" s="60"/>
    </row>
    <row r="521" spans="6:18" ht="12.75" customHeight="1">
      <c r="F521" s="60"/>
      <c r="G521" s="60"/>
      <c r="H521" s="60"/>
      <c r="I521" s="60"/>
      <c r="J521" s="41"/>
      <c r="K521" s="60"/>
      <c r="L521" s="60"/>
      <c r="M521" s="60"/>
      <c r="O521" s="41"/>
      <c r="R521" s="60"/>
    </row>
    <row r="522" spans="6:18" ht="12.75" customHeight="1">
      <c r="F522" s="60"/>
      <c r="G522" s="60"/>
      <c r="H522" s="60"/>
      <c r="I522" s="60"/>
      <c r="J522" s="41"/>
      <c r="K522" s="60"/>
      <c r="L522" s="60"/>
      <c r="M522" s="60"/>
      <c r="O522" s="41"/>
      <c r="R522" s="60"/>
    </row>
    <row r="523" spans="6:18" ht="12.75" customHeight="1">
      <c r="F523" s="60"/>
      <c r="G523" s="60"/>
      <c r="H523" s="60"/>
      <c r="I523" s="60"/>
      <c r="J523" s="41"/>
      <c r="K523" s="60"/>
      <c r="L523" s="60"/>
      <c r="M523" s="60"/>
      <c r="O523" s="41"/>
      <c r="R523" s="60"/>
    </row>
    <row r="524" spans="6:18" ht="12.75" customHeight="1">
      <c r="F524" s="60"/>
      <c r="G524" s="60"/>
      <c r="H524" s="60"/>
      <c r="I524" s="60"/>
      <c r="J524" s="41"/>
      <c r="K524" s="60"/>
      <c r="L524" s="60"/>
      <c r="M524" s="60"/>
      <c r="O524" s="41"/>
      <c r="R524" s="60"/>
    </row>
    <row r="525" spans="6:18" ht="12.75" customHeight="1">
      <c r="F525" s="60"/>
      <c r="G525" s="60"/>
      <c r="H525" s="60"/>
      <c r="I525" s="60"/>
      <c r="J525" s="41"/>
      <c r="K525" s="60"/>
      <c r="L525" s="60"/>
      <c r="M525" s="60"/>
      <c r="O525" s="41"/>
      <c r="R525" s="60"/>
    </row>
    <row r="526" spans="6:18" ht="12.75" customHeight="1">
      <c r="F526" s="60"/>
      <c r="G526" s="60"/>
      <c r="H526" s="60"/>
      <c r="I526" s="60"/>
      <c r="J526" s="41"/>
      <c r="K526" s="60"/>
      <c r="L526" s="60"/>
      <c r="M526" s="60"/>
      <c r="O526" s="41"/>
      <c r="R526" s="60"/>
    </row>
    <row r="527" spans="6:18" ht="12.75" customHeight="1">
      <c r="F527" s="60"/>
      <c r="G527" s="60"/>
      <c r="H527" s="60"/>
      <c r="I527" s="60"/>
      <c r="J527" s="41"/>
      <c r="K527" s="60"/>
      <c r="L527" s="60"/>
      <c r="M527" s="60"/>
      <c r="O527" s="41"/>
      <c r="R527" s="60"/>
    </row>
    <row r="528" spans="6:18" ht="12.75" customHeight="1">
      <c r="F528" s="60"/>
      <c r="G528" s="60"/>
      <c r="H528" s="60"/>
      <c r="I528" s="60"/>
      <c r="J528" s="41"/>
      <c r="K528" s="60"/>
      <c r="L528" s="60"/>
      <c r="M528" s="60"/>
      <c r="O528" s="41"/>
      <c r="R528" s="60"/>
    </row>
    <row r="529" spans="6:18" ht="12.75" customHeight="1">
      <c r="F529" s="60"/>
      <c r="G529" s="60"/>
      <c r="H529" s="60"/>
      <c r="I529" s="60"/>
      <c r="J529" s="41"/>
      <c r="K529" s="60"/>
      <c r="L529" s="60"/>
      <c r="M529" s="60"/>
      <c r="O529" s="41"/>
      <c r="R529" s="60"/>
    </row>
    <row r="530" spans="6:18" ht="12.75" customHeight="1">
      <c r="F530" s="60"/>
      <c r="G530" s="60"/>
      <c r="H530" s="60"/>
      <c r="I530" s="60"/>
      <c r="J530" s="41"/>
      <c r="K530" s="60"/>
      <c r="L530" s="60"/>
      <c r="M530" s="60"/>
      <c r="O530" s="41"/>
      <c r="R530" s="60"/>
    </row>
    <row r="531" spans="6:18" ht="12.75" customHeight="1">
      <c r="F531" s="60"/>
      <c r="G531" s="60"/>
      <c r="H531" s="60"/>
      <c r="I531" s="60"/>
      <c r="J531" s="41"/>
      <c r="K531" s="60"/>
      <c r="L531" s="60"/>
      <c r="M531" s="60"/>
      <c r="O531" s="41"/>
      <c r="R531" s="60"/>
    </row>
    <row r="532" spans="6:18" ht="15" customHeight="1">
      <c r="F532" s="60"/>
      <c r="G532" s="60"/>
      <c r="H532" s="60"/>
      <c r="I532" s="60"/>
      <c r="J532" s="41"/>
      <c r="K532" s="60"/>
      <c r="L532" s="60"/>
      <c r="M532" s="60"/>
      <c r="O532" s="41"/>
      <c r="R532" s="60"/>
    </row>
  </sheetData>
  <autoFilter ref="R1:R355"/>
  <mergeCells count="21">
    <mergeCell ref="J125:J126"/>
    <mergeCell ref="P125:P126"/>
    <mergeCell ref="A125:A126"/>
    <mergeCell ref="B125:B126"/>
    <mergeCell ref="O84:O85"/>
    <mergeCell ref="P84:P85"/>
    <mergeCell ref="A84:A85"/>
    <mergeCell ref="B84:B85"/>
    <mergeCell ref="J84:J85"/>
    <mergeCell ref="J114:J115"/>
    <mergeCell ref="B114:B115"/>
    <mergeCell ref="A114:A115"/>
    <mergeCell ref="J97:J98"/>
    <mergeCell ref="B97:B98"/>
    <mergeCell ref="A97:A98"/>
    <mergeCell ref="O125:O126"/>
    <mergeCell ref="P136:P137"/>
    <mergeCell ref="A136:A137"/>
    <mergeCell ref="B136:B137"/>
    <mergeCell ref="J136:J137"/>
    <mergeCell ref="O136:O137"/>
  </mergeCells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2023-07-19T02:48:12Z</dcterms:modified>
</cp:coreProperties>
</file>