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F&amp;O)'!$R$1:$R$300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76" i="6"/>
  <c r="K76"/>
  <c r="M76" s="1"/>
  <c r="L75"/>
  <c r="K75"/>
  <c r="P23"/>
  <c r="M75" l="1"/>
  <c r="P22"/>
  <c r="P21"/>
  <c r="L46"/>
  <c r="K46"/>
  <c r="L43"/>
  <c r="K43"/>
  <c r="L74"/>
  <c r="K74"/>
  <c r="L73"/>
  <c r="K73"/>
  <c r="L72"/>
  <c r="K72"/>
  <c r="M73" l="1"/>
  <c r="M43"/>
  <c r="M46"/>
  <c r="M74"/>
  <c r="M72"/>
  <c r="K101" l="1"/>
  <c r="M101" s="1"/>
  <c r="L15"/>
  <c r="K15"/>
  <c r="K100"/>
  <c r="M100" s="1"/>
  <c r="K99"/>
  <c r="M99" s="1"/>
  <c r="K98"/>
  <c r="M98" s="1"/>
  <c r="L44"/>
  <c r="K44"/>
  <c r="L66"/>
  <c r="K66"/>
  <c r="L69"/>
  <c r="K69"/>
  <c r="K71"/>
  <c r="L71"/>
  <c r="L70"/>
  <c r="K70"/>
  <c r="L68"/>
  <c r="K68"/>
  <c r="L37"/>
  <c r="K37"/>
  <c r="L42"/>
  <c r="K42"/>
  <c r="K97"/>
  <c r="M97" s="1"/>
  <c r="L65"/>
  <c r="K65"/>
  <c r="L67"/>
  <c r="K67"/>
  <c r="L41"/>
  <c r="K41"/>
  <c r="L16"/>
  <c r="K16"/>
  <c r="L12"/>
  <c r="K12"/>
  <c r="L107"/>
  <c r="L19"/>
  <c r="K19"/>
  <c r="L64"/>
  <c r="K64"/>
  <c r="K96"/>
  <c r="M96" s="1"/>
  <c r="K94"/>
  <c r="M94" s="1"/>
  <c r="L63"/>
  <c r="K63"/>
  <c r="L62"/>
  <c r="K62"/>
  <c r="L61"/>
  <c r="K61"/>
  <c r="L36"/>
  <c r="K36"/>
  <c r="L20"/>
  <c r="K20"/>
  <c r="L40"/>
  <c r="K40"/>
  <c r="P18"/>
  <c r="K93"/>
  <c r="M93" s="1"/>
  <c r="K92"/>
  <c r="K91"/>
  <c r="M91" s="1"/>
  <c r="L39"/>
  <c r="K39"/>
  <c r="L38"/>
  <c r="K38"/>
  <c r="L17"/>
  <c r="K17"/>
  <c r="L60"/>
  <c r="K60"/>
  <c r="L58"/>
  <c r="K58"/>
  <c r="L34"/>
  <c r="K34"/>
  <c r="L33"/>
  <c r="K33"/>
  <c r="L59"/>
  <c r="K59"/>
  <c r="L57"/>
  <c r="K57"/>
  <c r="P10"/>
  <c r="L35"/>
  <c r="K35"/>
  <c r="L13"/>
  <c r="K13"/>
  <c r="L14"/>
  <c r="K14"/>
  <c r="L11"/>
  <c r="K11"/>
  <c r="K107"/>
  <c r="M12" l="1"/>
  <c r="M15"/>
  <c r="M65"/>
  <c r="M19"/>
  <c r="M70"/>
  <c r="M69"/>
  <c r="M68"/>
  <c r="M44"/>
  <c r="M66"/>
  <c r="M71"/>
  <c r="M16"/>
  <c r="M67"/>
  <c r="M42"/>
  <c r="M37"/>
  <c r="M41"/>
  <c r="M20"/>
  <c r="M61"/>
  <c r="M38"/>
  <c r="M64"/>
  <c r="M36"/>
  <c r="M40"/>
  <c r="M62"/>
  <c r="M63"/>
  <c r="M39"/>
  <c r="M34"/>
  <c r="M17"/>
  <c r="M92"/>
  <c r="M58"/>
  <c r="M33"/>
  <c r="M60"/>
  <c r="M59"/>
  <c r="M57"/>
  <c r="M35"/>
  <c r="M14"/>
  <c r="M11"/>
  <c r="M13"/>
  <c r="M107"/>
  <c r="L106" l="1"/>
  <c r="K106"/>
  <c r="M106" l="1"/>
  <c r="H288"/>
  <c r="K288" l="1"/>
  <c r="L288" s="1"/>
  <c r="K277"/>
  <c r="L277" s="1"/>
  <c r="K267"/>
  <c r="L267" s="1"/>
  <c r="K283" l="1"/>
  <c r="L283" s="1"/>
  <c r="K284" l="1"/>
  <c r="L284" s="1"/>
  <c r="K281" l="1"/>
  <c r="L281" s="1"/>
  <c r="K260"/>
  <c r="L260" s="1"/>
  <c r="K280"/>
  <c r="L280" s="1"/>
  <c r="K279"/>
  <c r="L279" s="1"/>
  <c r="K278"/>
  <c r="L278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8"/>
  <c r="L258" s="1"/>
  <c r="K257"/>
  <c r="L257" s="1"/>
  <c r="F256"/>
  <c r="K256" s="1"/>
  <c r="L256" s="1"/>
  <c r="K255"/>
  <c r="L255" s="1"/>
  <c r="K254"/>
  <c r="L254" s="1"/>
  <c r="K253"/>
  <c r="L253" s="1"/>
  <c r="K252"/>
  <c r="L252" s="1"/>
  <c r="K251"/>
  <c r="L251" s="1"/>
  <c r="F250"/>
  <c r="K250" s="1"/>
  <c r="L250" s="1"/>
  <c r="F249"/>
  <c r="K249" s="1"/>
  <c r="L249" s="1"/>
  <c r="K248"/>
  <c r="L248" s="1"/>
  <c r="F247"/>
  <c r="K247" s="1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1"/>
  <c r="L231" s="1"/>
  <c r="K229"/>
  <c r="L229" s="1"/>
  <c r="K228"/>
  <c r="L228" s="1"/>
  <c r="F227"/>
  <c r="K227" s="1"/>
  <c r="L227" s="1"/>
  <c r="K226"/>
  <c r="L226" s="1"/>
  <c r="K223"/>
  <c r="L223" s="1"/>
  <c r="K222"/>
  <c r="L222" s="1"/>
  <c r="K221"/>
  <c r="L221" s="1"/>
  <c r="K218"/>
  <c r="L218" s="1"/>
  <c r="K217"/>
  <c r="L217" s="1"/>
  <c r="K216"/>
  <c r="L216" s="1"/>
  <c r="K215"/>
  <c r="L215" s="1"/>
  <c r="K214"/>
  <c r="L214" s="1"/>
  <c r="K213"/>
  <c r="L213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1"/>
  <c r="L201" s="1"/>
  <c r="K199"/>
  <c r="L199" s="1"/>
  <c r="K197"/>
  <c r="L197" s="1"/>
  <c r="K195"/>
  <c r="L195" s="1"/>
  <c r="K194"/>
  <c r="L194" s="1"/>
  <c r="K193"/>
  <c r="L193" s="1"/>
  <c r="K191"/>
  <c r="L191" s="1"/>
  <c r="K190"/>
  <c r="L190" s="1"/>
  <c r="K189"/>
  <c r="L189" s="1"/>
  <c r="K188"/>
  <c r="K187"/>
  <c r="L187" s="1"/>
  <c r="K186"/>
  <c r="L186" s="1"/>
  <c r="K184"/>
  <c r="L184" s="1"/>
  <c r="K183"/>
  <c r="L183" s="1"/>
  <c r="K182"/>
  <c r="L182" s="1"/>
  <c r="K181"/>
  <c r="L181" s="1"/>
  <c r="K180"/>
  <c r="L180" s="1"/>
  <c r="F179"/>
  <c r="K179" s="1"/>
  <c r="L179" s="1"/>
  <c r="H178"/>
  <c r="K178" s="1"/>
  <c r="L178" s="1"/>
  <c r="K175"/>
  <c r="L175" s="1"/>
  <c r="K174"/>
  <c r="L174" s="1"/>
  <c r="K173"/>
  <c r="L173" s="1"/>
  <c r="K172"/>
  <c r="L172" s="1"/>
  <c r="K171"/>
  <c r="L171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H144"/>
  <c r="K144" s="1"/>
  <c r="L144" s="1"/>
  <c r="F143"/>
  <c r="K143" s="1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M7"/>
  <c r="D7" i="5"/>
  <c r="K6" i="4"/>
  <c r="K6" i="3"/>
  <c r="L6" i="2"/>
</calcChain>
</file>

<file path=xl/sharedStrings.xml><?xml version="1.0" encoding="utf-8"?>
<sst xmlns="http://schemas.openxmlformats.org/spreadsheetml/2006/main" count="2876" uniqueCount="1126">
  <si>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</si>
  <si>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</si>
  <si>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</si>
  <si>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</si>
  <si>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</si>
  <si>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</si>
  <si>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</si>
  <si>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</si>
  <si>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</si>
  <si>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</si>
  <si>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</si>
  <si>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</si>
  <si>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</si>
  <si>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</si>
  <si>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</si>
  <si>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</si>
  <si>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</si>
  <si>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</si>
  <si>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</si>
  <si>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</si>
  <si>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</si>
  <si>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</si>
  <si>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</si>
  <si>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</si>
  <si>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</si>
  <si>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</si>
  <si>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</si>
  <si>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</si>
  <si>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</si>
  <si>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</si>
  <si>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</si>
  <si>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</si>
  <si>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</si>
  <si>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</si>
  <si>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</si>
  <si>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</si>
  <si>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</si>
  <si>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</si>
  <si>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</si>
  <si>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</si>
  <si>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</si>
  <si>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</si>
  <si>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</si>
  <si>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</si>
  <si>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</si>
  <si>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</si>
  <si>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</si>
  <si>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</si>
  <si>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</si>
  <si>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</si>
  <si>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</si>
  <si>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</si>
  <si>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</si>
  <si>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</si>
  <si>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</si>
  <si>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</si>
  <si>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</si>
  <si>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</si>
  <si>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</si>
  <si>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</si>
  <si>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</si>
  <si>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</si>
  <si>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</si>
  <si>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</si>
  <si>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</si>
  <si>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</si>
  <si>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</si>
  <si>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</si>
  <si>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</si>
  <si>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</si>
  <si>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</si>
  <si>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</si>
  <si>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</si>
  <si>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</si>
  <si>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</si>
  <si>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</si>
  <si>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</si>
  <si>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</si>
  <si>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</si>
  <si>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</si>
  <si>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</si>
  <si>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</si>
  <si>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</si>
  <si>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</si>
  <si>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</si>
  <si>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</si>
  <si>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</si>
  <si>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</si>
  <si>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</si>
  <si>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</si>
  <si>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</si>
  <si>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</si>
  <si>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</si>
  <si>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</si>
  <si>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</si>
  <si>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</si>
  <si>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</si>
  <si>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</si>
  <si>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</si>
  <si>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</si>
  <si>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</si>
  <si>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</si>
  <si>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</si>
  <si>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</si>
  <si>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</si>
  <si>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</si>
  <si>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</si>
  <si>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</si>
  <si>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</si>
  <si>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</si>
  <si>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</si>
  <si>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</si>
  <si>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</si>
  <si>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</si>
  <si>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</si>
  <si>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</si>
  <si>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</si>
  <si>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</si>
  <si>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</si>
  <si>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</si>
  <si>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</si>
  <si>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</si>
  <si>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</si>
  <si>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</si>
  <si>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</si>
  <si>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</si>
  <si>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</si>
  <si>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</si>
  <si>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</si>
  <si>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</si>
  <si>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</si>
  <si>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</si>
  <si>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</si>
  <si>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</si>
  <si>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</si>
  <si>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</si>
  <si>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</si>
  <si>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</si>
  <si>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</si>
  <si>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</si>
  <si>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</si>
  <si>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</si>
  <si>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</si>
  <si>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</si>
  <si>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</si>
  <si>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</si>
  <si>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</si>
  <si>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</si>
  <si>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</si>
  <si>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</si>
  <si>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</si>
  <si>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</si>
  <si>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</si>
  <si>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</si>
  <si>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</si>
  <si>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</si>
  <si>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</si>
  <si>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</si>
  <si>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</si>
  <si>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</si>
  <si>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</si>
  <si>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</si>
  <si>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</si>
  <si>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</si>
  <si>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</si>
  <si>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</si>
  <si>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</si>
  <si>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</si>
  <si>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</si>
  <si>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</si>
  <si>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</si>
  <si>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</si>
  <si>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</si>
  <si>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</si>
  <si>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</si>
  <si>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</si>
  <si>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</si>
  <si>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</si>
  <si>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</si>
  <si>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</si>
  <si>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</si>
  <si>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</si>
  <si>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</si>
  <si>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</si>
  <si>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</si>
  <si>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</si>
  <si>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</si>
  <si>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</si>
  <si>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</si>
  <si>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</si>
  <si>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</si>
  <si>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</si>
  <si>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</si>
  <si>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</si>
  <si>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</si>
  <si>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</si>
  <si>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</si>
  <si>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</si>
  <si>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</si>
  <si>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</si>
  <si>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</si>
  <si>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</si>
  <si>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</si>
  <si>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</si>
  <si>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</si>
  <si>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</si>
  <si>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</si>
  <si>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</si>
  <si>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</si>
  <si>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</si>
  <si>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</si>
  <si>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</si>
  <si>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</si>
  <si>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</si>
  <si>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</si>
  <si>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</si>
  <si>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</si>
  <si>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</si>
  <si>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</si>
  <si>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</si>
  <si>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</si>
  <si>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</si>
  <si>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</si>
  <si>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</si>
  <si>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</si>
  <si>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</si>
  <si>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</si>
  <si>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</si>
  <si>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</si>
  <si>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</si>
  <si>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</si>
  <si>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</si>
  <si>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</si>
  <si>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</si>
  <si>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</si>
  <si>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</si>
  <si>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</si>
  <si>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</si>
  <si>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</si>
  <si>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</si>
  <si>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</si>
  <si>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</si>
  <si>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</si>
  <si>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</si>
  <si>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</si>
  <si>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</si>
  <si>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</si>
  <si>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</si>
  <si>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</si>
  <si>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</si>
  <si>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</si>
  <si>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</si>
  <si>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</si>
  <si>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</si>
  <si>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</si>
  <si>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</si>
  <si>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</si>
  <si>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</si>
  <si>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</si>
  <si>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</si>
  <si>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</si>
  <si>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</si>
  <si>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</si>
  <si>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</si>
  <si>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</si>
  <si>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</si>
  <si>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</si>
  <si>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</si>
  <si>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</si>
  <si>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</si>
  <si>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</si>
  <si>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</si>
  <si>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</si>
  <si>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</si>
  <si>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</si>
  <si>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</si>
  <si>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</si>
  <si>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</si>
  <si>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</si>
  <si>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</si>
  <si>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</si>
  <si>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</si>
  <si>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</si>
  <si>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</si>
  <si>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</si>
  <si>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</si>
  <si>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</si>
  <si>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</si>
  <si>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</si>
  <si>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</si>
  <si>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</si>
  <si>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</si>
  <si>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</si>
  <si>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</si>
  <si>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</si>
  <si>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</si>
  <si>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</si>
  <si>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</si>
  <si>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ALOKINDS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</si>
  <si>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</si>
  <si>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</si>
  <si>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</si>
  <si>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</si>
  <si>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</si>
  <si>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</si>
  <si>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</si>
  <si>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</si>
  <si>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</si>
  <si>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</si>
  <si>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</si>
  <si>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</si>
  <si>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</si>
  <si>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</si>
  <si>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</si>
  <si>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</si>
  <si>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</si>
  <si>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</si>
  <si>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</si>
  <si>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</si>
  <si>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</si>
  <si>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</si>
  <si>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</si>
  <si>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</si>
  <si>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</si>
  <si>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</si>
  <si>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</si>
  <si>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</si>
  <si>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</si>
  <si>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</si>
  <si>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</si>
  <si>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</si>
  <si>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</si>
  <si>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</si>
  <si>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</si>
  <si>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</si>
  <si>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</si>
  <si>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</si>
  <si>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</si>
  <si>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</si>
  <si>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</si>
  <si>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</si>
  <si>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</si>
  <si>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</si>
  <si>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</si>
  <si>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</si>
  <si>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</si>
  <si>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</si>
  <si>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</si>
  <si>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</si>
  <si>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</si>
  <si>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</si>
  <si>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</si>
  <si>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</si>
  <si>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</si>
  <si>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</si>
  <si>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</si>
  <si>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</si>
  <si>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</si>
  <si>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</si>
  <si>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</si>
  <si>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</si>
  <si>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</si>
  <si>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</si>
  <si>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</si>
  <si>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</si>
  <si>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</si>
  <si>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</si>
  <si>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</si>
  <si>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</si>
  <si>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</si>
  <si>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</si>
  <si>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</si>
  <si>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</si>
  <si>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</si>
  <si>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</si>
  <si>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</si>
  <si>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</si>
  <si>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</si>
  <si>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</si>
  <si>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</si>
  <si>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</si>
  <si>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</si>
  <si>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</si>
  <si>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</si>
  <si>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</si>
  <si>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</si>
  <si>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</si>
  <si>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</si>
  <si>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</si>
  <si>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</si>
  <si>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</si>
  <si>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</si>
  <si>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</si>
  <si>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</si>
  <si>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</si>
  <si>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</si>
  <si>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</si>
  <si>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</si>
  <si>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</si>
  <si>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</si>
  <si>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</si>
  <si>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</si>
  <si>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</si>
  <si>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</si>
  <si>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</si>
  <si>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</si>
  <si>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</si>
  <si>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</si>
  <si>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</si>
  <si>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</si>
  <si>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</si>
  <si>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</si>
  <si>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</si>
  <si>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</si>
  <si>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</si>
  <si>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</si>
  <si>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</si>
  <si>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</si>
  <si>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</si>
  <si>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</si>
  <si>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</si>
  <si>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</si>
  <si>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</si>
  <si>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</si>
  <si>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</si>
  <si>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</si>
  <si>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</si>
  <si>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</si>
  <si>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</si>
  <si>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</si>
  <si>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</si>
  <si>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</si>
  <si>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</si>
  <si>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</si>
  <si>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</si>
  <si>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</si>
  <si>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</si>
  <si>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</si>
  <si>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</si>
  <si>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</si>
  <si>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</si>
  <si>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</si>
  <si>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</si>
  <si>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</si>
  <si>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</si>
  <si>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</si>
  <si>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</si>
  <si>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</si>
  <si>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</si>
  <si>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</si>
  <si>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</si>
  <si>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</si>
  <si>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</si>
  <si>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</si>
  <si>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</si>
  <si>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</si>
  <si>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</si>
  <si>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</si>
  <si>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</si>
  <si>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</si>
  <si>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</si>
  <si>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</si>
  <si>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</si>
  <si>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</si>
  <si>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</si>
  <si>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</si>
  <si>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</si>
  <si>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</si>
  <si>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</si>
  <si>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</si>
  <si>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</si>
  <si>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</si>
  <si>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</si>
  <si>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</si>
  <si>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</si>
  <si>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</si>
  <si>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</si>
  <si>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</si>
  <si>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</si>
  <si>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</si>
  <si>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</si>
  <si>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</si>
  <si>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</si>
  <si>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</si>
  <si>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</si>
  <si>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</si>
  <si>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</si>
  <si>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</si>
  <si>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</si>
  <si>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</si>
  <si>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</si>
  <si>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</si>
  <si>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</si>
  <si>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</si>
  <si>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</si>
  <si>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</si>
  <si>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</si>
  <si>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</si>
  <si>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</si>
  <si>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</si>
  <si>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</si>
  <si>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</si>
  <si>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</si>
  <si>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</si>
  <si>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</si>
  <si>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</si>
  <si>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</si>
  <si>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</si>
  <si>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</si>
  <si>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</si>
  <si>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</si>
  <si>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</si>
  <si>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</si>
  <si>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</si>
  <si>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</si>
  <si>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</si>
  <si>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</si>
  <si>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</si>
  <si>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</si>
  <si>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</si>
  <si>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</si>
  <si>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</si>
  <si>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</si>
  <si>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</si>
  <si>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</si>
  <si>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</si>
  <si>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</si>
  <si>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</si>
  <si>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</si>
  <si>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</si>
  <si>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</si>
  <si>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</si>
  <si>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</si>
  <si>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</si>
  <si>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</si>
  <si>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</si>
  <si>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</si>
  <si>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</si>
  <si>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</si>
  <si>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</si>
  <si>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</si>
  <si>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</si>
  <si>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</si>
  <si>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</si>
  <si>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</si>
  <si>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</si>
  <si>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</si>
  <si>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</si>
  <si>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</si>
  <si>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</si>
  <si>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</si>
  <si>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</si>
  <si>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</si>
  <si>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</si>
  <si>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</si>
  <si>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</si>
  <si>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</si>
  <si>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</si>
  <si>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</si>
  <si>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</si>
  <si>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</si>
  <si>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</si>
  <si>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</si>
  <si>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</si>
  <si>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</si>
  <si>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</si>
  <si>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</si>
  <si>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</si>
  <si>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</si>
  <si>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</si>
  <si>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</si>
  <si>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</si>
  <si>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</si>
  <si>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</si>
  <si>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</si>
  <si>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</si>
  <si>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</si>
  <si>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</si>
  <si>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</si>
  <si>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</si>
  <si>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</si>
  <si>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</si>
  <si>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</si>
  <si>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</si>
  <si>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</si>
  <si>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</si>
  <si>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</si>
  <si>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</si>
  <si>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</si>
  <si>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</si>
  <si>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</si>
  <si>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</si>
  <si>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</si>
  <si>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</si>
  <si>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</si>
  <si>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</si>
  <si>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</si>
  <si>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</si>
  <si>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</si>
  <si>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</si>
  <si>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</si>
  <si>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</si>
  <si>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</si>
  <si>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</si>
  <si>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</si>
  <si>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</si>
  <si>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</si>
  <si>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</si>
  <si>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</si>
  <si>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</si>
  <si>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</si>
  <si>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</si>
  <si>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</si>
  <si>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</si>
  <si>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</si>
  <si>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</si>
  <si>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</si>
  <si>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</si>
  <si>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</si>
  <si>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</si>
  <si>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</si>
  <si>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</si>
  <si>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</si>
  <si>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</si>
  <si>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</si>
  <si>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</si>
  <si>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</si>
  <si>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</si>
  <si>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</si>
  <si>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</si>
  <si>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</si>
  <si>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</si>
  <si>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</si>
  <si>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</si>
  <si>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</si>
  <si>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</si>
  <si>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</si>
  <si>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</si>
  <si>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</si>
  <si>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</si>
  <si>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</si>
  <si>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</si>
  <si>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</si>
  <si>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</si>
  <si>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</si>
  <si>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</si>
  <si>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</si>
  <si>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</si>
  <si>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</si>
  <si>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</si>
  <si>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</si>
  <si>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</si>
  <si>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</si>
  <si>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</si>
  <si>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</si>
  <si>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</si>
  <si>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</si>
  <si>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</si>
  <si>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</si>
  <si>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</si>
  <si>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</si>
  <si>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</si>
  <si>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</si>
  <si>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</si>
  <si>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</si>
  <si>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</si>
  <si>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</si>
  <si>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</si>
  <si>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</si>
  <si>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</si>
  <si>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</si>
  <si>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</si>
  <si>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</si>
  <si>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</si>
  <si>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</si>
  <si>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</si>
  <si>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</si>
  <si>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</si>
  <si>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</si>
  <si>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</si>
  <si>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</si>
  <si>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</si>
  <si>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</si>
  <si>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</si>
  <si>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</si>
  <si>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</si>
  <si>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</si>
  <si>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</si>
  <si>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</si>
  <si>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</si>
  <si>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</si>
  <si>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</si>
  <si>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</si>
  <si>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</si>
  <si>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</si>
  <si>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</si>
  <si>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</si>
  <si>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</si>
  <si>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</si>
  <si>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</si>
  <si>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</si>
  <si>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</si>
  <si>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</si>
  <si>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</si>
  <si>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</si>
  <si>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</si>
  <si>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</si>
  <si>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</si>
  <si>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</si>
  <si>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</si>
  <si>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</si>
  <si>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</si>
  <si>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</si>
  <si>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</si>
  <si>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</si>
  <si>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</si>
  <si>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</si>
  <si>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</si>
  <si>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</si>
  <si>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</si>
  <si>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</si>
  <si>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</si>
  <si>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</si>
  <si>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</si>
  <si>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</si>
  <si>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</si>
  <si>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</si>
  <si>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</si>
  <si>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</si>
  <si>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</si>
  <si>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</si>
  <si>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</si>
  <si>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</si>
  <si>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</si>
  <si>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</si>
  <si>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</si>
  <si>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</si>
  <si>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</si>
  <si>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</si>
  <si>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</si>
  <si>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</si>
  <si>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</si>
  <si>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</si>
  <si>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</si>
  <si>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</si>
  <si>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</si>
  <si>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</si>
  <si>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</si>
  <si>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</si>
  <si>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</si>
  <si>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</si>
  <si>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</si>
  <si>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</si>
  <si>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</si>
  <si>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</si>
  <si>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</si>
  <si>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</si>
  <si>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</si>
  <si>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</si>
  <si>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</si>
  <si>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</si>
  <si>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</si>
  <si>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</si>
  <si>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</si>
  <si>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</si>
  <si>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</si>
  <si>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</si>
  <si>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</si>
  <si>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</si>
  <si>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</si>
  <si>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</si>
  <si>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</si>
  <si>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</si>
  <si>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</si>
  <si>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</si>
  <si>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</si>
  <si>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</si>
  <si>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</si>
  <si>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</si>
  <si>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</si>
  <si>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</si>
  <si>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</si>
  <si>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</si>
  <si>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</si>
  <si>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</si>
  <si>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</si>
  <si>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</si>
  <si>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</si>
  <si>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</si>
  <si>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</si>
  <si>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</si>
  <si>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</si>
  <si>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</si>
  <si>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</si>
  <si>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</si>
  <si>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</si>
  <si>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</si>
  <si>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</si>
  <si>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</si>
  <si>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</si>
  <si>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</si>
  <si>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</si>
  <si>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</si>
  <si>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</si>
  <si>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</si>
  <si>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</si>
  <si>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</si>
  <si>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</si>
  <si>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</si>
  <si>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</si>
  <si>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</si>
  <si>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</si>
  <si>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</si>
  <si>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</si>
  <si>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</si>
  <si>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</si>
  <si>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</si>
  <si>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</si>
  <si>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</si>
  <si>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</si>
  <si>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</si>
  <si>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</si>
  <si>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</si>
  <si>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</si>
  <si>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</si>
  <si>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</si>
  <si>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</si>
  <si>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</si>
  <si>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</si>
  <si>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</si>
  <si>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</si>
  <si>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</si>
  <si>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</si>
  <si>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</si>
  <si>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</si>
  <si>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677-685</t>
  </si>
  <si>
    <t>ITC&lt;&gt;</t>
  </si>
  <si>
    <t>1160-1180</t>
  </si>
  <si>
    <t>2350-2450</t>
  </si>
  <si>
    <t>Profit of Rs.20/-</t>
  </si>
  <si>
    <t>MOTHERSON</t>
  </si>
  <si>
    <t>655-675</t>
  </si>
  <si>
    <t>1150-1200</t>
  </si>
  <si>
    <t>COLPAL JULY FUT</t>
  </si>
  <si>
    <t>2200-2300</t>
  </si>
  <si>
    <t>AMBIKCO</t>
  </si>
  <si>
    <t>1700-1800</t>
  </si>
  <si>
    <t>PIDILITIND JULY FUT</t>
  </si>
  <si>
    <t>2200-2240</t>
  </si>
  <si>
    <t>Part profit of Rs.40/-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</si>
  <si>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</si>
  <si>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</si>
  <si>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</si>
  <si>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</si>
  <si>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</si>
  <si>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</si>
  <si>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</si>
  <si>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</si>
  <si>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</si>
  <si>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</si>
  <si>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</si>
  <si>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</si>
  <si>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</si>
  <si>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</si>
  <si>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</si>
  <si>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</si>
  <si>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</si>
  <si>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</si>
  <si>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</si>
  <si>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</si>
  <si>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</si>
  <si>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</si>
  <si>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</si>
  <si>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</si>
  <si>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</si>
  <si>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</si>
  <si>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</si>
  <si>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</si>
  <si>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</si>
  <si>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</si>
  <si>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</si>
  <si>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</si>
  <si>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</si>
  <si>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</si>
  <si>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PANTH</t>
  </si>
  <si>
    <t>APOLLOHOSP JULY FUT</t>
  </si>
  <si>
    <t>3850-3900</t>
  </si>
  <si>
    <t>1530-1560</t>
  </si>
  <si>
    <t xml:space="preserve">CARBORUNIV </t>
  </si>
  <si>
    <t>730-750</t>
  </si>
  <si>
    <t>830-850</t>
  </si>
  <si>
    <t>12000-12500</t>
  </si>
  <si>
    <t>2450-2470</t>
  </si>
  <si>
    <t>INFY 1480 CE JUL</t>
  </si>
  <si>
    <t>60-70</t>
  </si>
  <si>
    <t>Profit of Rs.24/-</t>
  </si>
  <si>
    <t>Retail Research Technical Calls &amp; Fundamental Performance Report for the month of July-2022</t>
  </si>
  <si>
    <t>Profit of Rs.125/-</t>
  </si>
  <si>
    <t>Profit of Rs.131/-</t>
  </si>
  <si>
    <t>Profit of Rs.37/-</t>
  </si>
  <si>
    <t>240-245</t>
  </si>
  <si>
    <t>205-210</t>
  </si>
  <si>
    <t>Profit of Rs.52.25/-</t>
  </si>
  <si>
    <t>ACE</t>
  </si>
  <si>
    <t>Profit of Rs.17/-</t>
  </si>
  <si>
    <t>VCU</t>
  </si>
  <si>
    <t>SIEMENS JULY FUT</t>
  </si>
  <si>
    <t>2250-2300</t>
  </si>
  <si>
    <t>Loss of Rs.75/-</t>
  </si>
  <si>
    <t>755-770</t>
  </si>
  <si>
    <t>Profit of Rs.16/-</t>
  </si>
  <si>
    <t>NIFTY 16000 PE 07-JUL</t>
  </si>
  <si>
    <t>150-180</t>
  </si>
  <si>
    <t>NIFTY 15900 CE 07-JUL</t>
  </si>
  <si>
    <t>130-150</t>
  </si>
  <si>
    <t>Loss of Rs.30/-</t>
  </si>
  <si>
    <t>AXISBANK JULY FUT</t>
  </si>
  <si>
    <t>665-675</t>
  </si>
  <si>
    <t>2220-2240</t>
  </si>
  <si>
    <t>Profit of Rs.650/-</t>
  </si>
  <si>
    <t>765-780</t>
  </si>
  <si>
    <t>460-490</t>
  </si>
  <si>
    <t>GRASIM JULY FUT</t>
  </si>
  <si>
    <t>Profit of Rs.6.5/-</t>
  </si>
  <si>
    <t>1390-1410</t>
  </si>
  <si>
    <t>IRCTC JULY FUT</t>
  </si>
  <si>
    <t>590-600</t>
  </si>
  <si>
    <t>Part profit of Rs.18/-</t>
  </si>
  <si>
    <t>Profit of Rs.7/-</t>
  </si>
  <si>
    <t>Profit of Rs.10.5/-</t>
  </si>
  <si>
    <t>Profit of Rs.22.5/-</t>
  </si>
  <si>
    <t>Profit of Rs.11/-</t>
  </si>
  <si>
    <t>755-765</t>
  </si>
  <si>
    <t>VEDL 230 CE JUL</t>
  </si>
  <si>
    <t>10-12.0</t>
  </si>
  <si>
    <t>Profit of Rs.3.7/-</t>
  </si>
  <si>
    <t>RELIANCE 2500 CE JUL</t>
  </si>
  <si>
    <t>37-38</t>
  </si>
  <si>
    <t>NIFTY 16100 CE 7 JUL</t>
  </si>
  <si>
    <t>Profit of Rs.6/-</t>
  </si>
  <si>
    <t xml:space="preserve">ICICIBANK JULY FUT </t>
  </si>
  <si>
    <t>Profit of Rs.240/-</t>
  </si>
  <si>
    <t>Profit of Rs.8/-</t>
  </si>
  <si>
    <t>Part profit of Rs.5.5/-</t>
  </si>
  <si>
    <t>ANSHU MISHRA</t>
  </si>
  <si>
    <t>M&amp;M 1200 CE JUL</t>
  </si>
  <si>
    <t>Sell</t>
  </si>
  <si>
    <t>PIIND JULY FUT</t>
  </si>
  <si>
    <t>2820-2850</t>
  </si>
  <si>
    <t>Profit of Rs.41/-</t>
  </si>
  <si>
    <t>930-950</t>
  </si>
  <si>
    <t>2290-2310</t>
  </si>
  <si>
    <t>NIFTY JULY FUT</t>
  </si>
  <si>
    <t>16300-16400</t>
  </si>
  <si>
    <t>Profit of Rs.42.5/-</t>
  </si>
  <si>
    <t>375-385</t>
  </si>
  <si>
    <t>225-230</t>
  </si>
  <si>
    <t>JSWSTEEL JULY FUT</t>
  </si>
  <si>
    <t>590-598</t>
  </si>
  <si>
    <t>Profit of Rs.2.5/-</t>
  </si>
  <si>
    <t>IFL</t>
  </si>
  <si>
    <t>Loss of Rs.12.5/-</t>
  </si>
  <si>
    <t>Profit of Rs.7.50/-</t>
  </si>
  <si>
    <t>930-960</t>
  </si>
  <si>
    <t xml:space="preserve"> NIFTY JULY FUT </t>
  </si>
  <si>
    <t>BHARATFORG JULY FUT</t>
  </si>
  <si>
    <t>660-670</t>
  </si>
  <si>
    <t>Loss of Rs.10.5/-</t>
  </si>
  <si>
    <t>Loss of Rs.13/-</t>
  </si>
  <si>
    <t xml:space="preserve">LICHSGFIN 370 CE JUL </t>
  </si>
  <si>
    <t>BANKNIFTY JULY FUT</t>
  </si>
  <si>
    <t>35000-34700</t>
  </si>
  <si>
    <t>Profit of Rs.190/-</t>
  </si>
  <si>
    <t>Profit of Rs.15/-</t>
  </si>
  <si>
    <t>Profit of Rs.45/-</t>
  </si>
  <si>
    <t>70-71</t>
  </si>
  <si>
    <t>75-77</t>
  </si>
  <si>
    <t>Profit of Rs.1.6/-</t>
  </si>
  <si>
    <t>NIFTY 16050 CE 14 JUL</t>
  </si>
  <si>
    <t>100-120</t>
  </si>
  <si>
    <t>300-350</t>
  </si>
  <si>
    <t>3030-3050</t>
  </si>
  <si>
    <t>3300-3500</t>
  </si>
  <si>
    <t xml:space="preserve">BANKNIFTY 34900 CE 14 JUL </t>
  </si>
  <si>
    <t>BRRL</t>
  </si>
  <si>
    <t>Profit of Rs.65/-</t>
  </si>
  <si>
    <t>206-207</t>
  </si>
  <si>
    <t>213-218</t>
  </si>
  <si>
    <t>2700-2740</t>
  </si>
  <si>
    <t>595-610</t>
  </si>
  <si>
    <t>BANKNIFTY 34800 CE 14 JUL</t>
  </si>
  <si>
    <t>Loss of Rs.65/-</t>
  </si>
  <si>
    <t>ANANT AGGARWAL</t>
  </si>
  <si>
    <t>MERLIN COMMOSALES PRIVATE LIMITED</t>
  </si>
  <si>
    <t>MANISH MISHRA</t>
  </si>
  <si>
    <t>TOPGAIN FINANCE PRIVATE LIMITED</t>
  </si>
  <si>
    <t>MILEFUR</t>
  </si>
  <si>
    <t>DIVYA DIGAMBAR SONGHARE</t>
  </si>
  <si>
    <t>MNIL</t>
  </si>
  <si>
    <t>OSIAJEE</t>
  </si>
  <si>
    <t>SHARPLINE</t>
  </si>
  <si>
    <t>135-140</t>
  </si>
  <si>
    <t>CONCOR JULY FUT</t>
  </si>
  <si>
    <t>690-705</t>
  </si>
  <si>
    <t xml:space="preserve">CIPLA JULY FUT </t>
  </si>
  <si>
    <t>980-990</t>
  </si>
  <si>
    <t>HDFCAMC JULY FUT</t>
  </si>
  <si>
    <t>1940-1970</t>
  </si>
  <si>
    <t>CROMPTON JULY FUT</t>
  </si>
  <si>
    <t>391-392</t>
  </si>
  <si>
    <t>400-410</t>
  </si>
  <si>
    <t>Profit of Rs9/-</t>
  </si>
  <si>
    <t>Profit of Rs.33.5/-</t>
  </si>
  <si>
    <t>Loss of Rs.6.75/-</t>
  </si>
  <si>
    <t xml:space="preserve">BIRLACORPN </t>
  </si>
  <si>
    <t>960-970</t>
  </si>
  <si>
    <t>Profit of Rs.18.5/-</t>
  </si>
  <si>
    <t>GKP</t>
  </si>
  <si>
    <t>HAFIZA MOHAMED HASANFATTA</t>
  </si>
  <si>
    <t>GOEL</t>
  </si>
  <si>
    <t>ANBUCHEZHIAN</t>
  </si>
  <si>
    <t>BP EQUITIES PVT. LTD.</t>
  </si>
  <si>
    <t>PREETI JAIN</t>
  </si>
  <si>
    <t>SUBHA LAKSHMI AGARWAL</t>
  </si>
  <si>
    <t>SANDEEP AGARWAL</t>
  </si>
  <si>
    <t>PURAV BHARATBHAI PATEL</t>
  </si>
  <si>
    <t>JATIN MANUBHAI SHAH</t>
  </si>
  <si>
    <t>PGCRL</t>
  </si>
  <si>
    <t>QUADRANT</t>
  </si>
  <si>
    <t>PUNJAB NATIONAL BANK</t>
  </si>
  <si>
    <t>SAILANI</t>
  </si>
  <si>
    <t>LEVERAGE MANAGEMENT SERVICES PRIVATE LIMITED</t>
  </si>
  <si>
    <t>SANJAY BANSAL</t>
  </si>
  <si>
    <t>SHERWOOD SECURITIES PVT LTD</t>
  </si>
  <si>
    <t>CMMIPL</t>
  </si>
  <si>
    <t>CMM Infraprojects Limited</t>
  </si>
  <si>
    <t>L7 HITECH PRIVATE LIMITED</t>
  </si>
  <si>
    <t>BTML</t>
  </si>
  <si>
    <t>Bodhi Tree Multimedia Ltd</t>
  </si>
  <si>
    <t>KISHAN MUNDRA</t>
  </si>
  <si>
    <t>VIKASPROP</t>
  </si>
  <si>
    <t>Vikas Prop &amp; Granite Ltd</t>
  </si>
  <si>
    <t>KOMAL</t>
  </si>
  <si>
    <t>2870-2900</t>
  </si>
  <si>
    <t>3200-3400</t>
  </si>
  <si>
    <t>LALPATHLAB JULY FUT</t>
  </si>
  <si>
    <t>1975-1985</t>
  </si>
  <si>
    <t>1930-1880</t>
  </si>
  <si>
    <t>672-674</t>
  </si>
  <si>
    <t>BAJFINANCE JULY FUT</t>
  </si>
  <si>
    <t>6050-6070</t>
  </si>
  <si>
    <t>6200-6250</t>
  </si>
  <si>
    <t>2275-2285</t>
  </si>
  <si>
    <t>2340-2370</t>
  </si>
  <si>
    <t>237-238</t>
  </si>
  <si>
    <t>245-255</t>
  </si>
  <si>
    <t>Profit of Rs.30.5/-</t>
  </si>
  <si>
    <t>VEDL JULY FUT</t>
  </si>
  <si>
    <t>AKI</t>
  </si>
  <si>
    <t>GRACEUNITED DEVELOPERS PVT.LTD.</t>
  </si>
  <si>
    <t>SYGNIFIC RD SOLUTIONS PRIVATE LIMITED</t>
  </si>
  <si>
    <t>MANOJ JAIKUMAR TIBREWALA</t>
  </si>
  <si>
    <t>DELTA</t>
  </si>
  <si>
    <t>ARPAN DAS</t>
  </si>
  <si>
    <t>DIVYA KANDA</t>
  </si>
  <si>
    <t>SAVITRI VYAPAAR PRIVATE LIMITED</t>
  </si>
  <si>
    <t>RAHUL ANANTRAI MEHTA</t>
  </si>
  <si>
    <t>MANJULA VINOD KOTHARI</t>
  </si>
  <si>
    <t>KANTA DEVI SAMDARIA</t>
  </si>
  <si>
    <t>SAVITABEN RAJESHBHAI VAGHELA</t>
  </si>
  <si>
    <t>MOHAMMED MOHSIN HAJIMOHAMMED AJMERWALA</t>
  </si>
  <si>
    <t>AKASH PRAJAPATI</t>
  </si>
  <si>
    <t>SUMANBEN HARESHBHAI KABEERA</t>
  </si>
  <si>
    <t>MANGIND</t>
  </si>
  <si>
    <t>INDIAN CO-OPERATIVE CREDIT SOCIETY LIMITED</t>
  </si>
  <si>
    <t>SUTLAJ SALES PRIVATE LIMITED</t>
  </si>
  <si>
    <t>KABIR SHRAN DAGAR</t>
  </si>
  <si>
    <t>SHAIBAL GHOSH</t>
  </si>
  <si>
    <t>MONIKA M NIKUMBH</t>
  </si>
  <si>
    <t>ZENAB AIYUB YACOOBALI</t>
  </si>
  <si>
    <t>PANCHSHEEL</t>
  </si>
  <si>
    <t>KISHOR AMRITALAL VYAS</t>
  </si>
  <si>
    <t>KAUSHIK SHAH SHARES &amp; SEC. LTD</t>
  </si>
  <si>
    <t>SADHNA</t>
  </si>
  <si>
    <t>YOGESH KUMAR GUPTA</t>
  </si>
  <si>
    <t>MAGNESH BALA</t>
  </si>
  <si>
    <t>VIRTUAL BUSINESS SOLUTION PRIVATE LIMITED</t>
  </si>
  <si>
    <t>SANKHYAIN</t>
  </si>
  <si>
    <t>HIMANSHU MEENA</t>
  </si>
  <si>
    <t>VEERKRUPA</t>
  </si>
  <si>
    <t>BHAVYA DHIMAN</t>
  </si>
  <si>
    <t>AKSHAY RAJENDRABHAI OSWAL</t>
  </si>
  <si>
    <t>KRUNAL CHANDRAKANT SHAH</t>
  </si>
  <si>
    <t>VIJAYKUMAR NEMICHAND SURANA</t>
  </si>
  <si>
    <t>VIKRAM CHAMPALAL SHAH</t>
  </si>
  <si>
    <t>JACKEY CHAMPALAL SHAH</t>
  </si>
  <si>
    <t>MEHULKUMAR CHANDRAKANT SHAH</t>
  </si>
  <si>
    <t>VIJAYKUMAR NEMICHAND</t>
  </si>
  <si>
    <t>SUSHILADEVI VIJAYKUMAR SURANA</t>
  </si>
  <si>
    <t>SAMATHA KAMAL SURANA</t>
  </si>
  <si>
    <t>PINKESH MAFATLAL SHAH</t>
  </si>
  <si>
    <t>DIPAK MATHURBHAI SALVI</t>
  </si>
  <si>
    <t>ANSALHSG</t>
  </si>
  <si>
    <t>Ansal Housing and Constru</t>
  </si>
  <si>
    <t>JAIN APARNA</t>
  </si>
  <si>
    <t>DILIP NANJI CHHEDA</t>
  </si>
  <si>
    <t>RAMASTEEL</t>
  </si>
  <si>
    <t>Rama Steel Tubes Limited</t>
  </si>
  <si>
    <t>PRITHVI  FINMART  PRIVATE LIMITED</t>
  </si>
  <si>
    <t>RIIL</t>
  </si>
  <si>
    <t>Reliance Indl Infra Ltd</t>
  </si>
  <si>
    <t>XTX MARKETS LLP</t>
  </si>
  <si>
    <t>GRAVITON RESEARCH CAPITAL LLP</t>
  </si>
  <si>
    <t>SRPL</t>
  </si>
  <si>
    <t>Shree Ram Proteins Ltd.</t>
  </si>
  <si>
    <t>RITESH PROPERTIES AND INDUSTRIES LIMITED</t>
  </si>
  <si>
    <t>HOUSING DEVELOPMENT FINANCE CORPORATION LIMITED</t>
  </si>
  <si>
    <t>DCM</t>
  </si>
  <si>
    <t>DCM  Ltd</t>
  </si>
  <si>
    <t>VED PRAKASH AGARWAL</t>
  </si>
  <si>
    <t>HILTON</t>
  </si>
  <si>
    <t>Hilton Metal Forging Limi</t>
  </si>
  <si>
    <t>MANJULA VENTURES LLP</t>
  </si>
  <si>
    <t>ORIENTALTL</t>
  </si>
  <si>
    <t>Oriental Trimex Limited</t>
  </si>
  <si>
    <t>SHAH SHARAD KANAYALAL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</si>
</sst>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68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2" borderId="1" xfId="0" applyFont="1" applyFill="1" applyBorder="1"/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7" fillId="0" borderId="21" xfId="0" applyFont="1" applyBorder="1"/>
    <xf numFmtId="0" fontId="0" fillId="0" borderId="21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39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2" xfId="0" applyFont="1" applyBorder="1"/>
    <xf numFmtId="0" fontId="0" fillId="0" borderId="22" xfId="0" applyFont="1" applyBorder="1" applyAlignment="1"/>
    <xf numFmtId="0" fontId="1" fillId="0" borderId="23" xfId="0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0" fillId="19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1" fillId="0" borderId="5" xfId="0" applyFont="1" applyBorder="1"/>
    <xf numFmtId="1" fontId="31" fillId="12" borderId="24" xfId="0" applyNumberFormat="1" applyFont="1" applyFill="1" applyBorder="1" applyAlignment="1">
      <alignment horizontal="center" vertical="center"/>
    </xf>
    <xf numFmtId="165" fontId="31" fillId="12" borderId="24" xfId="0" applyNumberFormat="1" applyFont="1" applyFill="1" applyBorder="1" applyAlignment="1">
      <alignment horizontal="center" vertical="center"/>
    </xf>
    <xf numFmtId="16" fontId="31" fillId="12" borderId="24" xfId="0" applyNumberFormat="1" applyFont="1" applyFill="1" applyBorder="1" applyAlignment="1">
      <alignment horizontal="center" vertical="center"/>
    </xf>
    <xf numFmtId="0" fontId="31" fillId="12" borderId="24" xfId="0" applyFont="1" applyFill="1" applyBorder="1" applyAlignment="1">
      <alignment horizontal="left"/>
    </xf>
    <xf numFmtId="0" fontId="31" fillId="12" borderId="24" xfId="0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10" fontId="32" fillId="14" borderId="24" xfId="0" applyNumberFormat="1" applyFont="1" applyFill="1" applyBorder="1" applyAlignment="1">
      <alignment horizontal="center" vertical="center" wrapText="1"/>
    </xf>
    <xf numFmtId="16" fontId="32" fillId="14" borderId="24" xfId="0" applyNumberFormat="1" applyFont="1" applyFill="1" applyBorder="1" applyAlignment="1">
      <alignment horizontal="center" vertical="center"/>
    </xf>
    <xf numFmtId="0" fontId="1" fillId="12" borderId="25" xfId="0" applyFont="1" applyFill="1" applyBorder="1"/>
    <xf numFmtId="0" fontId="1" fillId="12" borderId="24" xfId="0" applyFont="1" applyFill="1" applyBorder="1"/>
    <xf numFmtId="0" fontId="0" fillId="13" borderId="24" xfId="0" applyFont="1" applyFill="1" applyBorder="1" applyAlignment="1"/>
    <xf numFmtId="15" fontId="31" fillId="12" borderId="24" xfId="0" applyNumberFormat="1" applyFont="1" applyFill="1" applyBorder="1" applyAlignment="1">
      <alignment horizontal="center" vertical="center"/>
    </xf>
    <xf numFmtId="0" fontId="32" fillId="12" borderId="24" xfId="0" applyFont="1" applyFill="1" applyBorder="1"/>
    <xf numFmtId="43" fontId="31" fillId="12" borderId="24" xfId="0" applyNumberFormat="1" applyFont="1" applyFill="1" applyBorder="1" applyAlignment="1">
      <alignment horizontal="center" vertical="top"/>
    </xf>
    <xf numFmtId="0" fontId="31" fillId="12" borderId="24" xfId="0" applyFont="1" applyFill="1" applyBorder="1" applyAlignment="1">
      <alignment horizontal="center" vertical="top"/>
    </xf>
    <xf numFmtId="165" fontId="40" fillId="12" borderId="21" xfId="0" applyNumberFormat="1" applyFont="1" applyFill="1" applyBorder="1" applyAlignment="1">
      <alignment horizontal="center" vertical="center"/>
    </xf>
    <xf numFmtId="1" fontId="31" fillId="11" borderId="24" xfId="0" applyNumberFormat="1" applyFont="1" applyFill="1" applyBorder="1" applyAlignment="1">
      <alignment horizontal="center" vertical="center"/>
    </xf>
    <xf numFmtId="16" fontId="31" fillId="11" borderId="24" xfId="0" applyNumberFormat="1" applyFont="1" applyFill="1" applyBorder="1" applyAlignment="1">
      <alignment horizontal="center" vertical="center"/>
    </xf>
    <xf numFmtId="0" fontId="31" fillId="11" borderId="24" xfId="0" applyFont="1" applyFill="1" applyBorder="1" applyAlignment="1">
      <alignment horizontal="left"/>
    </xf>
    <xf numFmtId="0" fontId="31" fillId="11" borderId="24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0" fillId="12" borderId="24" xfId="0" applyNumberFormat="1" applyFont="1" applyFill="1" applyBorder="1" applyAlignment="1">
      <alignment horizontal="center" vertical="center"/>
    </xf>
    <xf numFmtId="0" fontId="1" fillId="20" borderId="0" xfId="0" applyFont="1" applyFill="1" applyBorder="1"/>
    <xf numFmtId="0" fontId="1" fillId="20" borderId="25" xfId="0" applyFont="1" applyFill="1" applyBorder="1"/>
    <xf numFmtId="0" fontId="1" fillId="20" borderId="24" xfId="0" applyFont="1" applyFill="1" applyBorder="1"/>
    <xf numFmtId="0" fontId="0" fillId="21" borderId="24" xfId="0" applyFont="1" applyFill="1" applyBorder="1" applyAlignment="1"/>
    <xf numFmtId="165" fontId="40" fillId="11" borderId="24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21" xfId="0" applyFont="1" applyFill="1" applyBorder="1" applyAlignment="1">
      <alignment horizontal="center" vertical="center"/>
    </xf>
    <xf numFmtId="10" fontId="32" fillId="18" borderId="3" xfId="0" applyNumberFormat="1" applyFont="1" applyFill="1" applyBorder="1" applyAlignment="1">
      <alignment horizontal="center" vertical="center" wrapText="1"/>
    </xf>
    <xf numFmtId="16" fontId="32" fillId="18" borderId="21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0" fontId="32" fillId="6" borderId="21" xfId="0" applyNumberFormat="1" applyFont="1" applyFill="1" applyBorder="1" applyAlignment="1">
      <alignment horizontal="center" vertical="center" wrapText="1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31" fillId="11" borderId="21" xfId="0" applyFont="1" applyFill="1" applyBorder="1" applyAlignment="1">
      <alignment horizont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1" xfId="0" applyBorder="1" applyAlignment="1"/>
    <xf numFmtId="165" fontId="40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4" xfId="0" applyFont="1" applyFill="1" applyBorder="1" applyAlignment="1">
      <alignment horizontal="center" vertical="center"/>
    </xf>
    <xf numFmtId="165" fontId="31" fillId="17" borderId="24" xfId="0" applyNumberFormat="1" applyFont="1" applyFill="1" applyBorder="1" applyAlignment="1">
      <alignment horizontal="center" vertical="center"/>
    </xf>
    <xf numFmtId="15" fontId="31" fillId="17" borderId="24" xfId="0" applyNumberFormat="1" applyFont="1" applyFill="1" applyBorder="1" applyAlignment="1">
      <alignment horizontal="center" vertical="center"/>
    </xf>
    <xf numFmtId="0" fontId="32" fillId="17" borderId="24" xfId="0" applyFont="1" applyFill="1" applyBorder="1"/>
    <xf numFmtId="43" fontId="31" fillId="17" borderId="24" xfId="0" applyNumberFormat="1" applyFont="1" applyFill="1" applyBorder="1" applyAlignment="1">
      <alignment horizontal="center" vertical="top"/>
    </xf>
    <xf numFmtId="0" fontId="31" fillId="17" borderId="24" xfId="0" applyFont="1" applyFill="1" applyBorder="1" applyAlignment="1">
      <alignment horizontal="center" vertical="top"/>
    </xf>
    <xf numFmtId="1" fontId="40" fillId="22" borderId="24" xfId="0" applyNumberFormat="1" applyFont="1" applyFill="1" applyBorder="1" applyAlignment="1">
      <alignment horizontal="center" vertical="center"/>
    </xf>
    <xf numFmtId="165" fontId="40" fillId="22" borderId="24" xfId="0" applyNumberFormat="1" applyFont="1" applyFill="1" applyBorder="1" applyAlignment="1">
      <alignment horizontal="center" vertical="center"/>
    </xf>
    <xf numFmtId="16" fontId="40" fillId="22" borderId="24" xfId="0" applyNumberFormat="1" applyFont="1" applyFill="1" applyBorder="1" applyAlignment="1">
      <alignment horizontal="center" vertical="center"/>
    </xf>
    <xf numFmtId="0" fontId="40" fillId="22" borderId="24" xfId="0" applyFont="1" applyFill="1" applyBorder="1" applyAlignment="1">
      <alignment horizontal="left"/>
    </xf>
    <xf numFmtId="0" fontId="40" fillId="22" borderId="24" xfId="0" applyFont="1" applyFill="1" applyBorder="1" applyAlignment="1">
      <alignment horizontal="center" vertical="center"/>
    </xf>
    <xf numFmtId="0" fontId="40" fillId="23" borderId="21" xfId="0" applyFont="1" applyFill="1" applyBorder="1" applyAlignment="1">
      <alignment horizontal="center" vertical="center"/>
    </xf>
    <xf numFmtId="2" fontId="40" fillId="23" borderId="21" xfId="0" applyNumberFormat="1" applyFont="1" applyFill="1" applyBorder="1" applyAlignment="1">
      <alignment horizontal="center" vertical="center"/>
    </xf>
    <xf numFmtId="10" fontId="40" fillId="23" borderId="21" xfId="0" applyNumberFormat="1" applyFont="1" applyFill="1" applyBorder="1" applyAlignment="1">
      <alignment horizontal="center" vertical="center" wrapText="1"/>
    </xf>
    <xf numFmtId="16" fontId="40" fillId="23" borderId="21" xfId="0" applyNumberFormat="1" applyFont="1" applyFill="1" applyBorder="1" applyAlignment="1">
      <alignment horizontal="center" vertical="center"/>
    </xf>
    <xf numFmtId="0" fontId="40" fillId="11" borderId="21" xfId="0" applyFont="1" applyFill="1" applyBorder="1" applyAlignment="1">
      <alignment horizontal="center" vertical="center"/>
    </xf>
    <xf numFmtId="0" fontId="40" fillId="11" borderId="21" xfId="0" applyFont="1" applyFill="1" applyBorder="1"/>
    <xf numFmtId="0" fontId="40" fillId="22" borderId="21" xfId="0" applyFont="1" applyFill="1" applyBorder="1" applyAlignment="1">
      <alignment horizontal="center" vertical="center"/>
    </xf>
    <xf numFmtId="165" fontId="40" fillId="22" borderId="21" xfId="0" applyNumberFormat="1" applyFont="1" applyFill="1" applyBorder="1" applyAlignment="1">
      <alignment horizontal="center" vertical="center"/>
    </xf>
    <xf numFmtId="0" fontId="40" fillId="22" borderId="21" xfId="0" applyFont="1" applyFill="1" applyBorder="1"/>
    <xf numFmtId="0" fontId="32" fillId="23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40" fillId="12" borderId="21" xfId="0" applyFont="1" applyFill="1" applyBorder="1" applyAlignment="1">
      <alignment horizontal="center" vertical="center"/>
    </xf>
    <xf numFmtId="0" fontId="40" fillId="12" borderId="21" xfId="0" applyFont="1" applyFill="1" applyBorder="1"/>
    <xf numFmtId="0" fontId="0" fillId="13" borderId="21" xfId="0" applyFont="1" applyFill="1" applyBorder="1" applyAlignment="1"/>
    <xf numFmtId="16" fontId="40" fillId="11" borderId="21" xfId="0" applyNumberFormat="1" applyFont="1" applyFill="1" applyBorder="1" applyAlignment="1">
      <alignment horizontal="center" vertical="center"/>
    </xf>
    <xf numFmtId="0" fontId="40" fillId="24" borderId="21" xfId="0" applyFont="1" applyFill="1" applyBorder="1" applyAlignment="1">
      <alignment horizontal="center" vertical="center"/>
    </xf>
    <xf numFmtId="165" fontId="40" fillId="24" borderId="21" xfId="0" applyNumberFormat="1" applyFont="1" applyFill="1" applyBorder="1" applyAlignment="1">
      <alignment horizontal="center" vertical="center"/>
    </xf>
    <xf numFmtId="0" fontId="40" fillId="24" borderId="21" xfId="0" applyFont="1" applyFill="1" applyBorder="1"/>
    <xf numFmtId="0" fontId="32" fillId="25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66" fontId="32" fillId="24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65" fontId="31" fillId="11" borderId="24" xfId="0" applyNumberFormat="1" applyFont="1" applyFill="1" applyBorder="1" applyAlignment="1">
      <alignment horizontal="center" vertical="center"/>
    </xf>
    <xf numFmtId="15" fontId="31" fillId="11" borderId="24" xfId="0" applyNumberFormat="1" applyFont="1" applyFill="1" applyBorder="1" applyAlignment="1">
      <alignment horizontal="center" vertical="center"/>
    </xf>
    <xf numFmtId="0" fontId="32" fillId="11" borderId="24" xfId="0" applyFont="1" applyFill="1" applyBorder="1"/>
    <xf numFmtId="43" fontId="31" fillId="11" borderId="24" xfId="0" applyNumberFormat="1" applyFont="1" applyFill="1" applyBorder="1" applyAlignment="1">
      <alignment horizontal="center" vertical="top"/>
    </xf>
    <xf numFmtId="0" fontId="31" fillId="11" borderId="24" xfId="0" applyFont="1" applyFill="1" applyBorder="1" applyAlignment="1">
      <alignment horizontal="center" vertical="top"/>
    </xf>
    <xf numFmtId="1" fontId="31" fillId="22" borderId="24" xfId="0" applyNumberFormat="1" applyFont="1" applyFill="1" applyBorder="1" applyAlignment="1">
      <alignment horizontal="center" vertical="center"/>
    </xf>
    <xf numFmtId="16" fontId="31" fillId="22" borderId="24" xfId="0" applyNumberFormat="1" applyFont="1" applyFill="1" applyBorder="1" applyAlignment="1">
      <alignment horizontal="center" vertical="center"/>
    </xf>
    <xf numFmtId="0" fontId="31" fillId="22" borderId="24" xfId="0" applyFont="1" applyFill="1" applyBorder="1" applyAlignment="1">
      <alignment horizontal="left"/>
    </xf>
    <xf numFmtId="0" fontId="31" fillId="22" borderId="24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31" fillId="22" borderId="21" xfId="0" applyFont="1" applyFill="1" applyBorder="1"/>
    <xf numFmtId="0" fontId="31" fillId="17" borderId="26" xfId="0" applyFont="1" applyFill="1" applyBorder="1" applyAlignment="1">
      <alignment horizontal="center" vertical="center"/>
    </xf>
    <xf numFmtId="165" fontId="31" fillId="17" borderId="26" xfId="0" applyNumberFormat="1" applyFont="1" applyFill="1" applyBorder="1" applyAlignment="1">
      <alignment horizontal="center" vertical="center"/>
    </xf>
    <xf numFmtId="15" fontId="31" fillId="17" borderId="26" xfId="0" applyNumberFormat="1" applyFont="1" applyFill="1" applyBorder="1" applyAlignment="1">
      <alignment horizontal="center" vertical="center"/>
    </xf>
    <xf numFmtId="0" fontId="32" fillId="17" borderId="26" xfId="0" applyFont="1" applyFill="1" applyBorder="1"/>
    <xf numFmtId="43" fontId="31" fillId="17" borderId="26" xfId="0" applyNumberFormat="1" applyFont="1" applyFill="1" applyBorder="1" applyAlignment="1">
      <alignment horizontal="center" vertical="top"/>
    </xf>
    <xf numFmtId="0" fontId="31" fillId="17" borderId="26" xfId="0" applyFont="1" applyFill="1" applyBorder="1" applyAlignment="1">
      <alignment horizontal="center" vertical="top"/>
    </xf>
    <xf numFmtId="0" fontId="32" fillId="18" borderId="2" xfId="0" applyFont="1" applyFill="1" applyBorder="1" applyAlignment="1">
      <alignment horizontal="center" vertical="center"/>
    </xf>
    <xf numFmtId="2" fontId="32" fillId="18" borderId="2" xfId="0" applyNumberFormat="1" applyFont="1" applyFill="1" applyBorder="1" applyAlignment="1">
      <alignment horizontal="center" vertical="center"/>
    </xf>
    <xf numFmtId="10" fontId="32" fillId="18" borderId="5" xfId="0" applyNumberFormat="1" applyFont="1" applyFill="1" applyBorder="1" applyAlignment="1">
      <alignment horizontal="center" vertical="center" wrapText="1"/>
    </xf>
    <xf numFmtId="0" fontId="32" fillId="18" borderId="22" xfId="0" applyFont="1" applyFill="1" applyBorder="1" applyAlignment="1">
      <alignment horizontal="center" vertical="center"/>
    </xf>
    <xf numFmtId="16" fontId="32" fillId="18" borderId="22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40" fillId="24" borderId="24" xfId="0" applyNumberFormat="1" applyFont="1" applyFill="1" applyBorder="1" applyAlignment="1">
      <alignment horizontal="center" vertical="center"/>
    </xf>
    <xf numFmtId="0" fontId="31" fillId="24" borderId="21" xfId="0" applyFont="1" applyFill="1" applyBorder="1"/>
    <xf numFmtId="2" fontId="40" fillId="22" borderId="21" xfId="0" applyNumberFormat="1" applyFont="1" applyFill="1" applyBorder="1" applyAlignment="1">
      <alignment horizontal="center" vertical="center"/>
    </xf>
    <xf numFmtId="166" fontId="40" fillId="22" borderId="21" xfId="0" applyNumberFormat="1" applyFont="1" applyFill="1" applyBorder="1" applyAlignment="1">
      <alignment horizontal="center" vertical="center"/>
    </xf>
    <xf numFmtId="165" fontId="31" fillId="22" borderId="24" xfId="0" applyNumberFormat="1" applyFont="1" applyFill="1" applyBorder="1" applyAlignment="1">
      <alignment horizontal="center" vertical="center"/>
    </xf>
    <xf numFmtId="15" fontId="31" fillId="22" borderId="24" xfId="0" applyNumberFormat="1" applyFont="1" applyFill="1" applyBorder="1" applyAlignment="1">
      <alignment horizontal="center" vertical="center"/>
    </xf>
    <xf numFmtId="0" fontId="32" fillId="22" borderId="24" xfId="0" applyFont="1" applyFill="1" applyBorder="1"/>
    <xf numFmtId="43" fontId="31" fillId="22" borderId="24" xfId="0" applyNumberFormat="1" applyFont="1" applyFill="1" applyBorder="1" applyAlignment="1">
      <alignment horizontal="center" vertical="top"/>
    </xf>
    <xf numFmtId="0" fontId="31" fillId="22" borderId="24" xfId="0" applyFont="1" applyFill="1" applyBorder="1" applyAlignment="1">
      <alignment horizontal="center" vertical="top"/>
    </xf>
    <xf numFmtId="0" fontId="32" fillId="23" borderId="1" xfId="0" applyFont="1" applyFill="1" applyBorder="1" applyAlignment="1">
      <alignment horizontal="center" vertical="center"/>
    </xf>
    <xf numFmtId="2" fontId="32" fillId="23" borderId="1" xfId="0" applyNumberFormat="1" applyFont="1" applyFill="1" applyBorder="1" applyAlignment="1">
      <alignment horizontal="center" vertical="center"/>
    </xf>
    <xf numFmtId="10" fontId="32" fillId="23" borderId="3" xfId="0" applyNumberFormat="1" applyFont="1" applyFill="1" applyBorder="1" applyAlignment="1">
      <alignment horizontal="center" vertical="center" wrapText="1"/>
    </xf>
    <xf numFmtId="16" fontId="32" fillId="23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216</xdr:row>
      <xdr:rowOff>0</xdr:rowOff>
    </xdr:from>
    <xdr:to>
      <xdr:col>11</xdr:col>
      <xdr:colOff>123825</xdr:colOff>
      <xdr:row>230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468405</xdr:colOff>
      <xdr:row>511</xdr:row>
      <xdr:rowOff>89647</xdr:rowOff>
    </xdr:from>
    <xdr:to>
      <xdr:col>12</xdr:col>
      <xdr:colOff>298077</xdr:colOff>
      <xdr:row>516</xdr:row>
      <xdr:rowOff>11205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34317" y="80828029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3" sqref="C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44761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91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91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92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91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91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F18" sqref="F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94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44761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8" t="s">
        <v>16</v>
      </c>
      <c r="B9" s="460" t="s">
        <v>17</v>
      </c>
      <c r="C9" s="460" t="s">
        <v>18</v>
      </c>
      <c r="D9" s="460" t="s">
        <v>19</v>
      </c>
      <c r="E9" s="23" t="s">
        <v>20</v>
      </c>
      <c r="F9" s="23" t="s">
        <v>21</v>
      </c>
      <c r="G9" s="455" t="s">
        <v>22</v>
      </c>
      <c r="H9" s="456"/>
      <c r="I9" s="457"/>
      <c r="J9" s="455" t="s">
        <v>23</v>
      </c>
      <c r="K9" s="456"/>
      <c r="L9" s="457"/>
      <c r="M9" s="23"/>
      <c r="N9" s="24"/>
      <c r="O9" s="24"/>
      <c r="P9" s="24"/>
    </row>
    <row r="10" spans="1:16" ht="59.25" customHeight="1">
      <c r="A10" s="459"/>
      <c r="B10" s="461"/>
      <c r="C10" s="461"/>
      <c r="D10" s="461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44770</v>
      </c>
      <c r="E11" s="32">
        <v>16300.25</v>
      </c>
      <c r="F11" s="32">
        <v>16330.233333333332</v>
      </c>
      <c r="G11" s="33">
        <v>16140.466666666664</v>
      </c>
      <c r="H11" s="33">
        <v>15980.683333333332</v>
      </c>
      <c r="I11" s="33">
        <v>15790.916666666664</v>
      </c>
      <c r="J11" s="33">
        <v>16490.016666666663</v>
      </c>
      <c r="K11" s="33">
        <v>16679.783333333329</v>
      </c>
      <c r="L11" s="33">
        <v>16839.566666666662</v>
      </c>
      <c r="M11" s="34">
        <v>16520</v>
      </c>
      <c r="N11" s="34">
        <v>16170.45</v>
      </c>
      <c r="O11" s="35">
        <v>13455300</v>
      </c>
      <c r="P11" s="36">
        <v>-6.4021452942997353E-2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44770</v>
      </c>
      <c r="E12" s="37">
        <v>35428.550000000003</v>
      </c>
      <c r="F12" s="37">
        <v>35335.216666666667</v>
      </c>
      <c r="G12" s="38">
        <v>34980.433333333334</v>
      </c>
      <c r="H12" s="38">
        <v>34532.316666666666</v>
      </c>
      <c r="I12" s="38">
        <v>34177.533333333333</v>
      </c>
      <c r="J12" s="38">
        <v>35783.333333333336</v>
      </c>
      <c r="K12" s="38">
        <v>36138.116666666676</v>
      </c>
      <c r="L12" s="38">
        <v>36586.233333333337</v>
      </c>
      <c r="M12" s="28">
        <v>35690</v>
      </c>
      <c r="N12" s="28">
        <v>34887.1</v>
      </c>
      <c r="O12" s="39">
        <v>2701400</v>
      </c>
      <c r="P12" s="40">
        <v>7.2814280891960043E-2</v>
      </c>
    </row>
    <row r="13" spans="1:16" ht="12.75" customHeight="1">
      <c r="A13" s="28">
        <v>3</v>
      </c>
      <c r="B13" s="29" t="s">
        <v>35</v>
      </c>
      <c r="C13" s="30" t="s">
        <v>794</v>
      </c>
      <c r="D13" s="31">
        <v>44768</v>
      </c>
      <c r="E13" s="37">
        <v>16370.75</v>
      </c>
      <c r="F13" s="37">
        <v>16308.433333333334</v>
      </c>
      <c r="G13" s="38">
        <v>16237.416666666668</v>
      </c>
      <c r="H13" s="38">
        <v>16104.083333333334</v>
      </c>
      <c r="I13" s="38">
        <v>16033.066666666668</v>
      </c>
      <c r="J13" s="38">
        <v>16441.76666666667</v>
      </c>
      <c r="K13" s="38">
        <v>16512.783333333333</v>
      </c>
      <c r="L13" s="38">
        <v>16646.116666666669</v>
      </c>
      <c r="M13" s="28">
        <v>16379.45</v>
      </c>
      <c r="N13" s="28">
        <v>16175.1</v>
      </c>
      <c r="O13" s="39">
        <v>3200</v>
      </c>
      <c r="P13" s="40">
        <v>-3.614457831325301E-2</v>
      </c>
    </row>
    <row r="14" spans="1:16" ht="12.75" customHeight="1">
      <c r="A14" s="28">
        <v>4</v>
      </c>
      <c r="B14" s="29" t="s">
        <v>35</v>
      </c>
      <c r="C14" s="30" t="s">
        <v>823</v>
      </c>
      <c r="D14" s="31">
        <v>44768</v>
      </c>
      <c r="E14" s="37">
        <v>6749.95</v>
      </c>
      <c r="F14" s="37">
        <v>6749.95</v>
      </c>
      <c r="G14" s="38">
        <v>6749.95</v>
      </c>
      <c r="H14" s="38">
        <v>6749.95</v>
      </c>
      <c r="I14" s="38">
        <v>6749.95</v>
      </c>
      <c r="J14" s="38">
        <v>6749.95</v>
      </c>
      <c r="K14" s="38">
        <v>6749.95</v>
      </c>
      <c r="L14" s="38">
        <v>6749.95</v>
      </c>
      <c r="M14" s="28">
        <v>6749.95</v>
      </c>
      <c r="N14" s="28">
        <v>6749.95</v>
      </c>
      <c r="O14" s="39">
        <v>825</v>
      </c>
      <c r="P14" s="40">
        <v>-8.3333333333333329E-2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44770</v>
      </c>
      <c r="E15" s="37">
        <v>739.4</v>
      </c>
      <c r="F15" s="37">
        <v>737.84999999999991</v>
      </c>
      <c r="G15" s="38">
        <v>733.89999999999986</v>
      </c>
      <c r="H15" s="38">
        <v>728.4</v>
      </c>
      <c r="I15" s="38">
        <v>724.44999999999993</v>
      </c>
      <c r="J15" s="38">
        <v>743.3499999999998</v>
      </c>
      <c r="K15" s="38">
        <v>747.29999999999984</v>
      </c>
      <c r="L15" s="38">
        <v>752.79999999999973</v>
      </c>
      <c r="M15" s="28">
        <v>741.8</v>
      </c>
      <c r="N15" s="28">
        <v>732.35</v>
      </c>
      <c r="O15" s="39">
        <v>3761250</v>
      </c>
      <c r="P15" s="40">
        <v>2.2648486249133348E-2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44770</v>
      </c>
      <c r="E16" s="37">
        <v>2581.1</v>
      </c>
      <c r="F16" s="37">
        <v>2575.3166666666662</v>
      </c>
      <c r="G16" s="38">
        <v>2559.4333333333325</v>
      </c>
      <c r="H16" s="38">
        <v>2537.7666666666664</v>
      </c>
      <c r="I16" s="38">
        <v>2521.8833333333328</v>
      </c>
      <c r="J16" s="38">
        <v>2596.9833333333322</v>
      </c>
      <c r="K16" s="38">
        <v>2612.8666666666663</v>
      </c>
      <c r="L16" s="38">
        <v>2634.5333333333319</v>
      </c>
      <c r="M16" s="28">
        <v>2591.1999999999998</v>
      </c>
      <c r="N16" s="28">
        <v>2553.65</v>
      </c>
      <c r="O16" s="39">
        <v>778000</v>
      </c>
      <c r="P16" s="40">
        <v>-2.1075810003145644E-2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44770</v>
      </c>
      <c r="E17" s="37">
        <v>19939.45</v>
      </c>
      <c r="F17" s="37">
        <v>19923.7</v>
      </c>
      <c r="G17" s="38">
        <v>19709.600000000002</v>
      </c>
      <c r="H17" s="38">
        <v>19479.75</v>
      </c>
      <c r="I17" s="38">
        <v>19265.650000000001</v>
      </c>
      <c r="J17" s="38">
        <v>20153.550000000003</v>
      </c>
      <c r="K17" s="38">
        <v>20367.650000000001</v>
      </c>
      <c r="L17" s="38">
        <v>20597.500000000004</v>
      </c>
      <c r="M17" s="28">
        <v>20137.8</v>
      </c>
      <c r="N17" s="28">
        <v>19693.849999999999</v>
      </c>
      <c r="O17" s="39">
        <v>43160</v>
      </c>
      <c r="P17" s="40">
        <v>3.8498556304138593E-2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44770</v>
      </c>
      <c r="E18" s="37">
        <v>95.65</v>
      </c>
      <c r="F18" s="37">
        <v>94.75</v>
      </c>
      <c r="G18" s="38">
        <v>93.55</v>
      </c>
      <c r="H18" s="38">
        <v>91.45</v>
      </c>
      <c r="I18" s="38">
        <v>90.25</v>
      </c>
      <c r="J18" s="38">
        <v>96.85</v>
      </c>
      <c r="K18" s="38">
        <v>98.049999999999983</v>
      </c>
      <c r="L18" s="38">
        <v>100.14999999999999</v>
      </c>
      <c r="M18" s="28">
        <v>95.95</v>
      </c>
      <c r="N18" s="28">
        <v>92.65</v>
      </c>
      <c r="O18" s="39">
        <v>19299600</v>
      </c>
      <c r="P18" s="40">
        <v>1.0746606334841629E-2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44770</v>
      </c>
      <c r="E19" s="37">
        <v>262.60000000000002</v>
      </c>
      <c r="F19" s="37">
        <v>261.0333333333333</v>
      </c>
      <c r="G19" s="38">
        <v>259.11666666666662</v>
      </c>
      <c r="H19" s="38">
        <v>255.63333333333333</v>
      </c>
      <c r="I19" s="38">
        <v>253.71666666666664</v>
      </c>
      <c r="J19" s="38">
        <v>264.51666666666659</v>
      </c>
      <c r="K19" s="38">
        <v>266.43333333333334</v>
      </c>
      <c r="L19" s="38">
        <v>269.91666666666657</v>
      </c>
      <c r="M19" s="28">
        <v>262.95</v>
      </c>
      <c r="N19" s="28">
        <v>257.55</v>
      </c>
      <c r="O19" s="39">
        <v>10834200</v>
      </c>
      <c r="P19" s="40">
        <v>3.863409770687936E-2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44770</v>
      </c>
      <c r="E20" s="37">
        <v>2176.85</v>
      </c>
      <c r="F20" s="37">
        <v>2171.0166666666669</v>
      </c>
      <c r="G20" s="38">
        <v>2160.0333333333338</v>
      </c>
      <c r="H20" s="38">
        <v>2143.2166666666667</v>
      </c>
      <c r="I20" s="38">
        <v>2132.2333333333336</v>
      </c>
      <c r="J20" s="38">
        <v>2187.8333333333339</v>
      </c>
      <c r="K20" s="38">
        <v>2198.8166666666666</v>
      </c>
      <c r="L20" s="38">
        <v>2215.6333333333341</v>
      </c>
      <c r="M20" s="28">
        <v>2182</v>
      </c>
      <c r="N20" s="28">
        <v>2154.1999999999998</v>
      </c>
      <c r="O20" s="39">
        <v>2967500</v>
      </c>
      <c r="P20" s="40">
        <v>-3.4566897112647418E-2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44770</v>
      </c>
      <c r="E21" s="37">
        <v>2428.9499999999998</v>
      </c>
      <c r="F21" s="37">
        <v>2427.3166666666666</v>
      </c>
      <c r="G21" s="38">
        <v>2410.6333333333332</v>
      </c>
      <c r="H21" s="38">
        <v>2392.3166666666666</v>
      </c>
      <c r="I21" s="38">
        <v>2375.6333333333332</v>
      </c>
      <c r="J21" s="38">
        <v>2445.6333333333332</v>
      </c>
      <c r="K21" s="38">
        <v>2462.3166666666666</v>
      </c>
      <c r="L21" s="38">
        <v>2480.6333333333332</v>
      </c>
      <c r="M21" s="28">
        <v>2444</v>
      </c>
      <c r="N21" s="28">
        <v>2409</v>
      </c>
      <c r="O21" s="39">
        <v>22013000</v>
      </c>
      <c r="P21" s="40">
        <v>-3.9591864437456166E-3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44770</v>
      </c>
      <c r="E22" s="37">
        <v>740.7</v>
      </c>
      <c r="F22" s="37">
        <v>739.06666666666661</v>
      </c>
      <c r="G22" s="38">
        <v>734.43333333333317</v>
      </c>
      <c r="H22" s="38">
        <v>728.16666666666652</v>
      </c>
      <c r="I22" s="38">
        <v>723.53333333333308</v>
      </c>
      <c r="J22" s="38">
        <v>745.33333333333326</v>
      </c>
      <c r="K22" s="38">
        <v>749.9666666666667</v>
      </c>
      <c r="L22" s="38">
        <v>756.23333333333335</v>
      </c>
      <c r="M22" s="28">
        <v>743.7</v>
      </c>
      <c r="N22" s="28">
        <v>732.8</v>
      </c>
      <c r="O22" s="39">
        <v>79058750</v>
      </c>
      <c r="P22" s="40">
        <v>-8.6885090518467028E-4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44770</v>
      </c>
      <c r="E23" s="37">
        <v>3256.05</v>
      </c>
      <c r="F23" s="37">
        <v>3243.8666666666668</v>
      </c>
      <c r="G23" s="38">
        <v>3217.7333333333336</v>
      </c>
      <c r="H23" s="38">
        <v>3179.416666666667</v>
      </c>
      <c r="I23" s="38">
        <v>3153.2833333333338</v>
      </c>
      <c r="J23" s="38">
        <v>3282.1833333333334</v>
      </c>
      <c r="K23" s="38">
        <v>3308.3166666666666</v>
      </c>
      <c r="L23" s="38">
        <v>3346.6333333333332</v>
      </c>
      <c r="M23" s="28">
        <v>3270</v>
      </c>
      <c r="N23" s="28">
        <v>3205.55</v>
      </c>
      <c r="O23" s="39">
        <v>265000</v>
      </c>
      <c r="P23" s="40">
        <v>5.3110773899848257E-3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44770</v>
      </c>
      <c r="E24" s="37">
        <v>480.15</v>
      </c>
      <c r="F24" s="37">
        <v>478.4666666666667</v>
      </c>
      <c r="G24" s="38">
        <v>473.18333333333339</v>
      </c>
      <c r="H24" s="38">
        <v>466.2166666666667</v>
      </c>
      <c r="I24" s="38">
        <v>460.93333333333339</v>
      </c>
      <c r="J24" s="38">
        <v>485.43333333333339</v>
      </c>
      <c r="K24" s="38">
        <v>490.7166666666667</v>
      </c>
      <c r="L24" s="38">
        <v>497.68333333333339</v>
      </c>
      <c r="M24" s="28">
        <v>483.75</v>
      </c>
      <c r="N24" s="28">
        <v>471.5</v>
      </c>
      <c r="O24" s="39">
        <v>7026000</v>
      </c>
      <c r="P24" s="40">
        <v>1.517121803207629E-2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44770</v>
      </c>
      <c r="E25" s="37">
        <v>371.5</v>
      </c>
      <c r="F25" s="37">
        <v>371.59999999999997</v>
      </c>
      <c r="G25" s="38">
        <v>370.29999999999995</v>
      </c>
      <c r="H25" s="38">
        <v>369.09999999999997</v>
      </c>
      <c r="I25" s="38">
        <v>367.79999999999995</v>
      </c>
      <c r="J25" s="38">
        <v>372.79999999999995</v>
      </c>
      <c r="K25" s="38">
        <v>374.1</v>
      </c>
      <c r="L25" s="38">
        <v>375.29999999999995</v>
      </c>
      <c r="M25" s="28">
        <v>372.9</v>
      </c>
      <c r="N25" s="28">
        <v>370.4</v>
      </c>
      <c r="O25" s="39">
        <v>49267800</v>
      </c>
      <c r="P25" s="40">
        <v>5.9539123084273587E-3</v>
      </c>
    </row>
    <row r="26" spans="1:16" ht="12.75" customHeight="1">
      <c r="A26" s="28">
        <v>16</v>
      </c>
      <c r="B26" s="236" t="s">
        <v>44</v>
      </c>
      <c r="C26" s="30" t="s">
        <v>53</v>
      </c>
      <c r="D26" s="31">
        <v>44770</v>
      </c>
      <c r="E26" s="37">
        <v>3963.75</v>
      </c>
      <c r="F26" s="37">
        <v>3946.35</v>
      </c>
      <c r="G26" s="38">
        <v>3918.75</v>
      </c>
      <c r="H26" s="38">
        <v>3873.75</v>
      </c>
      <c r="I26" s="38">
        <v>3846.15</v>
      </c>
      <c r="J26" s="38">
        <v>3991.35</v>
      </c>
      <c r="K26" s="38">
        <v>4018.9499999999994</v>
      </c>
      <c r="L26" s="38">
        <v>4063.95</v>
      </c>
      <c r="M26" s="28">
        <v>3973.95</v>
      </c>
      <c r="N26" s="28">
        <v>3901.35</v>
      </c>
      <c r="O26" s="39">
        <v>1800125</v>
      </c>
      <c r="P26" s="40">
        <v>-1.3359824609482049E-2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44770</v>
      </c>
      <c r="E27" s="37">
        <v>212</v>
      </c>
      <c r="F27" s="37">
        <v>211.83333333333334</v>
      </c>
      <c r="G27" s="38">
        <v>210.06666666666669</v>
      </c>
      <c r="H27" s="38">
        <v>208.13333333333335</v>
      </c>
      <c r="I27" s="38">
        <v>206.3666666666667</v>
      </c>
      <c r="J27" s="38">
        <v>213.76666666666668</v>
      </c>
      <c r="K27" s="38">
        <v>215.53333333333333</v>
      </c>
      <c r="L27" s="38">
        <v>217.46666666666667</v>
      </c>
      <c r="M27" s="28">
        <v>213.6</v>
      </c>
      <c r="N27" s="28">
        <v>209.9</v>
      </c>
      <c r="O27" s="39">
        <v>14584500</v>
      </c>
      <c r="P27" s="40">
        <v>6.2468128505864355E-2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44770</v>
      </c>
      <c r="E28" s="37">
        <v>145.9</v>
      </c>
      <c r="F28" s="37">
        <v>146.08333333333334</v>
      </c>
      <c r="G28" s="38">
        <v>144.7166666666667</v>
      </c>
      <c r="H28" s="38">
        <v>143.53333333333336</v>
      </c>
      <c r="I28" s="38">
        <v>142.16666666666671</v>
      </c>
      <c r="J28" s="38">
        <v>147.26666666666668</v>
      </c>
      <c r="K28" s="38">
        <v>148.6333333333333</v>
      </c>
      <c r="L28" s="38">
        <v>149.81666666666666</v>
      </c>
      <c r="M28" s="28">
        <v>147.44999999999999</v>
      </c>
      <c r="N28" s="28">
        <v>144.9</v>
      </c>
      <c r="O28" s="39">
        <v>40620000</v>
      </c>
      <c r="P28" s="40">
        <v>-5.2263182454503031E-2</v>
      </c>
    </row>
    <row r="29" spans="1:16" ht="12.75" customHeight="1">
      <c r="A29" s="28">
        <v>19</v>
      </c>
      <c r="B29" s="237" t="s">
        <v>56</v>
      </c>
      <c r="C29" s="30" t="s">
        <v>57</v>
      </c>
      <c r="D29" s="31">
        <v>44770</v>
      </c>
      <c r="E29" s="37">
        <v>3023.3</v>
      </c>
      <c r="F29" s="37">
        <v>3015.0499999999997</v>
      </c>
      <c r="G29" s="38">
        <v>3001.8999999999996</v>
      </c>
      <c r="H29" s="38">
        <v>2980.5</v>
      </c>
      <c r="I29" s="38">
        <v>2967.35</v>
      </c>
      <c r="J29" s="38">
        <v>3036.4499999999994</v>
      </c>
      <c r="K29" s="38">
        <v>3049.6</v>
      </c>
      <c r="L29" s="38">
        <v>3070.9999999999991</v>
      </c>
      <c r="M29" s="28">
        <v>3028.2</v>
      </c>
      <c r="N29" s="28">
        <v>2993.65</v>
      </c>
      <c r="O29" s="39">
        <v>7099200</v>
      </c>
      <c r="P29" s="40">
        <v>-8.186873061555227E-3</v>
      </c>
    </row>
    <row r="30" spans="1:16" ht="12.75" customHeight="1">
      <c r="A30" s="28">
        <v>20</v>
      </c>
      <c r="B30" s="29" t="s">
        <v>44</v>
      </c>
      <c r="C30" s="30" t="s">
        <v>303</v>
      </c>
      <c r="D30" s="31">
        <v>44770</v>
      </c>
      <c r="E30" s="37">
        <v>1779.4</v>
      </c>
      <c r="F30" s="37">
        <v>1784.1166666666668</v>
      </c>
      <c r="G30" s="38">
        <v>1768.2333333333336</v>
      </c>
      <c r="H30" s="38">
        <v>1757.0666666666668</v>
      </c>
      <c r="I30" s="38">
        <v>1741.1833333333336</v>
      </c>
      <c r="J30" s="38">
        <v>1795.2833333333335</v>
      </c>
      <c r="K30" s="38">
        <v>1811.1666666666667</v>
      </c>
      <c r="L30" s="38">
        <v>1822.3333333333335</v>
      </c>
      <c r="M30" s="28">
        <v>1800</v>
      </c>
      <c r="N30" s="28">
        <v>1772.95</v>
      </c>
      <c r="O30" s="39">
        <v>655050</v>
      </c>
      <c r="P30" s="40">
        <v>-7.4999999999999997E-3</v>
      </c>
    </row>
    <row r="31" spans="1:16" ht="12.75" customHeight="1">
      <c r="A31" s="28">
        <v>21</v>
      </c>
      <c r="B31" s="29" t="s">
        <v>44</v>
      </c>
      <c r="C31" s="30" t="s">
        <v>304</v>
      </c>
      <c r="D31" s="31">
        <v>44770</v>
      </c>
      <c r="E31" s="37">
        <v>8365.7000000000007</v>
      </c>
      <c r="F31" s="37">
        <v>8368.15</v>
      </c>
      <c r="G31" s="38">
        <v>8322.2999999999993</v>
      </c>
      <c r="H31" s="38">
        <v>8278.9</v>
      </c>
      <c r="I31" s="38">
        <v>8233.0499999999993</v>
      </c>
      <c r="J31" s="38">
        <v>8411.5499999999993</v>
      </c>
      <c r="K31" s="38">
        <v>8457.4000000000015</v>
      </c>
      <c r="L31" s="38">
        <v>8500.7999999999993</v>
      </c>
      <c r="M31" s="28">
        <v>8414</v>
      </c>
      <c r="N31" s="28">
        <v>8324.75</v>
      </c>
      <c r="O31" s="39">
        <v>114150</v>
      </c>
      <c r="P31" s="40">
        <v>3.2959789057350032E-3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44770</v>
      </c>
      <c r="E32" s="37">
        <v>555.85</v>
      </c>
      <c r="F32" s="37">
        <v>555.04999999999995</v>
      </c>
      <c r="G32" s="38">
        <v>550.34999999999991</v>
      </c>
      <c r="H32" s="38">
        <v>544.84999999999991</v>
      </c>
      <c r="I32" s="38">
        <v>540.14999999999986</v>
      </c>
      <c r="J32" s="38">
        <v>560.54999999999995</v>
      </c>
      <c r="K32" s="38">
        <v>565.25</v>
      </c>
      <c r="L32" s="38">
        <v>570.75</v>
      </c>
      <c r="M32" s="28">
        <v>559.75</v>
      </c>
      <c r="N32" s="28">
        <v>549.54999999999995</v>
      </c>
      <c r="O32" s="39">
        <v>7414000</v>
      </c>
      <c r="P32" s="40">
        <v>0.16061365059486538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44770</v>
      </c>
      <c r="E33" s="37">
        <v>555.15</v>
      </c>
      <c r="F33" s="37">
        <v>554.51666666666654</v>
      </c>
      <c r="G33" s="38">
        <v>548.23333333333312</v>
      </c>
      <c r="H33" s="38">
        <v>541.31666666666661</v>
      </c>
      <c r="I33" s="38">
        <v>535.03333333333319</v>
      </c>
      <c r="J33" s="38">
        <v>561.43333333333305</v>
      </c>
      <c r="K33" s="38">
        <v>567.71666666666658</v>
      </c>
      <c r="L33" s="38">
        <v>574.63333333333298</v>
      </c>
      <c r="M33" s="28">
        <v>560.79999999999995</v>
      </c>
      <c r="N33" s="28">
        <v>547.6</v>
      </c>
      <c r="O33" s="39">
        <v>13687000</v>
      </c>
      <c r="P33" s="40">
        <v>-2.7686703096539162E-3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44770</v>
      </c>
      <c r="E34" s="37">
        <v>685.85</v>
      </c>
      <c r="F34" s="37">
        <v>680.66666666666663</v>
      </c>
      <c r="G34" s="38">
        <v>670.43333333333328</v>
      </c>
      <c r="H34" s="38">
        <v>655.01666666666665</v>
      </c>
      <c r="I34" s="38">
        <v>644.7833333333333</v>
      </c>
      <c r="J34" s="38">
        <v>696.08333333333326</v>
      </c>
      <c r="K34" s="38">
        <v>706.31666666666661</v>
      </c>
      <c r="L34" s="38">
        <v>721.73333333333323</v>
      </c>
      <c r="M34" s="28">
        <v>690.9</v>
      </c>
      <c r="N34" s="28">
        <v>665.25</v>
      </c>
      <c r="O34" s="39">
        <v>58561200</v>
      </c>
      <c r="P34" s="40">
        <v>2.6915964659954797E-3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44770</v>
      </c>
      <c r="E35" s="37">
        <v>3980.05</v>
      </c>
      <c r="F35" s="37">
        <v>3961.3333333333335</v>
      </c>
      <c r="G35" s="38">
        <v>3937.666666666667</v>
      </c>
      <c r="H35" s="38">
        <v>3895.2833333333333</v>
      </c>
      <c r="I35" s="38">
        <v>3871.6166666666668</v>
      </c>
      <c r="J35" s="38">
        <v>4003.7166666666672</v>
      </c>
      <c r="K35" s="38">
        <v>4027.3833333333341</v>
      </c>
      <c r="L35" s="38">
        <v>4069.7666666666673</v>
      </c>
      <c r="M35" s="28">
        <v>3985</v>
      </c>
      <c r="N35" s="28">
        <v>3918.95</v>
      </c>
      <c r="O35" s="39">
        <v>2686250</v>
      </c>
      <c r="P35" s="40">
        <v>1.4157621519584709E-2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44770</v>
      </c>
      <c r="E36" s="37">
        <v>12279.35</v>
      </c>
      <c r="F36" s="37">
        <v>12179.433333333334</v>
      </c>
      <c r="G36" s="38">
        <v>12059.916666666668</v>
      </c>
      <c r="H36" s="38">
        <v>11840.483333333334</v>
      </c>
      <c r="I36" s="38">
        <v>11720.966666666667</v>
      </c>
      <c r="J36" s="38">
        <v>12398.866666666669</v>
      </c>
      <c r="K36" s="38">
        <v>12518.383333333335</v>
      </c>
      <c r="L36" s="38">
        <v>12737.816666666669</v>
      </c>
      <c r="M36" s="28">
        <v>12298.95</v>
      </c>
      <c r="N36" s="28">
        <v>11960</v>
      </c>
      <c r="O36" s="39">
        <v>1260900</v>
      </c>
      <c r="P36" s="40">
        <v>-1.4729439343621802E-2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44770</v>
      </c>
      <c r="E37" s="37">
        <v>6068.15</v>
      </c>
      <c r="F37" s="37">
        <v>6027.9833333333336</v>
      </c>
      <c r="G37" s="38">
        <v>5977.6166666666668</v>
      </c>
      <c r="H37" s="38">
        <v>5887.083333333333</v>
      </c>
      <c r="I37" s="38">
        <v>5836.7166666666662</v>
      </c>
      <c r="J37" s="38">
        <v>6118.5166666666673</v>
      </c>
      <c r="K37" s="38">
        <v>6168.8833333333341</v>
      </c>
      <c r="L37" s="38">
        <v>6259.4166666666679</v>
      </c>
      <c r="M37" s="28">
        <v>6078.35</v>
      </c>
      <c r="N37" s="28">
        <v>5937.45</v>
      </c>
      <c r="O37" s="39">
        <v>5464000</v>
      </c>
      <c r="P37" s="40">
        <v>4.5733458966285938E-3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44770</v>
      </c>
      <c r="E38" s="37">
        <v>2299.8000000000002</v>
      </c>
      <c r="F38" s="37">
        <v>2296.5833333333335</v>
      </c>
      <c r="G38" s="38">
        <v>2263.1166666666668</v>
      </c>
      <c r="H38" s="38">
        <v>2226.4333333333334</v>
      </c>
      <c r="I38" s="38">
        <v>2192.9666666666667</v>
      </c>
      <c r="J38" s="38">
        <v>2333.2666666666669</v>
      </c>
      <c r="K38" s="38">
        <v>2366.7333333333331</v>
      </c>
      <c r="L38" s="38">
        <v>2403.416666666667</v>
      </c>
      <c r="M38" s="28">
        <v>2330.0500000000002</v>
      </c>
      <c r="N38" s="28">
        <v>2259.9</v>
      </c>
      <c r="O38" s="39">
        <v>1502400</v>
      </c>
      <c r="P38" s="40">
        <v>5.011532816104005E-2</v>
      </c>
    </row>
    <row r="39" spans="1:16" ht="12.75" customHeight="1">
      <c r="A39" s="28">
        <v>29</v>
      </c>
      <c r="B39" s="29" t="s">
        <v>44</v>
      </c>
      <c r="C39" s="30" t="s">
        <v>310</v>
      </c>
      <c r="D39" s="31">
        <v>44770</v>
      </c>
      <c r="E39" s="37">
        <v>368.75</v>
      </c>
      <c r="F39" s="37">
        <v>368.75</v>
      </c>
      <c r="G39" s="38">
        <v>365.5</v>
      </c>
      <c r="H39" s="38">
        <v>362.25</v>
      </c>
      <c r="I39" s="38">
        <v>359</v>
      </c>
      <c r="J39" s="38">
        <v>372</v>
      </c>
      <c r="K39" s="38">
        <v>375.25</v>
      </c>
      <c r="L39" s="38">
        <v>378.5</v>
      </c>
      <c r="M39" s="28">
        <v>372</v>
      </c>
      <c r="N39" s="28">
        <v>365.5</v>
      </c>
      <c r="O39" s="39">
        <v>7424000</v>
      </c>
      <c r="P39" s="40">
        <v>2.1801365338031269E-2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44770</v>
      </c>
      <c r="E40" s="37">
        <v>281.8</v>
      </c>
      <c r="F40" s="37">
        <v>278.96666666666664</v>
      </c>
      <c r="G40" s="38">
        <v>274.93333333333328</v>
      </c>
      <c r="H40" s="38">
        <v>268.06666666666666</v>
      </c>
      <c r="I40" s="38">
        <v>264.0333333333333</v>
      </c>
      <c r="J40" s="38">
        <v>285.83333333333326</v>
      </c>
      <c r="K40" s="38">
        <v>289.86666666666667</v>
      </c>
      <c r="L40" s="38">
        <v>296.73333333333323</v>
      </c>
      <c r="M40" s="28">
        <v>283</v>
      </c>
      <c r="N40" s="28">
        <v>272.10000000000002</v>
      </c>
      <c r="O40" s="39">
        <v>25452000</v>
      </c>
      <c r="P40" s="40">
        <v>-5.8356183646206851E-3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44770</v>
      </c>
      <c r="E41" s="37">
        <v>108.45</v>
      </c>
      <c r="F41" s="37">
        <v>107.2</v>
      </c>
      <c r="G41" s="38">
        <v>105.65</v>
      </c>
      <c r="H41" s="38">
        <v>102.85000000000001</v>
      </c>
      <c r="I41" s="38">
        <v>101.30000000000001</v>
      </c>
      <c r="J41" s="38">
        <v>110</v>
      </c>
      <c r="K41" s="38">
        <v>111.54999999999998</v>
      </c>
      <c r="L41" s="38">
        <v>114.35</v>
      </c>
      <c r="M41" s="28">
        <v>108.75</v>
      </c>
      <c r="N41" s="28">
        <v>104.4</v>
      </c>
      <c r="O41" s="39">
        <v>110904300</v>
      </c>
      <c r="P41" s="40">
        <v>6.8056338028169017E-2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44770</v>
      </c>
      <c r="E42" s="37">
        <v>1819.05</v>
      </c>
      <c r="F42" s="37">
        <v>1824.8833333333332</v>
      </c>
      <c r="G42" s="38">
        <v>1806.8666666666663</v>
      </c>
      <c r="H42" s="38">
        <v>1794.6833333333332</v>
      </c>
      <c r="I42" s="38">
        <v>1776.6666666666663</v>
      </c>
      <c r="J42" s="38">
        <v>1837.0666666666664</v>
      </c>
      <c r="K42" s="38">
        <v>1855.0833333333333</v>
      </c>
      <c r="L42" s="38">
        <v>1867.2666666666664</v>
      </c>
      <c r="M42" s="28">
        <v>1842.9</v>
      </c>
      <c r="N42" s="28">
        <v>1812.7</v>
      </c>
      <c r="O42" s="39">
        <v>1632675</v>
      </c>
      <c r="P42" s="40">
        <v>-5.3610319986597422E-3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44770</v>
      </c>
      <c r="E43" s="37">
        <v>255.2</v>
      </c>
      <c r="F43" s="37">
        <v>255.18333333333331</v>
      </c>
      <c r="G43" s="38">
        <v>249.46666666666664</v>
      </c>
      <c r="H43" s="38">
        <v>243.73333333333332</v>
      </c>
      <c r="I43" s="38">
        <v>238.01666666666665</v>
      </c>
      <c r="J43" s="38">
        <v>260.91666666666663</v>
      </c>
      <c r="K43" s="38">
        <v>266.63333333333327</v>
      </c>
      <c r="L43" s="38">
        <v>272.36666666666662</v>
      </c>
      <c r="M43" s="28">
        <v>260.89999999999998</v>
      </c>
      <c r="N43" s="28">
        <v>249.45</v>
      </c>
      <c r="O43" s="39">
        <v>30495000</v>
      </c>
      <c r="P43" s="40">
        <v>6.4888535031847133E-2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44770</v>
      </c>
      <c r="E44" s="37">
        <v>577.54999999999995</v>
      </c>
      <c r="F44" s="37">
        <v>578.65</v>
      </c>
      <c r="G44" s="38">
        <v>574.34999999999991</v>
      </c>
      <c r="H44" s="38">
        <v>571.15</v>
      </c>
      <c r="I44" s="38">
        <v>566.84999999999991</v>
      </c>
      <c r="J44" s="38">
        <v>581.84999999999991</v>
      </c>
      <c r="K44" s="38">
        <v>586.14999999999986</v>
      </c>
      <c r="L44" s="38">
        <v>589.34999999999991</v>
      </c>
      <c r="M44" s="28">
        <v>582.95000000000005</v>
      </c>
      <c r="N44" s="28">
        <v>575.45000000000005</v>
      </c>
      <c r="O44" s="39">
        <v>6590100</v>
      </c>
      <c r="P44" s="40">
        <v>1.5423728813559322E-2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44770</v>
      </c>
      <c r="E45" s="37">
        <v>654.9</v>
      </c>
      <c r="F45" s="37">
        <v>653.21666666666658</v>
      </c>
      <c r="G45" s="38">
        <v>645.38333333333321</v>
      </c>
      <c r="H45" s="38">
        <v>635.86666666666667</v>
      </c>
      <c r="I45" s="38">
        <v>628.0333333333333</v>
      </c>
      <c r="J45" s="38">
        <v>662.73333333333312</v>
      </c>
      <c r="K45" s="38">
        <v>670.56666666666638</v>
      </c>
      <c r="L45" s="38">
        <v>680.08333333333303</v>
      </c>
      <c r="M45" s="28">
        <v>661.05</v>
      </c>
      <c r="N45" s="28">
        <v>643.70000000000005</v>
      </c>
      <c r="O45" s="39">
        <v>8916000</v>
      </c>
      <c r="P45" s="40">
        <v>4.7329276538201487E-3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44770</v>
      </c>
      <c r="E46" s="37">
        <v>667.3</v>
      </c>
      <c r="F46" s="37">
        <v>663.5333333333333</v>
      </c>
      <c r="G46" s="38">
        <v>655.11666666666656</v>
      </c>
      <c r="H46" s="38">
        <v>642.93333333333328</v>
      </c>
      <c r="I46" s="38">
        <v>634.51666666666654</v>
      </c>
      <c r="J46" s="38">
        <v>675.71666666666658</v>
      </c>
      <c r="K46" s="38">
        <v>684.13333333333333</v>
      </c>
      <c r="L46" s="38">
        <v>696.31666666666661</v>
      </c>
      <c r="M46" s="28">
        <v>671.95</v>
      </c>
      <c r="N46" s="28">
        <v>651.35</v>
      </c>
      <c r="O46" s="39">
        <v>56240950</v>
      </c>
      <c r="P46" s="40">
        <v>2.5924963174768216E-2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44770</v>
      </c>
      <c r="E47" s="37">
        <v>50.75</v>
      </c>
      <c r="F47" s="37">
        <v>50.533333333333339</v>
      </c>
      <c r="G47" s="38">
        <v>50.166666666666679</v>
      </c>
      <c r="H47" s="38">
        <v>49.583333333333343</v>
      </c>
      <c r="I47" s="38">
        <v>49.216666666666683</v>
      </c>
      <c r="J47" s="38">
        <v>51.116666666666674</v>
      </c>
      <c r="K47" s="38">
        <v>51.483333333333334</v>
      </c>
      <c r="L47" s="38">
        <v>52.06666666666667</v>
      </c>
      <c r="M47" s="28">
        <v>50.9</v>
      </c>
      <c r="N47" s="28">
        <v>49.95</v>
      </c>
      <c r="O47" s="39">
        <v>107656500</v>
      </c>
      <c r="P47" s="40">
        <v>2.6120896717373897E-2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44770</v>
      </c>
      <c r="E48" s="37">
        <v>333.05</v>
      </c>
      <c r="F48" s="37">
        <v>332.56666666666666</v>
      </c>
      <c r="G48" s="38">
        <v>329.83333333333331</v>
      </c>
      <c r="H48" s="38">
        <v>326.61666666666667</v>
      </c>
      <c r="I48" s="38">
        <v>323.88333333333333</v>
      </c>
      <c r="J48" s="38">
        <v>335.7833333333333</v>
      </c>
      <c r="K48" s="38">
        <v>338.51666666666665</v>
      </c>
      <c r="L48" s="38">
        <v>341.73333333333329</v>
      </c>
      <c r="M48" s="28">
        <v>335.3</v>
      </c>
      <c r="N48" s="28">
        <v>329.35</v>
      </c>
      <c r="O48" s="39">
        <v>14011600</v>
      </c>
      <c r="P48" s="40">
        <v>6.4430860730216423E-3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44770</v>
      </c>
      <c r="E49" s="37">
        <v>16438.349999999999</v>
      </c>
      <c r="F49" s="37">
        <v>16460.666666666668</v>
      </c>
      <c r="G49" s="38">
        <v>16332.883333333335</v>
      </c>
      <c r="H49" s="38">
        <v>16227.416666666668</v>
      </c>
      <c r="I49" s="38">
        <v>16099.633333333335</v>
      </c>
      <c r="J49" s="38">
        <v>16566.133333333335</v>
      </c>
      <c r="K49" s="38">
        <v>16693.916666666668</v>
      </c>
      <c r="L49" s="38">
        <v>16799.383333333335</v>
      </c>
      <c r="M49" s="28">
        <v>16588.45</v>
      </c>
      <c r="N49" s="28">
        <v>16355.2</v>
      </c>
      <c r="O49" s="39">
        <v>108700</v>
      </c>
      <c r="P49" s="40">
        <v>8.8167053364269134E-3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44770</v>
      </c>
      <c r="E50" s="37">
        <v>316.2</v>
      </c>
      <c r="F50" s="37">
        <v>314.61666666666662</v>
      </c>
      <c r="G50" s="38">
        <v>312.58333333333326</v>
      </c>
      <c r="H50" s="38">
        <v>308.96666666666664</v>
      </c>
      <c r="I50" s="38">
        <v>306.93333333333328</v>
      </c>
      <c r="J50" s="38">
        <v>318.23333333333323</v>
      </c>
      <c r="K50" s="38">
        <v>320.26666666666665</v>
      </c>
      <c r="L50" s="38">
        <v>323.88333333333321</v>
      </c>
      <c r="M50" s="28">
        <v>316.64999999999998</v>
      </c>
      <c r="N50" s="28">
        <v>311</v>
      </c>
      <c r="O50" s="39">
        <v>16056000</v>
      </c>
      <c r="P50" s="40">
        <v>-1.086715457972943E-2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44770</v>
      </c>
      <c r="E51" s="37">
        <v>3789.5</v>
      </c>
      <c r="F51" s="37">
        <v>3817.3666666666668</v>
      </c>
      <c r="G51" s="38">
        <v>3745.1833333333334</v>
      </c>
      <c r="H51" s="38">
        <v>3700.8666666666668</v>
      </c>
      <c r="I51" s="38">
        <v>3628.6833333333334</v>
      </c>
      <c r="J51" s="38">
        <v>3861.6833333333334</v>
      </c>
      <c r="K51" s="38">
        <v>3933.8666666666668</v>
      </c>
      <c r="L51" s="38">
        <v>3978.1833333333334</v>
      </c>
      <c r="M51" s="28">
        <v>3889.55</v>
      </c>
      <c r="N51" s="28">
        <v>3773.05</v>
      </c>
      <c r="O51" s="39">
        <v>1852000</v>
      </c>
      <c r="P51" s="40">
        <v>6.9595476294040887E-3</v>
      </c>
    </row>
    <row r="52" spans="1:16" ht="12.75" customHeight="1">
      <c r="A52" s="28">
        <v>42</v>
      </c>
      <c r="B52" s="29" t="s">
        <v>86</v>
      </c>
      <c r="C52" s="30" t="s">
        <v>315</v>
      </c>
      <c r="D52" s="31">
        <v>44770</v>
      </c>
      <c r="E52" s="37">
        <v>319.39999999999998</v>
      </c>
      <c r="F52" s="37">
        <v>317.96666666666664</v>
      </c>
      <c r="G52" s="38">
        <v>313.68333333333328</v>
      </c>
      <c r="H52" s="38">
        <v>307.96666666666664</v>
      </c>
      <c r="I52" s="38">
        <v>303.68333333333328</v>
      </c>
      <c r="J52" s="38">
        <v>323.68333333333328</v>
      </c>
      <c r="K52" s="38">
        <v>327.9666666666667</v>
      </c>
      <c r="L52" s="38">
        <v>333.68333333333328</v>
      </c>
      <c r="M52" s="28">
        <v>322.25</v>
      </c>
      <c r="N52" s="28">
        <v>312.25</v>
      </c>
      <c r="O52" s="39">
        <v>5374200</v>
      </c>
      <c r="P52" s="40">
        <v>-8.6330935251798559E-3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44770</v>
      </c>
      <c r="E53" s="37">
        <v>214.85</v>
      </c>
      <c r="F53" s="37">
        <v>212.36666666666665</v>
      </c>
      <c r="G53" s="38">
        <v>209.2833333333333</v>
      </c>
      <c r="H53" s="38">
        <v>203.71666666666667</v>
      </c>
      <c r="I53" s="38">
        <v>200.63333333333333</v>
      </c>
      <c r="J53" s="38">
        <v>217.93333333333328</v>
      </c>
      <c r="K53" s="38">
        <v>221.01666666666659</v>
      </c>
      <c r="L53" s="38">
        <v>226.58333333333326</v>
      </c>
      <c r="M53" s="28">
        <v>215.45</v>
      </c>
      <c r="N53" s="28">
        <v>206.8</v>
      </c>
      <c r="O53" s="39">
        <v>41369400</v>
      </c>
      <c r="P53" s="40">
        <v>-2.0582971107133724E-2</v>
      </c>
    </row>
    <row r="54" spans="1:16" ht="12.75" customHeight="1">
      <c r="A54" s="28">
        <v>44</v>
      </c>
      <c r="B54" s="29" t="s">
        <v>63</v>
      </c>
      <c r="C54" s="30" t="s">
        <v>322</v>
      </c>
      <c r="D54" s="31">
        <v>44770</v>
      </c>
      <c r="E54" s="37">
        <v>506.4</v>
      </c>
      <c r="F54" s="37">
        <v>499.91666666666669</v>
      </c>
      <c r="G54" s="38">
        <v>492.13333333333338</v>
      </c>
      <c r="H54" s="38">
        <v>477.86666666666667</v>
      </c>
      <c r="I54" s="38">
        <v>470.08333333333337</v>
      </c>
      <c r="J54" s="38">
        <v>514.18333333333339</v>
      </c>
      <c r="K54" s="38">
        <v>521.9666666666667</v>
      </c>
      <c r="L54" s="38">
        <v>536.23333333333335</v>
      </c>
      <c r="M54" s="28">
        <v>507.7</v>
      </c>
      <c r="N54" s="28">
        <v>485.65</v>
      </c>
      <c r="O54" s="39">
        <v>2947425</v>
      </c>
      <c r="P54" s="40">
        <v>3.4919548099965766E-2</v>
      </c>
    </row>
    <row r="55" spans="1:16" ht="12.75" customHeight="1">
      <c r="A55" s="28">
        <v>45</v>
      </c>
      <c r="B55" s="29" t="s">
        <v>44</v>
      </c>
      <c r="C55" s="30" t="s">
        <v>333</v>
      </c>
      <c r="D55" s="31">
        <v>44770</v>
      </c>
      <c r="E55" s="37">
        <v>304.95</v>
      </c>
      <c r="F55" s="37">
        <v>305.48333333333335</v>
      </c>
      <c r="G55" s="38">
        <v>302.9666666666667</v>
      </c>
      <c r="H55" s="38">
        <v>300.98333333333335</v>
      </c>
      <c r="I55" s="38">
        <v>298.4666666666667</v>
      </c>
      <c r="J55" s="38">
        <v>307.4666666666667</v>
      </c>
      <c r="K55" s="38">
        <v>309.98333333333335</v>
      </c>
      <c r="L55" s="38">
        <v>311.9666666666667</v>
      </c>
      <c r="M55" s="28">
        <v>308</v>
      </c>
      <c r="N55" s="28">
        <v>303.5</v>
      </c>
      <c r="O55" s="39">
        <v>4017000</v>
      </c>
      <c r="P55" s="40">
        <v>5.225933202357564E-2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44770</v>
      </c>
      <c r="E56" s="37">
        <v>672.3</v>
      </c>
      <c r="F56" s="37">
        <v>660.56666666666661</v>
      </c>
      <c r="G56" s="38">
        <v>646.88333333333321</v>
      </c>
      <c r="H56" s="38">
        <v>621.46666666666658</v>
      </c>
      <c r="I56" s="38">
        <v>607.78333333333319</v>
      </c>
      <c r="J56" s="38">
        <v>685.98333333333323</v>
      </c>
      <c r="K56" s="38">
        <v>699.66666666666663</v>
      </c>
      <c r="L56" s="38">
        <v>725.08333333333326</v>
      </c>
      <c r="M56" s="28">
        <v>674.25</v>
      </c>
      <c r="N56" s="28">
        <v>635.15</v>
      </c>
      <c r="O56" s="39">
        <v>9966250</v>
      </c>
      <c r="P56" s="40">
        <v>3.1035820509504718E-2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44770</v>
      </c>
      <c r="E57" s="37">
        <v>967.65</v>
      </c>
      <c r="F57" s="37">
        <v>967.96666666666658</v>
      </c>
      <c r="G57" s="38">
        <v>961.48333333333312</v>
      </c>
      <c r="H57" s="38">
        <v>955.31666666666649</v>
      </c>
      <c r="I57" s="38">
        <v>948.83333333333303</v>
      </c>
      <c r="J57" s="38">
        <v>974.13333333333321</v>
      </c>
      <c r="K57" s="38">
        <v>980.61666666666656</v>
      </c>
      <c r="L57" s="38">
        <v>986.7833333333333</v>
      </c>
      <c r="M57" s="28">
        <v>974.45</v>
      </c>
      <c r="N57" s="28">
        <v>961.8</v>
      </c>
      <c r="O57" s="39">
        <v>8843250</v>
      </c>
      <c r="P57" s="40">
        <v>-8.2373523837294058E-3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44770</v>
      </c>
      <c r="E58" s="37">
        <v>196.3</v>
      </c>
      <c r="F58" s="37">
        <v>196.06666666666669</v>
      </c>
      <c r="G58" s="38">
        <v>194.48333333333338</v>
      </c>
      <c r="H58" s="38">
        <v>192.66666666666669</v>
      </c>
      <c r="I58" s="38">
        <v>191.08333333333337</v>
      </c>
      <c r="J58" s="38">
        <v>197.88333333333338</v>
      </c>
      <c r="K58" s="38">
        <v>199.4666666666667</v>
      </c>
      <c r="L58" s="38">
        <v>201.28333333333339</v>
      </c>
      <c r="M58" s="28">
        <v>197.65</v>
      </c>
      <c r="N58" s="28">
        <v>194.25</v>
      </c>
      <c r="O58" s="39">
        <v>38614800</v>
      </c>
      <c r="P58" s="40">
        <v>4.5129021257246792E-2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44770</v>
      </c>
      <c r="E59" s="37">
        <v>3430.55</v>
      </c>
      <c r="F59" s="37">
        <v>3415.7999999999997</v>
      </c>
      <c r="G59" s="38">
        <v>3369.8499999999995</v>
      </c>
      <c r="H59" s="38">
        <v>3309.1499999999996</v>
      </c>
      <c r="I59" s="38">
        <v>3263.1999999999994</v>
      </c>
      <c r="J59" s="38">
        <v>3476.4999999999995</v>
      </c>
      <c r="K59" s="38">
        <v>3522.4499999999994</v>
      </c>
      <c r="L59" s="38">
        <v>3583.1499999999996</v>
      </c>
      <c r="M59" s="28">
        <v>3461.75</v>
      </c>
      <c r="N59" s="28">
        <v>3355.1</v>
      </c>
      <c r="O59" s="39">
        <v>824550</v>
      </c>
      <c r="P59" s="40">
        <v>0.13363580119612292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44770</v>
      </c>
      <c r="E60" s="37">
        <v>1555.45</v>
      </c>
      <c r="F60" s="37">
        <v>1576.4833333333333</v>
      </c>
      <c r="G60" s="38">
        <v>1528.9666666666667</v>
      </c>
      <c r="H60" s="38">
        <v>1502.4833333333333</v>
      </c>
      <c r="I60" s="38">
        <v>1454.9666666666667</v>
      </c>
      <c r="J60" s="38">
        <v>1602.9666666666667</v>
      </c>
      <c r="K60" s="38">
        <v>1650.4833333333336</v>
      </c>
      <c r="L60" s="38">
        <v>1676.9666666666667</v>
      </c>
      <c r="M60" s="28">
        <v>1624</v>
      </c>
      <c r="N60" s="28">
        <v>1550</v>
      </c>
      <c r="O60" s="39">
        <v>2754150</v>
      </c>
      <c r="P60" s="40">
        <v>2.23463687150838E-2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44770</v>
      </c>
      <c r="E61" s="37">
        <v>671.45</v>
      </c>
      <c r="F61" s="37">
        <v>673.85</v>
      </c>
      <c r="G61" s="38">
        <v>664</v>
      </c>
      <c r="H61" s="38">
        <v>656.55</v>
      </c>
      <c r="I61" s="38">
        <v>646.69999999999993</v>
      </c>
      <c r="J61" s="38">
        <v>681.30000000000007</v>
      </c>
      <c r="K61" s="38">
        <v>691.1500000000002</v>
      </c>
      <c r="L61" s="38">
        <v>698.60000000000014</v>
      </c>
      <c r="M61" s="28">
        <v>683.7</v>
      </c>
      <c r="N61" s="28">
        <v>666.4</v>
      </c>
      <c r="O61" s="39">
        <v>6768000</v>
      </c>
      <c r="P61" s="40">
        <v>-0.11320754716981132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44770</v>
      </c>
      <c r="E62" s="37">
        <v>997.5</v>
      </c>
      <c r="F62" s="37">
        <v>998.73333333333323</v>
      </c>
      <c r="G62" s="38">
        <v>978.66666666666652</v>
      </c>
      <c r="H62" s="38">
        <v>959.83333333333326</v>
      </c>
      <c r="I62" s="38">
        <v>939.76666666666654</v>
      </c>
      <c r="J62" s="38">
        <v>1017.5666666666665</v>
      </c>
      <c r="K62" s="38">
        <v>1037.6333333333332</v>
      </c>
      <c r="L62" s="38">
        <v>1056.4666666666665</v>
      </c>
      <c r="M62" s="28">
        <v>1018.8</v>
      </c>
      <c r="N62" s="28">
        <v>979.9</v>
      </c>
      <c r="O62" s="39">
        <v>1326500</v>
      </c>
      <c r="P62" s="40">
        <v>2.15633423180593E-2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44770</v>
      </c>
      <c r="E63" s="37">
        <v>391.5</v>
      </c>
      <c r="F63" s="37">
        <v>392.36666666666662</v>
      </c>
      <c r="G63" s="38">
        <v>386.73333333333323</v>
      </c>
      <c r="H63" s="38">
        <v>381.96666666666664</v>
      </c>
      <c r="I63" s="38">
        <v>376.33333333333326</v>
      </c>
      <c r="J63" s="38">
        <v>397.13333333333321</v>
      </c>
      <c r="K63" s="38">
        <v>402.76666666666654</v>
      </c>
      <c r="L63" s="38">
        <v>407.53333333333319</v>
      </c>
      <c r="M63" s="28">
        <v>398</v>
      </c>
      <c r="N63" s="28">
        <v>387.6</v>
      </c>
      <c r="O63" s="39">
        <v>3856500</v>
      </c>
      <c r="P63" s="40">
        <v>-4.8130322102924845E-2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44770</v>
      </c>
      <c r="E64" s="37">
        <v>154.55000000000001</v>
      </c>
      <c r="F64" s="37">
        <v>153.78333333333333</v>
      </c>
      <c r="G64" s="38">
        <v>152.56666666666666</v>
      </c>
      <c r="H64" s="38">
        <v>150.58333333333334</v>
      </c>
      <c r="I64" s="38">
        <v>149.36666666666667</v>
      </c>
      <c r="J64" s="38">
        <v>155.76666666666665</v>
      </c>
      <c r="K64" s="38">
        <v>156.98333333333329</v>
      </c>
      <c r="L64" s="38">
        <v>158.96666666666664</v>
      </c>
      <c r="M64" s="28">
        <v>155</v>
      </c>
      <c r="N64" s="28">
        <v>151.80000000000001</v>
      </c>
      <c r="O64" s="39">
        <v>10185000</v>
      </c>
      <c r="P64" s="40">
        <v>1.596009975062344E-2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44770</v>
      </c>
      <c r="E65" s="37">
        <v>1153.3499999999999</v>
      </c>
      <c r="F65" s="37">
        <v>1153.2</v>
      </c>
      <c r="G65" s="38">
        <v>1128.4000000000001</v>
      </c>
      <c r="H65" s="38">
        <v>1103.45</v>
      </c>
      <c r="I65" s="38">
        <v>1078.6500000000001</v>
      </c>
      <c r="J65" s="38">
        <v>1178.1500000000001</v>
      </c>
      <c r="K65" s="38">
        <v>1202.9499999999998</v>
      </c>
      <c r="L65" s="38">
        <v>1227.9000000000001</v>
      </c>
      <c r="M65" s="28">
        <v>1178</v>
      </c>
      <c r="N65" s="28">
        <v>1128.25</v>
      </c>
      <c r="O65" s="39">
        <v>2288400</v>
      </c>
      <c r="P65" s="40">
        <v>1.9241047568145375E-2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44770</v>
      </c>
      <c r="E66" s="37">
        <v>548.04999999999995</v>
      </c>
      <c r="F66" s="37">
        <v>546.68333333333328</v>
      </c>
      <c r="G66" s="38">
        <v>542.41666666666652</v>
      </c>
      <c r="H66" s="38">
        <v>536.78333333333319</v>
      </c>
      <c r="I66" s="38">
        <v>532.51666666666642</v>
      </c>
      <c r="J66" s="38">
        <v>552.31666666666661</v>
      </c>
      <c r="K66" s="38">
        <v>556.58333333333326</v>
      </c>
      <c r="L66" s="38">
        <v>562.2166666666667</v>
      </c>
      <c r="M66" s="28">
        <v>550.95000000000005</v>
      </c>
      <c r="N66" s="28">
        <v>541.04999999999995</v>
      </c>
      <c r="O66" s="39">
        <v>13936250</v>
      </c>
      <c r="P66" s="40">
        <v>-8.8896790825851186E-3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44770</v>
      </c>
      <c r="E67" s="37">
        <v>1497</v>
      </c>
      <c r="F67" s="37">
        <v>1494.45</v>
      </c>
      <c r="G67" s="38">
        <v>1472.5500000000002</v>
      </c>
      <c r="H67" s="38">
        <v>1448.1000000000001</v>
      </c>
      <c r="I67" s="38">
        <v>1426.2000000000003</v>
      </c>
      <c r="J67" s="38">
        <v>1518.9</v>
      </c>
      <c r="K67" s="38">
        <v>1540.8000000000002</v>
      </c>
      <c r="L67" s="38">
        <v>1565.25</v>
      </c>
      <c r="M67" s="28">
        <v>1516.35</v>
      </c>
      <c r="N67" s="28">
        <v>1470</v>
      </c>
      <c r="O67" s="39">
        <v>1209000</v>
      </c>
      <c r="P67" s="40">
        <v>5.1304347826086956E-2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44770</v>
      </c>
      <c r="E68" s="37">
        <v>1755.05</v>
      </c>
      <c r="F68" s="37">
        <v>1758.6666666666667</v>
      </c>
      <c r="G68" s="38">
        <v>1740.4833333333336</v>
      </c>
      <c r="H68" s="38">
        <v>1725.9166666666667</v>
      </c>
      <c r="I68" s="38">
        <v>1707.7333333333336</v>
      </c>
      <c r="J68" s="38">
        <v>1773.2333333333336</v>
      </c>
      <c r="K68" s="38">
        <v>1791.4166666666665</v>
      </c>
      <c r="L68" s="38">
        <v>1805.9833333333336</v>
      </c>
      <c r="M68" s="28">
        <v>1776.85</v>
      </c>
      <c r="N68" s="28">
        <v>1744.1</v>
      </c>
      <c r="O68" s="39">
        <v>2107250</v>
      </c>
      <c r="P68" s="40">
        <v>3.5885461472287085E-2</v>
      </c>
    </row>
    <row r="69" spans="1:16" ht="12.75" customHeight="1">
      <c r="A69" s="28">
        <v>59</v>
      </c>
      <c r="B69" s="29" t="s">
        <v>44</v>
      </c>
      <c r="C69" s="30" t="s">
        <v>341</v>
      </c>
      <c r="D69" s="31">
        <v>44770</v>
      </c>
      <c r="E69" s="37">
        <v>177.8</v>
      </c>
      <c r="F69" s="37">
        <v>177.33333333333334</v>
      </c>
      <c r="G69" s="38">
        <v>176.2166666666667</v>
      </c>
      <c r="H69" s="38">
        <v>174.63333333333335</v>
      </c>
      <c r="I69" s="38">
        <v>173.51666666666671</v>
      </c>
      <c r="J69" s="38">
        <v>178.91666666666669</v>
      </c>
      <c r="K69" s="38">
        <v>180.0333333333333</v>
      </c>
      <c r="L69" s="38">
        <v>181.61666666666667</v>
      </c>
      <c r="M69" s="28">
        <v>178.45</v>
      </c>
      <c r="N69" s="28">
        <v>175.75</v>
      </c>
      <c r="O69" s="39">
        <v>17730700</v>
      </c>
      <c r="P69" s="40">
        <v>-8.3612040133779261E-3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44770</v>
      </c>
      <c r="E70" s="37">
        <v>3743.15</v>
      </c>
      <c r="F70" s="37">
        <v>3751.5166666666669</v>
      </c>
      <c r="G70" s="38">
        <v>3716.2333333333336</v>
      </c>
      <c r="H70" s="38">
        <v>3689.3166666666666</v>
      </c>
      <c r="I70" s="38">
        <v>3654.0333333333333</v>
      </c>
      <c r="J70" s="38">
        <v>3778.4333333333338</v>
      </c>
      <c r="K70" s="38">
        <v>3813.7166666666676</v>
      </c>
      <c r="L70" s="38">
        <v>3840.6333333333341</v>
      </c>
      <c r="M70" s="28">
        <v>3786.8</v>
      </c>
      <c r="N70" s="28">
        <v>3724.6</v>
      </c>
      <c r="O70" s="39">
        <v>2669550</v>
      </c>
      <c r="P70" s="40">
        <v>-2.2984639533579999E-3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44770</v>
      </c>
      <c r="E71" s="37">
        <v>3818.15</v>
      </c>
      <c r="F71" s="37">
        <v>3814.6833333333329</v>
      </c>
      <c r="G71" s="38">
        <v>3774.4166666666661</v>
      </c>
      <c r="H71" s="38">
        <v>3730.6833333333329</v>
      </c>
      <c r="I71" s="38">
        <v>3690.4166666666661</v>
      </c>
      <c r="J71" s="38">
        <v>3858.4166666666661</v>
      </c>
      <c r="K71" s="38">
        <v>3898.6833333333334</v>
      </c>
      <c r="L71" s="38">
        <v>3942.4166666666661</v>
      </c>
      <c r="M71" s="28">
        <v>3854.95</v>
      </c>
      <c r="N71" s="28">
        <v>3770.95</v>
      </c>
      <c r="O71" s="39">
        <v>536250</v>
      </c>
      <c r="P71" s="40">
        <v>2.9764762361977917E-2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44770</v>
      </c>
      <c r="E72" s="37">
        <v>354.65</v>
      </c>
      <c r="F72" s="37">
        <v>354.73333333333335</v>
      </c>
      <c r="G72" s="38">
        <v>351.2166666666667</v>
      </c>
      <c r="H72" s="38">
        <v>347.78333333333336</v>
      </c>
      <c r="I72" s="38">
        <v>344.26666666666671</v>
      </c>
      <c r="J72" s="38">
        <v>358.16666666666669</v>
      </c>
      <c r="K72" s="38">
        <v>361.68333333333334</v>
      </c>
      <c r="L72" s="38">
        <v>365.11666666666667</v>
      </c>
      <c r="M72" s="28">
        <v>358.25</v>
      </c>
      <c r="N72" s="28">
        <v>351.3</v>
      </c>
      <c r="O72" s="39">
        <v>39672600</v>
      </c>
      <c r="P72" s="40">
        <v>2.8779979144942648E-3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44770</v>
      </c>
      <c r="E73" s="37">
        <v>4485.25</v>
      </c>
      <c r="F73" s="37">
        <v>4518.8166666666666</v>
      </c>
      <c r="G73" s="38">
        <v>4439.1833333333334</v>
      </c>
      <c r="H73" s="38">
        <v>4393.1166666666668</v>
      </c>
      <c r="I73" s="38">
        <v>4313.4833333333336</v>
      </c>
      <c r="J73" s="38">
        <v>4564.8833333333332</v>
      </c>
      <c r="K73" s="38">
        <v>4644.5166666666664</v>
      </c>
      <c r="L73" s="38">
        <v>4690.583333333333</v>
      </c>
      <c r="M73" s="28">
        <v>4598.45</v>
      </c>
      <c r="N73" s="28">
        <v>4472.75</v>
      </c>
      <c r="O73" s="39">
        <v>1957750</v>
      </c>
      <c r="P73" s="40">
        <v>5.8441975467214691E-3</v>
      </c>
    </row>
    <row r="74" spans="1:16" ht="12.75" customHeight="1">
      <c r="A74" s="28">
        <v>64</v>
      </c>
      <c r="B74" s="29" t="s">
        <v>49</v>
      </c>
      <c r="C74" s="261" t="s">
        <v>99</v>
      </c>
      <c r="D74" s="31">
        <v>44770</v>
      </c>
      <c r="E74" s="37">
        <v>3023.8</v>
      </c>
      <c r="F74" s="37">
        <v>3029.85</v>
      </c>
      <c r="G74" s="38">
        <v>2996.1499999999996</v>
      </c>
      <c r="H74" s="38">
        <v>2968.4999999999995</v>
      </c>
      <c r="I74" s="38">
        <v>2934.7999999999993</v>
      </c>
      <c r="J74" s="38">
        <v>3057.5</v>
      </c>
      <c r="K74" s="38">
        <v>3091.2</v>
      </c>
      <c r="L74" s="38">
        <v>3118.8500000000004</v>
      </c>
      <c r="M74" s="28">
        <v>3063.55</v>
      </c>
      <c r="N74" s="28">
        <v>3002.2</v>
      </c>
      <c r="O74" s="39">
        <v>3838800</v>
      </c>
      <c r="P74" s="40">
        <v>1.1714786458813763E-2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44770</v>
      </c>
      <c r="E75" s="37">
        <v>1669.1</v>
      </c>
      <c r="F75" s="37">
        <v>1665.5666666666666</v>
      </c>
      <c r="G75" s="38">
        <v>1657.0333333333333</v>
      </c>
      <c r="H75" s="38">
        <v>1644.9666666666667</v>
      </c>
      <c r="I75" s="38">
        <v>1636.4333333333334</v>
      </c>
      <c r="J75" s="38">
        <v>1677.6333333333332</v>
      </c>
      <c r="K75" s="38">
        <v>1686.1666666666665</v>
      </c>
      <c r="L75" s="38">
        <v>1698.2333333333331</v>
      </c>
      <c r="M75" s="28">
        <v>1674.1</v>
      </c>
      <c r="N75" s="28">
        <v>1653.5</v>
      </c>
      <c r="O75" s="39">
        <v>2242350</v>
      </c>
      <c r="P75" s="40">
        <v>-2.6968973747016706E-2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44770</v>
      </c>
      <c r="E76" s="37">
        <v>149.80000000000001</v>
      </c>
      <c r="F76" s="37">
        <v>149.83333333333334</v>
      </c>
      <c r="G76" s="38">
        <v>148.76666666666668</v>
      </c>
      <c r="H76" s="38">
        <v>147.73333333333335</v>
      </c>
      <c r="I76" s="38">
        <v>146.66666666666669</v>
      </c>
      <c r="J76" s="38">
        <v>150.86666666666667</v>
      </c>
      <c r="K76" s="38">
        <v>151.93333333333334</v>
      </c>
      <c r="L76" s="38">
        <v>152.96666666666667</v>
      </c>
      <c r="M76" s="28">
        <v>150.9</v>
      </c>
      <c r="N76" s="28">
        <v>148.80000000000001</v>
      </c>
      <c r="O76" s="39">
        <v>24184800</v>
      </c>
      <c r="P76" s="40">
        <v>3.6888408705047074E-2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44770</v>
      </c>
      <c r="E77" s="37">
        <v>101.65</v>
      </c>
      <c r="F77" s="37">
        <v>100.53333333333335</v>
      </c>
      <c r="G77" s="38">
        <v>99.216666666666697</v>
      </c>
      <c r="H77" s="38">
        <v>96.783333333333346</v>
      </c>
      <c r="I77" s="38">
        <v>95.466666666666697</v>
      </c>
      <c r="J77" s="38">
        <v>102.9666666666667</v>
      </c>
      <c r="K77" s="38">
        <v>104.28333333333333</v>
      </c>
      <c r="L77" s="38">
        <v>106.7166666666667</v>
      </c>
      <c r="M77" s="28">
        <v>101.85</v>
      </c>
      <c r="N77" s="28">
        <v>98.1</v>
      </c>
      <c r="O77" s="39">
        <v>92650000</v>
      </c>
      <c r="P77" s="40">
        <v>0.1345824148910115</v>
      </c>
    </row>
    <row r="78" spans="1:16" ht="12.75" customHeight="1">
      <c r="A78" s="28">
        <v>68</v>
      </c>
      <c r="B78" s="29" t="s">
        <v>86</v>
      </c>
      <c r="C78" s="30" t="s">
        <v>355</v>
      </c>
      <c r="D78" s="31">
        <v>44770</v>
      </c>
      <c r="E78" s="37">
        <v>107.2</v>
      </c>
      <c r="F78" s="37">
        <v>106.16666666666667</v>
      </c>
      <c r="G78" s="38">
        <v>104.68333333333334</v>
      </c>
      <c r="H78" s="38">
        <v>102.16666666666667</v>
      </c>
      <c r="I78" s="38">
        <v>100.68333333333334</v>
      </c>
      <c r="J78" s="38">
        <v>108.68333333333334</v>
      </c>
      <c r="K78" s="38">
        <v>110.16666666666666</v>
      </c>
      <c r="L78" s="38">
        <v>112.68333333333334</v>
      </c>
      <c r="M78" s="28">
        <v>107.65</v>
      </c>
      <c r="N78" s="28">
        <v>103.65</v>
      </c>
      <c r="O78" s="39">
        <v>12324000</v>
      </c>
      <c r="P78" s="40">
        <v>3.583916083916084E-2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44770</v>
      </c>
      <c r="E79" s="37">
        <v>143.6</v>
      </c>
      <c r="F79" s="37">
        <v>142.85</v>
      </c>
      <c r="G79" s="38">
        <v>141.75</v>
      </c>
      <c r="H79" s="38">
        <v>139.9</v>
      </c>
      <c r="I79" s="38">
        <v>138.80000000000001</v>
      </c>
      <c r="J79" s="38">
        <v>144.69999999999999</v>
      </c>
      <c r="K79" s="38">
        <v>145.79999999999995</v>
      </c>
      <c r="L79" s="38">
        <v>147.64999999999998</v>
      </c>
      <c r="M79" s="28">
        <v>143.94999999999999</v>
      </c>
      <c r="N79" s="28">
        <v>141</v>
      </c>
      <c r="O79" s="39">
        <v>25211300</v>
      </c>
      <c r="P79" s="40">
        <v>-2.4137098720733766E-3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44770</v>
      </c>
      <c r="E80" s="37">
        <v>383.15</v>
      </c>
      <c r="F80" s="37">
        <v>381.76666666666665</v>
      </c>
      <c r="G80" s="38">
        <v>377.68333333333328</v>
      </c>
      <c r="H80" s="38">
        <v>372.21666666666664</v>
      </c>
      <c r="I80" s="38">
        <v>368.13333333333327</v>
      </c>
      <c r="J80" s="38">
        <v>387.23333333333329</v>
      </c>
      <c r="K80" s="38">
        <v>391.31666666666666</v>
      </c>
      <c r="L80" s="38">
        <v>396.7833333333333</v>
      </c>
      <c r="M80" s="28">
        <v>385.85</v>
      </c>
      <c r="N80" s="28">
        <v>376.3</v>
      </c>
      <c r="O80" s="39">
        <v>6977050</v>
      </c>
      <c r="P80" s="40">
        <v>5.3298611111111109E-2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44770</v>
      </c>
      <c r="E81" s="37">
        <v>35.4</v>
      </c>
      <c r="F81" s="37">
        <v>35.283333333333339</v>
      </c>
      <c r="G81" s="38">
        <v>35.066666666666677</v>
      </c>
      <c r="H81" s="38">
        <v>34.733333333333341</v>
      </c>
      <c r="I81" s="38">
        <v>34.51666666666668</v>
      </c>
      <c r="J81" s="38">
        <v>35.616666666666674</v>
      </c>
      <c r="K81" s="38">
        <v>35.833333333333329</v>
      </c>
      <c r="L81" s="38">
        <v>36.166666666666671</v>
      </c>
      <c r="M81" s="28">
        <v>35.5</v>
      </c>
      <c r="N81" s="28">
        <v>34.950000000000003</v>
      </c>
      <c r="O81" s="39">
        <v>104197500</v>
      </c>
      <c r="P81" s="40">
        <v>-4.0860215053763445E-3</v>
      </c>
    </row>
    <row r="82" spans="1:16" ht="12.75" customHeight="1">
      <c r="A82" s="28">
        <v>72</v>
      </c>
      <c r="B82" s="29" t="s">
        <v>44</v>
      </c>
      <c r="C82" s="30" t="s">
        <v>370</v>
      </c>
      <c r="D82" s="31">
        <v>44770</v>
      </c>
      <c r="E82" s="37">
        <v>641.45000000000005</v>
      </c>
      <c r="F82" s="37">
        <v>638.83333333333337</v>
      </c>
      <c r="G82" s="38">
        <v>634.11666666666679</v>
      </c>
      <c r="H82" s="38">
        <v>626.78333333333342</v>
      </c>
      <c r="I82" s="38">
        <v>622.06666666666683</v>
      </c>
      <c r="J82" s="38">
        <v>646.16666666666674</v>
      </c>
      <c r="K82" s="38">
        <v>650.88333333333321</v>
      </c>
      <c r="L82" s="38">
        <v>658.2166666666667</v>
      </c>
      <c r="M82" s="28">
        <v>643.54999999999995</v>
      </c>
      <c r="N82" s="28">
        <v>631.5</v>
      </c>
      <c r="O82" s="39">
        <v>3759600</v>
      </c>
      <c r="P82" s="40">
        <v>3.0648610121168925E-2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44770</v>
      </c>
      <c r="E83" s="37">
        <v>860.3</v>
      </c>
      <c r="F83" s="37">
        <v>866.31666666666661</v>
      </c>
      <c r="G83" s="38">
        <v>844.53333333333319</v>
      </c>
      <c r="H83" s="38">
        <v>828.76666666666654</v>
      </c>
      <c r="I83" s="38">
        <v>806.98333333333312</v>
      </c>
      <c r="J83" s="38">
        <v>882.08333333333326</v>
      </c>
      <c r="K83" s="38">
        <v>903.86666666666656</v>
      </c>
      <c r="L83" s="38">
        <v>919.63333333333333</v>
      </c>
      <c r="M83" s="28">
        <v>888.1</v>
      </c>
      <c r="N83" s="28">
        <v>850.55</v>
      </c>
      <c r="O83" s="39">
        <v>7357000</v>
      </c>
      <c r="P83" s="40">
        <v>7.2562979189485215E-3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44770</v>
      </c>
      <c r="E84" s="37">
        <v>1358.85</v>
      </c>
      <c r="F84" s="37">
        <v>1354.8333333333333</v>
      </c>
      <c r="G84" s="38">
        <v>1345.6666666666665</v>
      </c>
      <c r="H84" s="38">
        <v>1332.4833333333333</v>
      </c>
      <c r="I84" s="38">
        <v>1323.3166666666666</v>
      </c>
      <c r="J84" s="38">
        <v>1368.0166666666664</v>
      </c>
      <c r="K84" s="38">
        <v>1377.1833333333329</v>
      </c>
      <c r="L84" s="38">
        <v>1390.3666666666663</v>
      </c>
      <c r="M84" s="28">
        <v>1364</v>
      </c>
      <c r="N84" s="28">
        <v>1341.65</v>
      </c>
      <c r="O84" s="39">
        <v>3955575</v>
      </c>
      <c r="P84" s="40">
        <v>-1.5609835004852798E-2</v>
      </c>
    </row>
    <row r="85" spans="1:16" ht="12.75" customHeight="1">
      <c r="A85" s="28">
        <v>75</v>
      </c>
      <c r="B85" s="29" t="s">
        <v>47</v>
      </c>
      <c r="C85" s="238" t="s">
        <v>109</v>
      </c>
      <c r="D85" s="31">
        <v>44770</v>
      </c>
      <c r="E85" s="37">
        <v>308.95</v>
      </c>
      <c r="F85" s="37">
        <v>306.75</v>
      </c>
      <c r="G85" s="38">
        <v>302.75</v>
      </c>
      <c r="H85" s="38">
        <v>296.55</v>
      </c>
      <c r="I85" s="38">
        <v>292.55</v>
      </c>
      <c r="J85" s="38">
        <v>312.95</v>
      </c>
      <c r="K85" s="38">
        <v>316.95</v>
      </c>
      <c r="L85" s="38">
        <v>323.14999999999998</v>
      </c>
      <c r="M85" s="28">
        <v>310.75</v>
      </c>
      <c r="N85" s="28">
        <v>300.55</v>
      </c>
      <c r="O85" s="39">
        <v>9942000</v>
      </c>
      <c r="P85" s="40">
        <v>5.7884656309853164E-2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44770</v>
      </c>
      <c r="E86" s="37">
        <v>1431.65</v>
      </c>
      <c r="F86" s="37">
        <v>1425</v>
      </c>
      <c r="G86" s="38">
        <v>1416.6</v>
      </c>
      <c r="H86" s="38">
        <v>1401.55</v>
      </c>
      <c r="I86" s="38">
        <v>1393.1499999999999</v>
      </c>
      <c r="J86" s="38">
        <v>1440.05</v>
      </c>
      <c r="K86" s="38">
        <v>1448.45</v>
      </c>
      <c r="L86" s="38">
        <v>1463.5</v>
      </c>
      <c r="M86" s="28">
        <v>1433.4</v>
      </c>
      <c r="N86" s="28">
        <v>1409.95</v>
      </c>
      <c r="O86" s="39">
        <v>14568250</v>
      </c>
      <c r="P86" s="40">
        <v>-3.4118602761982128E-3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44770</v>
      </c>
      <c r="E87" s="37">
        <v>232.7</v>
      </c>
      <c r="F87" s="37">
        <v>230.44999999999996</v>
      </c>
      <c r="G87" s="38">
        <v>225.79999999999993</v>
      </c>
      <c r="H87" s="38">
        <v>218.89999999999998</v>
      </c>
      <c r="I87" s="38">
        <v>214.24999999999994</v>
      </c>
      <c r="J87" s="38">
        <v>237.34999999999991</v>
      </c>
      <c r="K87" s="38">
        <v>241.99999999999994</v>
      </c>
      <c r="L87" s="38">
        <v>248.89999999999989</v>
      </c>
      <c r="M87" s="28">
        <v>235.1</v>
      </c>
      <c r="N87" s="28">
        <v>223.55</v>
      </c>
      <c r="O87" s="39">
        <v>3435000</v>
      </c>
      <c r="P87" s="40">
        <v>5.2067381316998472E-2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44770</v>
      </c>
      <c r="E88" s="37">
        <v>455.3</v>
      </c>
      <c r="F88" s="37">
        <v>452.91666666666669</v>
      </c>
      <c r="G88" s="38">
        <v>446.28333333333336</v>
      </c>
      <c r="H88" s="38">
        <v>437.26666666666665</v>
      </c>
      <c r="I88" s="38">
        <v>430.63333333333333</v>
      </c>
      <c r="J88" s="38">
        <v>461.93333333333339</v>
      </c>
      <c r="K88" s="38">
        <v>468.56666666666672</v>
      </c>
      <c r="L88" s="38">
        <v>477.58333333333343</v>
      </c>
      <c r="M88" s="28">
        <v>459.55</v>
      </c>
      <c r="N88" s="28">
        <v>443.9</v>
      </c>
      <c r="O88" s="39">
        <v>3808750</v>
      </c>
      <c r="P88" s="40">
        <v>-6.1884236453201971E-2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44770</v>
      </c>
      <c r="E89" s="37">
        <v>1781.85</v>
      </c>
      <c r="F89" s="37">
        <v>1769.7166666666665</v>
      </c>
      <c r="G89" s="38">
        <v>1752.133333333333</v>
      </c>
      <c r="H89" s="38">
        <v>1722.4166666666665</v>
      </c>
      <c r="I89" s="38">
        <v>1704.833333333333</v>
      </c>
      <c r="J89" s="38">
        <v>1799.4333333333329</v>
      </c>
      <c r="K89" s="38">
        <v>1817.0166666666664</v>
      </c>
      <c r="L89" s="38">
        <v>1846.7333333333329</v>
      </c>
      <c r="M89" s="28">
        <v>1787.3</v>
      </c>
      <c r="N89" s="28">
        <v>1740</v>
      </c>
      <c r="O89" s="39">
        <v>2469050</v>
      </c>
      <c r="P89" s="40">
        <v>0.12754880694143167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44770</v>
      </c>
      <c r="E90" s="37">
        <v>1263.8</v>
      </c>
      <c r="F90" s="37">
        <v>1261.7499999999998</v>
      </c>
      <c r="G90" s="38">
        <v>1254.6499999999996</v>
      </c>
      <c r="H90" s="38">
        <v>1245.4999999999998</v>
      </c>
      <c r="I90" s="38">
        <v>1238.3999999999996</v>
      </c>
      <c r="J90" s="38">
        <v>1270.8999999999996</v>
      </c>
      <c r="K90" s="38">
        <v>1277.9999999999995</v>
      </c>
      <c r="L90" s="38">
        <v>1287.1499999999996</v>
      </c>
      <c r="M90" s="28">
        <v>1268.8499999999999</v>
      </c>
      <c r="N90" s="28">
        <v>1252.5999999999999</v>
      </c>
      <c r="O90" s="39">
        <v>6246000</v>
      </c>
      <c r="P90" s="40">
        <v>-3.1778018911796622E-2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44770</v>
      </c>
      <c r="E91" s="37">
        <v>894.25</v>
      </c>
      <c r="F91" s="37">
        <v>892.0333333333333</v>
      </c>
      <c r="G91" s="38">
        <v>884.26666666666665</v>
      </c>
      <c r="H91" s="38">
        <v>874.2833333333333</v>
      </c>
      <c r="I91" s="38">
        <v>866.51666666666665</v>
      </c>
      <c r="J91" s="38">
        <v>902.01666666666665</v>
      </c>
      <c r="K91" s="38">
        <v>909.7833333333333</v>
      </c>
      <c r="L91" s="38">
        <v>919.76666666666665</v>
      </c>
      <c r="M91" s="28">
        <v>899.8</v>
      </c>
      <c r="N91" s="28">
        <v>882.05</v>
      </c>
      <c r="O91" s="39">
        <v>24700200</v>
      </c>
      <c r="P91" s="40">
        <v>-1.7157818505932818E-2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44770</v>
      </c>
      <c r="E92" s="37">
        <v>2207.25</v>
      </c>
      <c r="F92" s="37">
        <v>2207.2166666666667</v>
      </c>
      <c r="G92" s="38">
        <v>2189.5333333333333</v>
      </c>
      <c r="H92" s="38">
        <v>2171.8166666666666</v>
      </c>
      <c r="I92" s="38">
        <v>2154.1333333333332</v>
      </c>
      <c r="J92" s="38">
        <v>2224.9333333333334</v>
      </c>
      <c r="K92" s="38">
        <v>2242.6166666666668</v>
      </c>
      <c r="L92" s="38">
        <v>2260.3333333333335</v>
      </c>
      <c r="M92" s="28">
        <v>2224.9</v>
      </c>
      <c r="N92" s="28">
        <v>2189.5</v>
      </c>
      <c r="O92" s="39">
        <v>24764400</v>
      </c>
      <c r="P92" s="40">
        <v>-2.9315271457297069E-2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44770</v>
      </c>
      <c r="E93" s="37">
        <v>1933.95</v>
      </c>
      <c r="F93" s="37">
        <v>1925.6166666666668</v>
      </c>
      <c r="G93" s="38">
        <v>1912.2333333333336</v>
      </c>
      <c r="H93" s="38">
        <v>1890.5166666666669</v>
      </c>
      <c r="I93" s="38">
        <v>1877.1333333333337</v>
      </c>
      <c r="J93" s="38">
        <v>1947.3333333333335</v>
      </c>
      <c r="K93" s="38">
        <v>1960.7166666666667</v>
      </c>
      <c r="L93" s="38">
        <v>1982.4333333333334</v>
      </c>
      <c r="M93" s="28">
        <v>1939</v>
      </c>
      <c r="N93" s="28">
        <v>1903.9</v>
      </c>
      <c r="O93" s="39">
        <v>2582100</v>
      </c>
      <c r="P93" s="40">
        <v>-6.6935949221004036E-3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44770</v>
      </c>
      <c r="E94" s="37">
        <v>1353.7</v>
      </c>
      <c r="F94" s="37">
        <v>1356.8833333333334</v>
      </c>
      <c r="G94" s="38">
        <v>1344.1166666666668</v>
      </c>
      <c r="H94" s="38">
        <v>1334.5333333333333</v>
      </c>
      <c r="I94" s="38">
        <v>1321.7666666666667</v>
      </c>
      <c r="J94" s="38">
        <v>1366.4666666666669</v>
      </c>
      <c r="K94" s="38">
        <v>1379.2333333333338</v>
      </c>
      <c r="L94" s="38">
        <v>1388.8166666666671</v>
      </c>
      <c r="M94" s="28">
        <v>1369.65</v>
      </c>
      <c r="N94" s="28">
        <v>1347.3</v>
      </c>
      <c r="O94" s="39">
        <v>60511550</v>
      </c>
      <c r="P94" s="40">
        <v>4.9037929785083624E-2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44770</v>
      </c>
      <c r="E95" s="37">
        <v>545.15</v>
      </c>
      <c r="F95" s="37">
        <v>544.63333333333333</v>
      </c>
      <c r="G95" s="38">
        <v>541.7166666666667</v>
      </c>
      <c r="H95" s="38">
        <v>538.28333333333342</v>
      </c>
      <c r="I95" s="38">
        <v>535.36666666666679</v>
      </c>
      <c r="J95" s="38">
        <v>548.06666666666661</v>
      </c>
      <c r="K95" s="38">
        <v>550.98333333333335</v>
      </c>
      <c r="L95" s="38">
        <v>554.41666666666652</v>
      </c>
      <c r="M95" s="28">
        <v>547.54999999999995</v>
      </c>
      <c r="N95" s="28">
        <v>541.20000000000005</v>
      </c>
      <c r="O95" s="39">
        <v>26116200</v>
      </c>
      <c r="P95" s="40">
        <v>3.1265844177792799E-3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44770</v>
      </c>
      <c r="E96" s="37">
        <v>2794.25</v>
      </c>
      <c r="F96" s="37">
        <v>2794.25</v>
      </c>
      <c r="G96" s="38">
        <v>2778.05</v>
      </c>
      <c r="H96" s="38">
        <v>2761.8500000000004</v>
      </c>
      <c r="I96" s="38">
        <v>2745.6500000000005</v>
      </c>
      <c r="J96" s="38">
        <v>2810.45</v>
      </c>
      <c r="K96" s="38">
        <v>2826.6499999999996</v>
      </c>
      <c r="L96" s="38">
        <v>2842.8499999999995</v>
      </c>
      <c r="M96" s="28">
        <v>2810.45</v>
      </c>
      <c r="N96" s="28">
        <v>2778.05</v>
      </c>
      <c r="O96" s="39">
        <v>3992400</v>
      </c>
      <c r="P96" s="40">
        <v>-2.7725739977519669E-3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44770</v>
      </c>
      <c r="E97" s="37">
        <v>368.2</v>
      </c>
      <c r="F97" s="37">
        <v>364</v>
      </c>
      <c r="G97" s="38">
        <v>359.25</v>
      </c>
      <c r="H97" s="38">
        <v>350.3</v>
      </c>
      <c r="I97" s="38">
        <v>345.55</v>
      </c>
      <c r="J97" s="38">
        <v>372.95</v>
      </c>
      <c r="K97" s="38">
        <v>377.7</v>
      </c>
      <c r="L97" s="38">
        <v>386.65</v>
      </c>
      <c r="M97" s="28">
        <v>368.75</v>
      </c>
      <c r="N97" s="28">
        <v>355.05</v>
      </c>
      <c r="O97" s="39">
        <v>41849750</v>
      </c>
      <c r="P97" s="40">
        <v>1.2483745123537062E-2</v>
      </c>
    </row>
    <row r="98" spans="1:16" ht="12.75" customHeight="1">
      <c r="A98" s="28">
        <v>88</v>
      </c>
      <c r="B98" s="29" t="s">
        <v>119</v>
      </c>
      <c r="C98" s="30" t="s">
        <v>380</v>
      </c>
      <c r="D98" s="31">
        <v>44770</v>
      </c>
      <c r="E98" s="37">
        <v>92.85</v>
      </c>
      <c r="F98" s="37">
        <v>91.600000000000009</v>
      </c>
      <c r="G98" s="38">
        <v>89.800000000000011</v>
      </c>
      <c r="H98" s="38">
        <v>86.75</v>
      </c>
      <c r="I98" s="38">
        <v>84.95</v>
      </c>
      <c r="J98" s="38">
        <v>94.65000000000002</v>
      </c>
      <c r="K98" s="38">
        <v>96.45</v>
      </c>
      <c r="L98" s="38">
        <v>99.500000000000028</v>
      </c>
      <c r="M98" s="28">
        <v>93.4</v>
      </c>
      <c r="N98" s="28">
        <v>88.55</v>
      </c>
      <c r="O98" s="39">
        <v>13962100</v>
      </c>
      <c r="P98" s="40">
        <v>9.9533437013996882E-3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44770</v>
      </c>
      <c r="E99" s="37">
        <v>241.95</v>
      </c>
      <c r="F99" s="37">
        <v>241.38333333333333</v>
      </c>
      <c r="G99" s="38">
        <v>239.56666666666666</v>
      </c>
      <c r="H99" s="38">
        <v>237.18333333333334</v>
      </c>
      <c r="I99" s="38">
        <v>235.36666666666667</v>
      </c>
      <c r="J99" s="38">
        <v>243.76666666666665</v>
      </c>
      <c r="K99" s="38">
        <v>245.58333333333331</v>
      </c>
      <c r="L99" s="38">
        <v>247.96666666666664</v>
      </c>
      <c r="M99" s="28">
        <v>243.2</v>
      </c>
      <c r="N99" s="28">
        <v>239</v>
      </c>
      <c r="O99" s="39">
        <v>23136300</v>
      </c>
      <c r="P99" s="40">
        <v>5.1612903225806452E-3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44770</v>
      </c>
      <c r="E100" s="37">
        <v>2558.1999999999998</v>
      </c>
      <c r="F100" s="37">
        <v>2568.2999999999997</v>
      </c>
      <c r="G100" s="38">
        <v>2526.5999999999995</v>
      </c>
      <c r="H100" s="38">
        <v>2494.9999999999995</v>
      </c>
      <c r="I100" s="38">
        <v>2453.2999999999993</v>
      </c>
      <c r="J100" s="38">
        <v>2599.8999999999996</v>
      </c>
      <c r="K100" s="38">
        <v>2641.5999999999995</v>
      </c>
      <c r="L100" s="38">
        <v>2673.2</v>
      </c>
      <c r="M100" s="28">
        <v>2610</v>
      </c>
      <c r="N100" s="28">
        <v>2536.6999999999998</v>
      </c>
      <c r="O100" s="39">
        <v>13698900</v>
      </c>
      <c r="P100" s="40">
        <v>-4.3608137278416149E-3</v>
      </c>
    </row>
    <row r="101" spans="1:16" ht="12.75" customHeight="1">
      <c r="A101" s="28">
        <v>91</v>
      </c>
      <c r="B101" s="29" t="s">
        <v>44</v>
      </c>
      <c r="C101" s="30" t="s">
        <v>381</v>
      </c>
      <c r="D101" s="31">
        <v>44770</v>
      </c>
      <c r="E101" s="37">
        <v>36097.5</v>
      </c>
      <c r="F101" s="37">
        <v>36234.533333333333</v>
      </c>
      <c r="G101" s="38">
        <v>35519.066666666666</v>
      </c>
      <c r="H101" s="38">
        <v>34940.633333333331</v>
      </c>
      <c r="I101" s="38">
        <v>34225.166666666664</v>
      </c>
      <c r="J101" s="38">
        <v>36812.966666666667</v>
      </c>
      <c r="K101" s="38">
        <v>37528.433333333327</v>
      </c>
      <c r="L101" s="38">
        <v>38106.866666666669</v>
      </c>
      <c r="M101" s="28">
        <v>36950</v>
      </c>
      <c r="N101" s="28">
        <v>35656.1</v>
      </c>
      <c r="O101" s="39">
        <v>20745</v>
      </c>
      <c r="P101" s="40">
        <v>-6.4655172413793103E-3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44770</v>
      </c>
      <c r="E102" s="37">
        <v>96.15</v>
      </c>
      <c r="F102" s="37">
        <v>95.616666666666674</v>
      </c>
      <c r="G102" s="38">
        <v>93.733333333333348</v>
      </c>
      <c r="H102" s="38">
        <v>91.316666666666677</v>
      </c>
      <c r="I102" s="38">
        <v>89.433333333333351</v>
      </c>
      <c r="J102" s="38">
        <v>98.033333333333346</v>
      </c>
      <c r="K102" s="38">
        <v>99.916666666666671</v>
      </c>
      <c r="L102" s="38">
        <v>102.33333333333334</v>
      </c>
      <c r="M102" s="28">
        <v>97.5</v>
      </c>
      <c r="N102" s="28">
        <v>93.2</v>
      </c>
      <c r="O102" s="39">
        <v>40544000</v>
      </c>
      <c r="P102" s="40">
        <v>-2.8529267092966058E-3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44770</v>
      </c>
      <c r="E103" s="37">
        <v>773.05</v>
      </c>
      <c r="F103" s="37">
        <v>768.56666666666661</v>
      </c>
      <c r="G103" s="38">
        <v>763.08333333333326</v>
      </c>
      <c r="H103" s="38">
        <v>753.11666666666667</v>
      </c>
      <c r="I103" s="38">
        <v>747.63333333333333</v>
      </c>
      <c r="J103" s="38">
        <v>778.53333333333319</v>
      </c>
      <c r="K103" s="38">
        <v>784.01666666666654</v>
      </c>
      <c r="L103" s="38">
        <v>793.98333333333312</v>
      </c>
      <c r="M103" s="28">
        <v>774.05</v>
      </c>
      <c r="N103" s="28">
        <v>758.6</v>
      </c>
      <c r="O103" s="39">
        <v>79466750</v>
      </c>
      <c r="P103" s="40">
        <v>-5.2839021703585138E-3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44770</v>
      </c>
      <c r="E104" s="37">
        <v>1271.45</v>
      </c>
      <c r="F104" s="37">
        <v>1265.1333333333334</v>
      </c>
      <c r="G104" s="38">
        <v>1252.916666666667</v>
      </c>
      <c r="H104" s="38">
        <v>1234.3833333333334</v>
      </c>
      <c r="I104" s="38">
        <v>1222.166666666667</v>
      </c>
      <c r="J104" s="38">
        <v>1283.666666666667</v>
      </c>
      <c r="K104" s="38">
        <v>1295.8833333333337</v>
      </c>
      <c r="L104" s="38">
        <v>1314.416666666667</v>
      </c>
      <c r="M104" s="28">
        <v>1277.3499999999999</v>
      </c>
      <c r="N104" s="28">
        <v>1246.5999999999999</v>
      </c>
      <c r="O104" s="39">
        <v>2952900</v>
      </c>
      <c r="P104" s="40">
        <v>2.2817606359487708E-2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44770</v>
      </c>
      <c r="E105" s="37">
        <v>523.65</v>
      </c>
      <c r="F105" s="37">
        <v>522.44999999999993</v>
      </c>
      <c r="G105" s="38">
        <v>516.24999999999989</v>
      </c>
      <c r="H105" s="38">
        <v>508.84999999999991</v>
      </c>
      <c r="I105" s="38">
        <v>502.64999999999986</v>
      </c>
      <c r="J105" s="38">
        <v>529.84999999999991</v>
      </c>
      <c r="K105" s="38">
        <v>536.04999999999995</v>
      </c>
      <c r="L105" s="38">
        <v>543.44999999999993</v>
      </c>
      <c r="M105" s="28">
        <v>528.65</v>
      </c>
      <c r="N105" s="28">
        <v>515.04999999999995</v>
      </c>
      <c r="O105" s="39">
        <v>6913500</v>
      </c>
      <c r="P105" s="40">
        <v>-3.7385129490392646E-2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44770</v>
      </c>
      <c r="E106" s="37">
        <v>8.9</v>
      </c>
      <c r="F106" s="37">
        <v>8.8666666666666671</v>
      </c>
      <c r="G106" s="38">
        <v>8.783333333333335</v>
      </c>
      <c r="H106" s="38">
        <v>8.6666666666666679</v>
      </c>
      <c r="I106" s="38">
        <v>8.5833333333333357</v>
      </c>
      <c r="J106" s="38">
        <v>8.9833333333333343</v>
      </c>
      <c r="K106" s="38">
        <v>9.0666666666666664</v>
      </c>
      <c r="L106" s="38">
        <v>9.1833333333333336</v>
      </c>
      <c r="M106" s="28">
        <v>8.9499999999999993</v>
      </c>
      <c r="N106" s="28">
        <v>8.75</v>
      </c>
      <c r="O106" s="39">
        <v>605150000</v>
      </c>
      <c r="P106" s="40">
        <v>-4.4910179640718561E-3</v>
      </c>
    </row>
    <row r="107" spans="1:16" ht="12.75" customHeight="1">
      <c r="A107" s="28">
        <v>97</v>
      </c>
      <c r="B107" s="29" t="s">
        <v>63</v>
      </c>
      <c r="C107" s="30" t="s">
        <v>385</v>
      </c>
      <c r="D107" s="31">
        <v>44770</v>
      </c>
      <c r="E107" s="37">
        <v>54.25</v>
      </c>
      <c r="F107" s="37">
        <v>53.983333333333327</v>
      </c>
      <c r="G107" s="38">
        <v>53.066666666666656</v>
      </c>
      <c r="H107" s="38">
        <v>51.883333333333326</v>
      </c>
      <c r="I107" s="38">
        <v>50.966666666666654</v>
      </c>
      <c r="J107" s="38">
        <v>55.166666666666657</v>
      </c>
      <c r="K107" s="38">
        <v>56.083333333333329</v>
      </c>
      <c r="L107" s="38">
        <v>57.266666666666659</v>
      </c>
      <c r="M107" s="28">
        <v>54.9</v>
      </c>
      <c r="N107" s="28">
        <v>52.8</v>
      </c>
      <c r="O107" s="39">
        <v>107110000</v>
      </c>
      <c r="P107" s="40">
        <v>7.7147426851067831E-3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44770</v>
      </c>
      <c r="E108" s="37">
        <v>34.950000000000003</v>
      </c>
      <c r="F108" s="37">
        <v>34.483333333333334</v>
      </c>
      <c r="G108" s="38">
        <v>33.966666666666669</v>
      </c>
      <c r="H108" s="38">
        <v>32.983333333333334</v>
      </c>
      <c r="I108" s="38">
        <v>32.466666666666669</v>
      </c>
      <c r="J108" s="38">
        <v>35.466666666666669</v>
      </c>
      <c r="K108" s="38">
        <v>35.983333333333334</v>
      </c>
      <c r="L108" s="38">
        <v>36.966666666666669</v>
      </c>
      <c r="M108" s="28">
        <v>35</v>
      </c>
      <c r="N108" s="28">
        <v>33.5</v>
      </c>
      <c r="O108" s="39">
        <v>268125000</v>
      </c>
      <c r="P108" s="40">
        <v>3.1990122348187228E-3</v>
      </c>
    </row>
    <row r="109" spans="1:16" ht="12.75" customHeight="1">
      <c r="A109" s="28">
        <v>99</v>
      </c>
      <c r="B109" s="29" t="s">
        <v>44</v>
      </c>
      <c r="C109" s="30" t="s">
        <v>395</v>
      </c>
      <c r="D109" s="31">
        <v>44770</v>
      </c>
      <c r="E109" s="37">
        <v>167.05</v>
      </c>
      <c r="F109" s="37">
        <v>166.31666666666666</v>
      </c>
      <c r="G109" s="38">
        <v>164.43333333333334</v>
      </c>
      <c r="H109" s="38">
        <v>161.81666666666666</v>
      </c>
      <c r="I109" s="38">
        <v>159.93333333333334</v>
      </c>
      <c r="J109" s="38">
        <v>168.93333333333334</v>
      </c>
      <c r="K109" s="38">
        <v>170.81666666666666</v>
      </c>
      <c r="L109" s="38">
        <v>173.43333333333334</v>
      </c>
      <c r="M109" s="28">
        <v>168.2</v>
      </c>
      <c r="N109" s="28">
        <v>163.69999999999999</v>
      </c>
      <c r="O109" s="39">
        <v>53205000</v>
      </c>
      <c r="P109" s="40">
        <v>2.1086721842389348E-2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44770</v>
      </c>
      <c r="E110" s="37">
        <v>376.6</v>
      </c>
      <c r="F110" s="37">
        <v>374.51666666666665</v>
      </c>
      <c r="G110" s="38">
        <v>371.58333333333331</v>
      </c>
      <c r="H110" s="38">
        <v>366.56666666666666</v>
      </c>
      <c r="I110" s="38">
        <v>363.63333333333333</v>
      </c>
      <c r="J110" s="38">
        <v>379.5333333333333</v>
      </c>
      <c r="K110" s="38">
        <v>382.4666666666667</v>
      </c>
      <c r="L110" s="38">
        <v>387.48333333333329</v>
      </c>
      <c r="M110" s="28">
        <v>377.45</v>
      </c>
      <c r="N110" s="28">
        <v>369.5</v>
      </c>
      <c r="O110" s="39">
        <v>10872125</v>
      </c>
      <c r="P110" s="40">
        <v>4.8290761214893887E-3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44770</v>
      </c>
      <c r="E111" s="37">
        <v>251.8</v>
      </c>
      <c r="F111" s="37">
        <v>251.91666666666666</v>
      </c>
      <c r="G111" s="38">
        <v>250.43333333333331</v>
      </c>
      <c r="H111" s="38">
        <v>249.06666666666666</v>
      </c>
      <c r="I111" s="38">
        <v>247.58333333333331</v>
      </c>
      <c r="J111" s="38">
        <v>253.2833333333333</v>
      </c>
      <c r="K111" s="38">
        <v>254.76666666666665</v>
      </c>
      <c r="L111" s="38">
        <v>256.13333333333333</v>
      </c>
      <c r="M111" s="28">
        <v>253.4</v>
      </c>
      <c r="N111" s="28">
        <v>250.55</v>
      </c>
      <c r="O111" s="39">
        <v>21457370</v>
      </c>
      <c r="P111" s="40">
        <v>2.4426907177752723E-3</v>
      </c>
    </row>
    <row r="112" spans="1:16" ht="12.75" customHeight="1">
      <c r="A112" s="28">
        <v>102</v>
      </c>
      <c r="B112" s="29" t="s">
        <v>42</v>
      </c>
      <c r="C112" s="30" t="s">
        <v>392</v>
      </c>
      <c r="D112" s="31">
        <v>44770</v>
      </c>
      <c r="E112" s="37">
        <v>176.2</v>
      </c>
      <c r="F112" s="37">
        <v>175.76666666666665</v>
      </c>
      <c r="G112" s="38">
        <v>174.0333333333333</v>
      </c>
      <c r="H112" s="38">
        <v>171.86666666666665</v>
      </c>
      <c r="I112" s="38">
        <v>170.1333333333333</v>
      </c>
      <c r="J112" s="38">
        <v>177.93333333333331</v>
      </c>
      <c r="K112" s="38">
        <v>179.66666666666666</v>
      </c>
      <c r="L112" s="38">
        <v>181.83333333333331</v>
      </c>
      <c r="M112" s="28">
        <v>177.5</v>
      </c>
      <c r="N112" s="28">
        <v>173.6</v>
      </c>
      <c r="O112" s="39">
        <v>11510100</v>
      </c>
      <c r="P112" s="40">
        <v>-2.1449704142011833E-2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44770</v>
      </c>
      <c r="E113" s="37">
        <v>4074.5</v>
      </c>
      <c r="F113" s="37">
        <v>4071.7666666666664</v>
      </c>
      <c r="G113" s="38">
        <v>3995.7833333333328</v>
      </c>
      <c r="H113" s="38">
        <v>3917.0666666666666</v>
      </c>
      <c r="I113" s="38">
        <v>3841.083333333333</v>
      </c>
      <c r="J113" s="38">
        <v>4150.4833333333327</v>
      </c>
      <c r="K113" s="38">
        <v>4226.4666666666662</v>
      </c>
      <c r="L113" s="38">
        <v>4305.1833333333325</v>
      </c>
      <c r="M113" s="28">
        <v>4147.75</v>
      </c>
      <c r="N113" s="28">
        <v>3993.05</v>
      </c>
      <c r="O113" s="39">
        <v>336900</v>
      </c>
      <c r="P113" s="40">
        <v>-1.0572687224669603E-2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44770</v>
      </c>
      <c r="E114" s="37">
        <v>1808.6</v>
      </c>
      <c r="F114" s="37">
        <v>1803.8499999999997</v>
      </c>
      <c r="G114" s="38">
        <v>1794.8999999999994</v>
      </c>
      <c r="H114" s="38">
        <v>1781.1999999999998</v>
      </c>
      <c r="I114" s="38">
        <v>1772.2499999999995</v>
      </c>
      <c r="J114" s="38">
        <v>1817.5499999999993</v>
      </c>
      <c r="K114" s="38">
        <v>1826.4999999999995</v>
      </c>
      <c r="L114" s="38">
        <v>1840.1999999999991</v>
      </c>
      <c r="M114" s="28">
        <v>1812.8</v>
      </c>
      <c r="N114" s="28">
        <v>1790.15</v>
      </c>
      <c r="O114" s="39">
        <v>3060300</v>
      </c>
      <c r="P114" s="40">
        <v>7.9043572769489177E-3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44770</v>
      </c>
      <c r="E115" s="37">
        <v>852.6</v>
      </c>
      <c r="F115" s="37">
        <v>842.81666666666661</v>
      </c>
      <c r="G115" s="38">
        <v>829.73333333333323</v>
      </c>
      <c r="H115" s="38">
        <v>806.86666666666667</v>
      </c>
      <c r="I115" s="38">
        <v>793.7833333333333</v>
      </c>
      <c r="J115" s="38">
        <v>865.68333333333317</v>
      </c>
      <c r="K115" s="38">
        <v>878.76666666666665</v>
      </c>
      <c r="L115" s="38">
        <v>901.6333333333331</v>
      </c>
      <c r="M115" s="28">
        <v>855.9</v>
      </c>
      <c r="N115" s="28">
        <v>819.95</v>
      </c>
      <c r="O115" s="39">
        <v>27465300</v>
      </c>
      <c r="P115" s="40">
        <v>-1.8146134294263375E-2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44770</v>
      </c>
      <c r="E116" s="37">
        <v>227.3</v>
      </c>
      <c r="F116" s="37">
        <v>227.33333333333334</v>
      </c>
      <c r="G116" s="38">
        <v>224.91666666666669</v>
      </c>
      <c r="H116" s="38">
        <v>222.53333333333333</v>
      </c>
      <c r="I116" s="38">
        <v>220.11666666666667</v>
      </c>
      <c r="J116" s="38">
        <v>229.7166666666667</v>
      </c>
      <c r="K116" s="38">
        <v>232.13333333333338</v>
      </c>
      <c r="L116" s="38">
        <v>234.51666666666671</v>
      </c>
      <c r="M116" s="28">
        <v>229.75</v>
      </c>
      <c r="N116" s="28">
        <v>224.95</v>
      </c>
      <c r="O116" s="39">
        <v>15033200</v>
      </c>
      <c r="P116" s="40">
        <v>-2.7355072463768115E-2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44770</v>
      </c>
      <c r="E117" s="37">
        <v>1495.3</v>
      </c>
      <c r="F117" s="37">
        <v>1481.25</v>
      </c>
      <c r="G117" s="38">
        <v>1464.25</v>
      </c>
      <c r="H117" s="38">
        <v>1433.2</v>
      </c>
      <c r="I117" s="38">
        <v>1416.2</v>
      </c>
      <c r="J117" s="38">
        <v>1512.3</v>
      </c>
      <c r="K117" s="38">
        <v>1529.3</v>
      </c>
      <c r="L117" s="38">
        <v>1560.35</v>
      </c>
      <c r="M117" s="28">
        <v>1498.25</v>
      </c>
      <c r="N117" s="28">
        <v>1450.2</v>
      </c>
      <c r="O117" s="39">
        <v>37249200</v>
      </c>
      <c r="P117" s="40">
        <v>-1.045618285568555E-2</v>
      </c>
    </row>
    <row r="118" spans="1:16" ht="12.75" customHeight="1">
      <c r="A118" s="28">
        <v>108</v>
      </c>
      <c r="B118" s="29" t="s">
        <v>86</v>
      </c>
      <c r="C118" s="30" t="s">
        <v>401</v>
      </c>
      <c r="D118" s="31">
        <v>44770</v>
      </c>
      <c r="E118" s="37">
        <v>671.55</v>
      </c>
      <c r="F118" s="37">
        <v>673.4</v>
      </c>
      <c r="G118" s="38">
        <v>665.69999999999993</v>
      </c>
      <c r="H118" s="38">
        <v>659.84999999999991</v>
      </c>
      <c r="I118" s="38">
        <v>652.14999999999986</v>
      </c>
      <c r="J118" s="38">
        <v>679.25</v>
      </c>
      <c r="K118" s="38">
        <v>686.95</v>
      </c>
      <c r="L118" s="38">
        <v>692.80000000000007</v>
      </c>
      <c r="M118" s="28">
        <v>681.1</v>
      </c>
      <c r="N118" s="28">
        <v>667.55</v>
      </c>
      <c r="O118" s="39">
        <v>1116000</v>
      </c>
      <c r="P118" s="40">
        <v>-5.3475935828877002E-3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44770</v>
      </c>
      <c r="E119" s="37">
        <v>71.45</v>
      </c>
      <c r="F119" s="37">
        <v>71.216666666666669</v>
      </c>
      <c r="G119" s="38">
        <v>70.833333333333343</v>
      </c>
      <c r="H119" s="38">
        <v>70.216666666666669</v>
      </c>
      <c r="I119" s="38">
        <v>69.833333333333343</v>
      </c>
      <c r="J119" s="38">
        <v>71.833333333333343</v>
      </c>
      <c r="K119" s="38">
        <v>72.216666666666669</v>
      </c>
      <c r="L119" s="38">
        <v>72.833333333333343</v>
      </c>
      <c r="M119" s="28">
        <v>71.599999999999994</v>
      </c>
      <c r="N119" s="28">
        <v>70.599999999999994</v>
      </c>
      <c r="O119" s="39">
        <v>89943750</v>
      </c>
      <c r="P119" s="40">
        <v>-9.0235256203673869E-3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44770</v>
      </c>
      <c r="E120" s="37">
        <v>989.35</v>
      </c>
      <c r="F120" s="37">
        <v>986.61666666666667</v>
      </c>
      <c r="G120" s="38">
        <v>979.23333333333335</v>
      </c>
      <c r="H120" s="38">
        <v>969.11666666666667</v>
      </c>
      <c r="I120" s="38">
        <v>961.73333333333335</v>
      </c>
      <c r="J120" s="38">
        <v>996.73333333333335</v>
      </c>
      <c r="K120" s="38">
        <v>1004.1166666666668</v>
      </c>
      <c r="L120" s="38">
        <v>1014.2333333333333</v>
      </c>
      <c r="M120" s="28">
        <v>994</v>
      </c>
      <c r="N120" s="28">
        <v>976.5</v>
      </c>
      <c r="O120" s="39">
        <v>928850</v>
      </c>
      <c r="P120" s="40">
        <v>0.10947204968944099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44770</v>
      </c>
      <c r="E121" s="37">
        <v>604.85</v>
      </c>
      <c r="F121" s="37">
        <v>601.95000000000005</v>
      </c>
      <c r="G121" s="38">
        <v>597.85000000000014</v>
      </c>
      <c r="H121" s="38">
        <v>590.85000000000014</v>
      </c>
      <c r="I121" s="38">
        <v>586.75000000000023</v>
      </c>
      <c r="J121" s="38">
        <v>608.95000000000005</v>
      </c>
      <c r="K121" s="38">
        <v>613.04999999999995</v>
      </c>
      <c r="L121" s="38">
        <v>620.04999999999995</v>
      </c>
      <c r="M121" s="28">
        <v>606.04999999999995</v>
      </c>
      <c r="N121" s="28">
        <v>594.95000000000005</v>
      </c>
      <c r="O121" s="39">
        <v>13278125</v>
      </c>
      <c r="P121" s="40">
        <v>-1.3521419749073654E-2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44770</v>
      </c>
      <c r="E122" s="37">
        <v>295.7</v>
      </c>
      <c r="F122" s="37">
        <v>295.59999999999997</v>
      </c>
      <c r="G122" s="38">
        <v>294.49999999999994</v>
      </c>
      <c r="H122" s="38">
        <v>293.29999999999995</v>
      </c>
      <c r="I122" s="38">
        <v>292.19999999999993</v>
      </c>
      <c r="J122" s="38">
        <v>296.79999999999995</v>
      </c>
      <c r="K122" s="38">
        <v>297.89999999999998</v>
      </c>
      <c r="L122" s="38">
        <v>299.09999999999997</v>
      </c>
      <c r="M122" s="28">
        <v>296.7</v>
      </c>
      <c r="N122" s="28">
        <v>294.39999999999998</v>
      </c>
      <c r="O122" s="39">
        <v>87459200</v>
      </c>
      <c r="P122" s="40">
        <v>-6.5789473684210523E-3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44770</v>
      </c>
      <c r="E123" s="37">
        <v>352.8</v>
      </c>
      <c r="F123" s="37">
        <v>349.76666666666671</v>
      </c>
      <c r="G123" s="38">
        <v>345.18333333333339</v>
      </c>
      <c r="H123" s="38">
        <v>337.56666666666666</v>
      </c>
      <c r="I123" s="38">
        <v>332.98333333333335</v>
      </c>
      <c r="J123" s="38">
        <v>357.38333333333344</v>
      </c>
      <c r="K123" s="38">
        <v>361.96666666666681</v>
      </c>
      <c r="L123" s="38">
        <v>369.58333333333348</v>
      </c>
      <c r="M123" s="28">
        <v>354.35</v>
      </c>
      <c r="N123" s="28">
        <v>342.15</v>
      </c>
      <c r="O123" s="39">
        <v>40218750</v>
      </c>
      <c r="P123" s="40">
        <v>-2.7651858567543066E-2</v>
      </c>
    </row>
    <row r="124" spans="1:16" ht="12.75" customHeight="1">
      <c r="A124" s="28">
        <v>114</v>
      </c>
      <c r="B124" s="29" t="s">
        <v>42</v>
      </c>
      <c r="C124" s="30" t="s">
        <v>403</v>
      </c>
      <c r="D124" s="31">
        <v>44770</v>
      </c>
      <c r="E124" s="37">
        <v>2245.6999999999998</v>
      </c>
      <c r="F124" s="37">
        <v>2230.3166666666671</v>
      </c>
      <c r="G124" s="38">
        <v>2199.733333333334</v>
      </c>
      <c r="H124" s="38">
        <v>2153.7666666666669</v>
      </c>
      <c r="I124" s="38">
        <v>2123.1833333333338</v>
      </c>
      <c r="J124" s="38">
        <v>2276.2833333333342</v>
      </c>
      <c r="K124" s="38">
        <v>2306.8666666666672</v>
      </c>
      <c r="L124" s="38">
        <v>2352.8333333333344</v>
      </c>
      <c r="M124" s="28">
        <v>2260.9</v>
      </c>
      <c r="N124" s="28">
        <v>2184.35</v>
      </c>
      <c r="O124" s="39">
        <v>528750</v>
      </c>
      <c r="P124" s="40">
        <v>-4.2372881355932203E-3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44770</v>
      </c>
      <c r="E125" s="37">
        <v>587.54999999999995</v>
      </c>
      <c r="F125" s="37">
        <v>586.85</v>
      </c>
      <c r="G125" s="38">
        <v>581.15000000000009</v>
      </c>
      <c r="H125" s="38">
        <v>574.75000000000011</v>
      </c>
      <c r="I125" s="38">
        <v>569.05000000000018</v>
      </c>
      <c r="J125" s="38">
        <v>593.25</v>
      </c>
      <c r="K125" s="38">
        <v>598.95000000000005</v>
      </c>
      <c r="L125" s="38">
        <v>605.34999999999991</v>
      </c>
      <c r="M125" s="28">
        <v>592.54999999999995</v>
      </c>
      <c r="N125" s="28">
        <v>580.45000000000005</v>
      </c>
      <c r="O125" s="39">
        <v>53014500</v>
      </c>
      <c r="P125" s="40">
        <v>-2.3862788963460103E-2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44770</v>
      </c>
      <c r="E126" s="37">
        <v>562.54999999999995</v>
      </c>
      <c r="F126" s="37">
        <v>563.31666666666672</v>
      </c>
      <c r="G126" s="38">
        <v>555.78333333333342</v>
      </c>
      <c r="H126" s="38">
        <v>549.01666666666665</v>
      </c>
      <c r="I126" s="38">
        <v>541.48333333333335</v>
      </c>
      <c r="J126" s="38">
        <v>570.08333333333348</v>
      </c>
      <c r="K126" s="38">
        <v>577.61666666666679</v>
      </c>
      <c r="L126" s="38">
        <v>584.38333333333355</v>
      </c>
      <c r="M126" s="28">
        <v>570.85</v>
      </c>
      <c r="N126" s="28">
        <v>556.54999999999995</v>
      </c>
      <c r="O126" s="39">
        <v>9388750</v>
      </c>
      <c r="P126" s="40">
        <v>1.4666666666666667E-3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44770</v>
      </c>
      <c r="E127" s="37">
        <v>1845.1</v>
      </c>
      <c r="F127" s="37">
        <v>1829.6166666666668</v>
      </c>
      <c r="G127" s="38">
        <v>1809.7833333333335</v>
      </c>
      <c r="H127" s="38">
        <v>1774.4666666666667</v>
      </c>
      <c r="I127" s="38">
        <v>1754.6333333333334</v>
      </c>
      <c r="J127" s="38">
        <v>1864.9333333333336</v>
      </c>
      <c r="K127" s="38">
        <v>1884.7666666666667</v>
      </c>
      <c r="L127" s="38">
        <v>1920.0833333333337</v>
      </c>
      <c r="M127" s="28">
        <v>1849.45</v>
      </c>
      <c r="N127" s="28">
        <v>1794.3</v>
      </c>
      <c r="O127" s="39">
        <v>14301600</v>
      </c>
      <c r="P127" s="40">
        <v>-4.4342875471092932E-2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44770</v>
      </c>
      <c r="E128" s="37">
        <v>72.3</v>
      </c>
      <c r="F128" s="37">
        <v>71.583333333333329</v>
      </c>
      <c r="G128" s="38">
        <v>70.666666666666657</v>
      </c>
      <c r="H128" s="38">
        <v>69.033333333333331</v>
      </c>
      <c r="I128" s="38">
        <v>68.11666666666666</v>
      </c>
      <c r="J128" s="38">
        <v>73.216666666666654</v>
      </c>
      <c r="K128" s="38">
        <v>74.133333333333312</v>
      </c>
      <c r="L128" s="38">
        <v>75.766666666666652</v>
      </c>
      <c r="M128" s="28">
        <v>72.5</v>
      </c>
      <c r="N128" s="28">
        <v>69.95</v>
      </c>
      <c r="O128" s="39">
        <v>57122524</v>
      </c>
      <c r="P128" s="40">
        <v>1.8294622971683105E-2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44770</v>
      </c>
      <c r="E129" s="37">
        <v>2016.7</v>
      </c>
      <c r="F129" s="37">
        <v>2005.1333333333332</v>
      </c>
      <c r="G129" s="38">
        <v>1983.0666666666664</v>
      </c>
      <c r="H129" s="38">
        <v>1949.4333333333332</v>
      </c>
      <c r="I129" s="38">
        <v>1927.3666666666663</v>
      </c>
      <c r="J129" s="38">
        <v>2038.7666666666664</v>
      </c>
      <c r="K129" s="38">
        <v>2060.833333333333</v>
      </c>
      <c r="L129" s="38">
        <v>2094.4666666666662</v>
      </c>
      <c r="M129" s="28">
        <v>2027.2</v>
      </c>
      <c r="N129" s="28">
        <v>1971.5</v>
      </c>
      <c r="O129" s="39">
        <v>1288250</v>
      </c>
      <c r="P129" s="40">
        <v>-6.7463377023901311E-3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44770</v>
      </c>
      <c r="E130" s="37">
        <v>507.65</v>
      </c>
      <c r="F130" s="37">
        <v>512.80000000000007</v>
      </c>
      <c r="G130" s="38">
        <v>496.60000000000014</v>
      </c>
      <c r="H130" s="38">
        <v>485.55000000000007</v>
      </c>
      <c r="I130" s="38">
        <v>469.35000000000014</v>
      </c>
      <c r="J130" s="38">
        <v>523.85000000000014</v>
      </c>
      <c r="K130" s="38">
        <v>540.05000000000018</v>
      </c>
      <c r="L130" s="38">
        <v>551.10000000000014</v>
      </c>
      <c r="M130" s="28">
        <v>529</v>
      </c>
      <c r="N130" s="28">
        <v>501.75</v>
      </c>
      <c r="O130" s="39">
        <v>5683500</v>
      </c>
      <c r="P130" s="40">
        <v>1.120896717373899E-2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44770</v>
      </c>
      <c r="E131" s="37">
        <v>365.65</v>
      </c>
      <c r="F131" s="37">
        <v>365.10000000000008</v>
      </c>
      <c r="G131" s="38">
        <v>363.15000000000015</v>
      </c>
      <c r="H131" s="38">
        <v>360.65000000000009</v>
      </c>
      <c r="I131" s="38">
        <v>358.70000000000016</v>
      </c>
      <c r="J131" s="38">
        <v>367.60000000000014</v>
      </c>
      <c r="K131" s="38">
        <v>369.55000000000007</v>
      </c>
      <c r="L131" s="38">
        <v>372.05000000000013</v>
      </c>
      <c r="M131" s="28">
        <v>367.05</v>
      </c>
      <c r="N131" s="28">
        <v>362.6</v>
      </c>
      <c r="O131" s="39">
        <v>17212000</v>
      </c>
      <c r="P131" s="40">
        <v>-1.3978001833180568E-2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44770</v>
      </c>
      <c r="E132" s="37">
        <v>1706.95</v>
      </c>
      <c r="F132" s="37">
        <v>1697.1333333333334</v>
      </c>
      <c r="G132" s="38">
        <v>1679.6166666666668</v>
      </c>
      <c r="H132" s="38">
        <v>1652.2833333333333</v>
      </c>
      <c r="I132" s="38">
        <v>1634.7666666666667</v>
      </c>
      <c r="J132" s="38">
        <v>1724.4666666666669</v>
      </c>
      <c r="K132" s="38">
        <v>1741.9833333333338</v>
      </c>
      <c r="L132" s="38">
        <v>1769.3166666666671</v>
      </c>
      <c r="M132" s="28">
        <v>1714.65</v>
      </c>
      <c r="N132" s="28">
        <v>1669.8</v>
      </c>
      <c r="O132" s="39">
        <v>12215100</v>
      </c>
      <c r="P132" s="40">
        <v>1.1024756040026817E-2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44770</v>
      </c>
      <c r="E133" s="37">
        <v>4225.6499999999996</v>
      </c>
      <c r="F133" s="37">
        <v>4160.166666666667</v>
      </c>
      <c r="G133" s="38">
        <v>4083.4333333333343</v>
      </c>
      <c r="H133" s="38">
        <v>3941.2166666666672</v>
      </c>
      <c r="I133" s="38">
        <v>3864.4833333333345</v>
      </c>
      <c r="J133" s="38">
        <v>4302.3833333333341</v>
      </c>
      <c r="K133" s="38">
        <v>4379.1166666666659</v>
      </c>
      <c r="L133" s="38">
        <v>4521.3333333333339</v>
      </c>
      <c r="M133" s="28">
        <v>4236.8999999999996</v>
      </c>
      <c r="N133" s="28">
        <v>4017.95</v>
      </c>
      <c r="O133" s="39">
        <v>1618650</v>
      </c>
      <c r="P133" s="40">
        <v>7.0960698689956331E-2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44770</v>
      </c>
      <c r="E134" s="37">
        <v>3180</v>
      </c>
      <c r="F134" s="37">
        <v>3154.2833333333333</v>
      </c>
      <c r="G134" s="38">
        <v>3104.5666666666666</v>
      </c>
      <c r="H134" s="38">
        <v>3029.1333333333332</v>
      </c>
      <c r="I134" s="38">
        <v>2979.4166666666665</v>
      </c>
      <c r="J134" s="38">
        <v>3229.7166666666667</v>
      </c>
      <c r="K134" s="38">
        <v>3279.4333333333329</v>
      </c>
      <c r="L134" s="38">
        <v>3354.8666666666668</v>
      </c>
      <c r="M134" s="28">
        <v>3204</v>
      </c>
      <c r="N134" s="28">
        <v>3078.85</v>
      </c>
      <c r="O134" s="39">
        <v>1561600</v>
      </c>
      <c r="P134" s="40">
        <v>7.5482093663911842E-2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44770</v>
      </c>
      <c r="E135" s="37">
        <v>646.29999999999995</v>
      </c>
      <c r="F135" s="37">
        <v>644.85</v>
      </c>
      <c r="G135" s="38">
        <v>640.75</v>
      </c>
      <c r="H135" s="38">
        <v>635.19999999999993</v>
      </c>
      <c r="I135" s="38">
        <v>631.09999999999991</v>
      </c>
      <c r="J135" s="38">
        <v>650.40000000000009</v>
      </c>
      <c r="K135" s="38">
        <v>654.50000000000023</v>
      </c>
      <c r="L135" s="38">
        <v>660.05000000000018</v>
      </c>
      <c r="M135" s="28">
        <v>648.95000000000005</v>
      </c>
      <c r="N135" s="28">
        <v>639.29999999999995</v>
      </c>
      <c r="O135" s="39">
        <v>7128950</v>
      </c>
      <c r="P135" s="40">
        <v>-2.8382761816496755E-2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44770</v>
      </c>
      <c r="E136" s="37">
        <v>1161.3</v>
      </c>
      <c r="F136" s="37">
        <v>1164.4166666666667</v>
      </c>
      <c r="G136" s="38">
        <v>1155.8333333333335</v>
      </c>
      <c r="H136" s="38">
        <v>1150.3666666666668</v>
      </c>
      <c r="I136" s="38">
        <v>1141.7833333333335</v>
      </c>
      <c r="J136" s="38">
        <v>1169.8833333333334</v>
      </c>
      <c r="K136" s="38">
        <v>1178.4666666666669</v>
      </c>
      <c r="L136" s="38">
        <v>1183.9333333333334</v>
      </c>
      <c r="M136" s="28">
        <v>1173</v>
      </c>
      <c r="N136" s="28">
        <v>1158.95</v>
      </c>
      <c r="O136" s="39">
        <v>16720200</v>
      </c>
      <c r="P136" s="40">
        <v>-4.2521260630315159E-3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44770</v>
      </c>
      <c r="E137" s="37">
        <v>201.15</v>
      </c>
      <c r="F137" s="37">
        <v>199.71666666666667</v>
      </c>
      <c r="G137" s="38">
        <v>197.58333333333334</v>
      </c>
      <c r="H137" s="38">
        <v>194.01666666666668</v>
      </c>
      <c r="I137" s="38">
        <v>191.88333333333335</v>
      </c>
      <c r="J137" s="38">
        <v>203.28333333333333</v>
      </c>
      <c r="K137" s="38">
        <v>205.41666666666666</v>
      </c>
      <c r="L137" s="38">
        <v>208.98333333333332</v>
      </c>
      <c r="M137" s="28">
        <v>201.85</v>
      </c>
      <c r="N137" s="28">
        <v>196.15</v>
      </c>
      <c r="O137" s="39">
        <v>24984000</v>
      </c>
      <c r="P137" s="40">
        <v>1.9255874673629242E-2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44770</v>
      </c>
      <c r="E138" s="37">
        <v>93.6</v>
      </c>
      <c r="F138" s="37">
        <v>92.3</v>
      </c>
      <c r="G138" s="38">
        <v>90.8</v>
      </c>
      <c r="H138" s="38">
        <v>88</v>
      </c>
      <c r="I138" s="38">
        <v>86.5</v>
      </c>
      <c r="J138" s="38">
        <v>95.1</v>
      </c>
      <c r="K138" s="38">
        <v>96.6</v>
      </c>
      <c r="L138" s="38">
        <v>99.399999999999991</v>
      </c>
      <c r="M138" s="28">
        <v>93.8</v>
      </c>
      <c r="N138" s="28">
        <v>89.5</v>
      </c>
      <c r="O138" s="39">
        <v>31716000</v>
      </c>
      <c r="P138" s="40">
        <v>-4.4813877846042648E-2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44770</v>
      </c>
      <c r="E139" s="37">
        <v>509.3</v>
      </c>
      <c r="F139" s="37">
        <v>509.09999999999997</v>
      </c>
      <c r="G139" s="38">
        <v>505.99999999999989</v>
      </c>
      <c r="H139" s="38">
        <v>502.69999999999993</v>
      </c>
      <c r="I139" s="38">
        <v>499.59999999999985</v>
      </c>
      <c r="J139" s="38">
        <v>512.39999999999986</v>
      </c>
      <c r="K139" s="38">
        <v>515.5</v>
      </c>
      <c r="L139" s="38">
        <v>518.79999999999995</v>
      </c>
      <c r="M139" s="28">
        <v>512.20000000000005</v>
      </c>
      <c r="N139" s="28">
        <v>505.8</v>
      </c>
      <c r="O139" s="39">
        <v>11874000</v>
      </c>
      <c r="P139" s="40">
        <v>-1.8158364754911688E-2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44770</v>
      </c>
      <c r="E140" s="37">
        <v>8726.4500000000007</v>
      </c>
      <c r="F140" s="37">
        <v>8759.8333333333339</v>
      </c>
      <c r="G140" s="38">
        <v>8675.9166666666679</v>
      </c>
      <c r="H140" s="38">
        <v>8625.3833333333332</v>
      </c>
      <c r="I140" s="38">
        <v>8541.4666666666672</v>
      </c>
      <c r="J140" s="38">
        <v>8810.3666666666686</v>
      </c>
      <c r="K140" s="38">
        <v>8894.2833333333365</v>
      </c>
      <c r="L140" s="38">
        <v>8944.8166666666693</v>
      </c>
      <c r="M140" s="28">
        <v>8843.75</v>
      </c>
      <c r="N140" s="28">
        <v>8709.2999999999993</v>
      </c>
      <c r="O140" s="39">
        <v>4251000</v>
      </c>
      <c r="P140" s="40">
        <v>-2.4239085525409723E-2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44770</v>
      </c>
      <c r="E141" s="37">
        <v>832.25</v>
      </c>
      <c r="F141" s="37">
        <v>831.33333333333337</v>
      </c>
      <c r="G141" s="38">
        <v>826.41666666666674</v>
      </c>
      <c r="H141" s="38">
        <v>820.58333333333337</v>
      </c>
      <c r="I141" s="38">
        <v>815.66666666666674</v>
      </c>
      <c r="J141" s="38">
        <v>837.16666666666674</v>
      </c>
      <c r="K141" s="38">
        <v>842.08333333333348</v>
      </c>
      <c r="L141" s="38">
        <v>847.91666666666674</v>
      </c>
      <c r="M141" s="28">
        <v>836.25</v>
      </c>
      <c r="N141" s="28">
        <v>825.5</v>
      </c>
      <c r="O141" s="39">
        <v>14071875</v>
      </c>
      <c r="P141" s="40">
        <v>-5.6529611800556464E-3</v>
      </c>
    </row>
    <row r="142" spans="1:16" ht="12.75" customHeight="1">
      <c r="A142" s="28">
        <v>132</v>
      </c>
      <c r="B142" s="29" t="s">
        <v>44</v>
      </c>
      <c r="C142" s="30" t="s">
        <v>435</v>
      </c>
      <c r="D142" s="31">
        <v>44770</v>
      </c>
      <c r="E142" s="37">
        <v>1362.55</v>
      </c>
      <c r="F142" s="37">
        <v>1358.8333333333333</v>
      </c>
      <c r="G142" s="38">
        <v>1350.0166666666664</v>
      </c>
      <c r="H142" s="38">
        <v>1337.4833333333331</v>
      </c>
      <c r="I142" s="38">
        <v>1328.6666666666663</v>
      </c>
      <c r="J142" s="38">
        <v>1371.3666666666666</v>
      </c>
      <c r="K142" s="38">
        <v>1380.1833333333336</v>
      </c>
      <c r="L142" s="38">
        <v>1392.7166666666667</v>
      </c>
      <c r="M142" s="28">
        <v>1367.65</v>
      </c>
      <c r="N142" s="28">
        <v>1346.3</v>
      </c>
      <c r="O142" s="39">
        <v>3239200</v>
      </c>
      <c r="P142" s="40">
        <v>1.2123484564429446E-2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44770</v>
      </c>
      <c r="E143" s="37">
        <v>1478.65</v>
      </c>
      <c r="F143" s="37">
        <v>1466.8</v>
      </c>
      <c r="G143" s="38">
        <v>1443.6</v>
      </c>
      <c r="H143" s="38">
        <v>1408.55</v>
      </c>
      <c r="I143" s="38">
        <v>1385.35</v>
      </c>
      <c r="J143" s="38">
        <v>1501.85</v>
      </c>
      <c r="K143" s="38">
        <v>1525.0500000000002</v>
      </c>
      <c r="L143" s="38">
        <v>1560.1</v>
      </c>
      <c r="M143" s="28">
        <v>1490</v>
      </c>
      <c r="N143" s="28">
        <v>1431.75</v>
      </c>
      <c r="O143" s="39">
        <v>1052700</v>
      </c>
      <c r="P143" s="40">
        <v>2.6323486399532026E-2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44770</v>
      </c>
      <c r="E144" s="37">
        <v>853.1</v>
      </c>
      <c r="F144" s="37">
        <v>850.43333333333339</v>
      </c>
      <c r="G144" s="38">
        <v>844.96666666666681</v>
      </c>
      <c r="H144" s="38">
        <v>836.83333333333337</v>
      </c>
      <c r="I144" s="38">
        <v>831.36666666666679</v>
      </c>
      <c r="J144" s="38">
        <v>858.56666666666683</v>
      </c>
      <c r="K144" s="38">
        <v>864.03333333333353</v>
      </c>
      <c r="L144" s="38">
        <v>872.16666666666686</v>
      </c>
      <c r="M144" s="28">
        <v>855.9</v>
      </c>
      <c r="N144" s="28">
        <v>842.3</v>
      </c>
      <c r="O144" s="39">
        <v>1401400</v>
      </c>
      <c r="P144" s="40">
        <v>5.4794520547945202E-2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44770</v>
      </c>
      <c r="E145" s="37">
        <v>803.3</v>
      </c>
      <c r="F145" s="37">
        <v>803.98333333333323</v>
      </c>
      <c r="G145" s="38">
        <v>798.46666666666647</v>
      </c>
      <c r="H145" s="38">
        <v>793.63333333333321</v>
      </c>
      <c r="I145" s="38">
        <v>788.11666666666645</v>
      </c>
      <c r="J145" s="38">
        <v>808.81666666666649</v>
      </c>
      <c r="K145" s="38">
        <v>814.33333333333314</v>
      </c>
      <c r="L145" s="38">
        <v>819.16666666666652</v>
      </c>
      <c r="M145" s="28">
        <v>809.5</v>
      </c>
      <c r="N145" s="28">
        <v>799.15</v>
      </c>
      <c r="O145" s="39">
        <v>3442400</v>
      </c>
      <c r="P145" s="40">
        <v>2.6479007633587785E-2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44770</v>
      </c>
      <c r="E146" s="37">
        <v>2976.55</v>
      </c>
      <c r="F146" s="37">
        <v>2941.7166666666667</v>
      </c>
      <c r="G146" s="38">
        <v>2893.4333333333334</v>
      </c>
      <c r="H146" s="38">
        <v>2810.3166666666666</v>
      </c>
      <c r="I146" s="38">
        <v>2762.0333333333333</v>
      </c>
      <c r="J146" s="38">
        <v>3024.8333333333335</v>
      </c>
      <c r="K146" s="38">
        <v>3073.1166666666672</v>
      </c>
      <c r="L146" s="38">
        <v>3156.2333333333336</v>
      </c>
      <c r="M146" s="28">
        <v>2990</v>
      </c>
      <c r="N146" s="28">
        <v>2858.6</v>
      </c>
      <c r="O146" s="39">
        <v>3340800</v>
      </c>
      <c r="P146" s="40">
        <v>-6.1731168904117284E-2</v>
      </c>
    </row>
    <row r="147" spans="1:16" ht="12.75" customHeight="1">
      <c r="A147" s="28">
        <v>137</v>
      </c>
      <c r="B147" s="29" t="s">
        <v>49</v>
      </c>
      <c r="C147" s="30" t="s">
        <v>840</v>
      </c>
      <c r="D147" s="31">
        <v>44770</v>
      </c>
      <c r="E147" s="37">
        <v>126.5</v>
      </c>
      <c r="F147" s="37">
        <v>124.78333333333335</v>
      </c>
      <c r="G147" s="38">
        <v>122.11666666666669</v>
      </c>
      <c r="H147" s="38">
        <v>117.73333333333335</v>
      </c>
      <c r="I147" s="38">
        <v>115.06666666666669</v>
      </c>
      <c r="J147" s="38">
        <v>129.16666666666669</v>
      </c>
      <c r="K147" s="38">
        <v>131.83333333333334</v>
      </c>
      <c r="L147" s="38">
        <v>136.2166666666667</v>
      </c>
      <c r="M147" s="28">
        <v>127.45</v>
      </c>
      <c r="N147" s="28">
        <v>120.4</v>
      </c>
      <c r="O147" s="39">
        <v>41157000</v>
      </c>
      <c r="P147" s="40">
        <v>3.4009873834339004E-3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44770</v>
      </c>
      <c r="E148" s="37">
        <v>2165.4</v>
      </c>
      <c r="F148" s="37">
        <v>2176.3166666666666</v>
      </c>
      <c r="G148" s="38">
        <v>2139.6333333333332</v>
      </c>
      <c r="H148" s="38">
        <v>2113.8666666666668</v>
      </c>
      <c r="I148" s="38">
        <v>2077.1833333333334</v>
      </c>
      <c r="J148" s="38">
        <v>2202.083333333333</v>
      </c>
      <c r="K148" s="38">
        <v>2238.7666666666664</v>
      </c>
      <c r="L148" s="38">
        <v>2264.5333333333328</v>
      </c>
      <c r="M148" s="28">
        <v>2213</v>
      </c>
      <c r="N148" s="28">
        <v>2150.5500000000002</v>
      </c>
      <c r="O148" s="39">
        <v>2332400</v>
      </c>
      <c r="P148" s="40">
        <v>3.3899619889845627E-2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44770</v>
      </c>
      <c r="E149" s="37">
        <v>80315.3</v>
      </c>
      <c r="F149" s="37">
        <v>80248.100000000006</v>
      </c>
      <c r="G149" s="38">
        <v>79672.050000000017</v>
      </c>
      <c r="H149" s="38">
        <v>79028.800000000017</v>
      </c>
      <c r="I149" s="38">
        <v>78452.750000000029</v>
      </c>
      <c r="J149" s="38">
        <v>80891.350000000006</v>
      </c>
      <c r="K149" s="38">
        <v>81467.399999999994</v>
      </c>
      <c r="L149" s="38">
        <v>82110.649999999994</v>
      </c>
      <c r="M149" s="28">
        <v>80824.149999999994</v>
      </c>
      <c r="N149" s="28">
        <v>79604.850000000006</v>
      </c>
      <c r="O149" s="39">
        <v>105480</v>
      </c>
      <c r="P149" s="40">
        <v>3.7576234507180797E-2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44770</v>
      </c>
      <c r="E150" s="37">
        <v>1058.9000000000001</v>
      </c>
      <c r="F150" s="37">
        <v>1048.0333333333335</v>
      </c>
      <c r="G150" s="38">
        <v>1035.116666666667</v>
      </c>
      <c r="H150" s="38">
        <v>1011.3333333333335</v>
      </c>
      <c r="I150" s="38">
        <v>998.41666666666697</v>
      </c>
      <c r="J150" s="38">
        <v>1071.8166666666671</v>
      </c>
      <c r="K150" s="38">
        <v>1084.7333333333336</v>
      </c>
      <c r="L150" s="38">
        <v>1108.5166666666671</v>
      </c>
      <c r="M150" s="28">
        <v>1060.95</v>
      </c>
      <c r="N150" s="28">
        <v>1024.25</v>
      </c>
      <c r="O150" s="39">
        <v>4684500</v>
      </c>
      <c r="P150" s="40">
        <v>-5.334819651246118E-3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44770</v>
      </c>
      <c r="E151" s="37">
        <v>280</v>
      </c>
      <c r="F151" s="37">
        <v>280.01666666666665</v>
      </c>
      <c r="G151" s="38">
        <v>277.23333333333329</v>
      </c>
      <c r="H151" s="38">
        <v>274.46666666666664</v>
      </c>
      <c r="I151" s="38">
        <v>271.68333333333328</v>
      </c>
      <c r="J151" s="38">
        <v>282.7833333333333</v>
      </c>
      <c r="K151" s="38">
        <v>285.56666666666661</v>
      </c>
      <c r="L151" s="38">
        <v>288.33333333333331</v>
      </c>
      <c r="M151" s="28">
        <v>282.8</v>
      </c>
      <c r="N151" s="28">
        <v>277.25</v>
      </c>
      <c r="O151" s="39">
        <v>3108800</v>
      </c>
      <c r="P151" s="40">
        <v>-2.4108488196885988E-2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44770</v>
      </c>
      <c r="E152" s="37">
        <v>73.7</v>
      </c>
      <c r="F152" s="37">
        <v>72.883333333333326</v>
      </c>
      <c r="G152" s="38">
        <v>71.766666666666652</v>
      </c>
      <c r="H152" s="38">
        <v>69.833333333333329</v>
      </c>
      <c r="I152" s="38">
        <v>68.716666666666654</v>
      </c>
      <c r="J152" s="38">
        <v>74.816666666666649</v>
      </c>
      <c r="K152" s="38">
        <v>75.933333333333323</v>
      </c>
      <c r="L152" s="38">
        <v>77.866666666666646</v>
      </c>
      <c r="M152" s="28">
        <v>74</v>
      </c>
      <c r="N152" s="28">
        <v>70.95</v>
      </c>
      <c r="O152" s="39">
        <v>66062000</v>
      </c>
      <c r="P152" s="40">
        <v>-1.3517801611981977E-2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44770</v>
      </c>
      <c r="E153" s="37">
        <v>3982.35</v>
      </c>
      <c r="F153" s="37">
        <v>3945.3166666666671</v>
      </c>
      <c r="G153" s="38">
        <v>3865.5833333333339</v>
      </c>
      <c r="H153" s="38">
        <v>3748.8166666666671</v>
      </c>
      <c r="I153" s="38">
        <v>3669.0833333333339</v>
      </c>
      <c r="J153" s="38">
        <v>4062.0833333333339</v>
      </c>
      <c r="K153" s="38">
        <v>4141.8166666666666</v>
      </c>
      <c r="L153" s="38">
        <v>4258.5833333333339</v>
      </c>
      <c r="M153" s="28">
        <v>4025.05</v>
      </c>
      <c r="N153" s="28">
        <v>3828.55</v>
      </c>
      <c r="O153" s="39">
        <v>1483375</v>
      </c>
      <c r="P153" s="40">
        <v>-3.0869742752143731E-2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44770</v>
      </c>
      <c r="E154" s="37">
        <v>3773.75</v>
      </c>
      <c r="F154" s="37">
        <v>3790.25</v>
      </c>
      <c r="G154" s="38">
        <v>3728.5</v>
      </c>
      <c r="H154" s="38">
        <v>3683.25</v>
      </c>
      <c r="I154" s="38">
        <v>3621.5</v>
      </c>
      <c r="J154" s="38">
        <v>3835.5</v>
      </c>
      <c r="K154" s="38">
        <v>3897.25</v>
      </c>
      <c r="L154" s="38">
        <v>3942.5</v>
      </c>
      <c r="M154" s="28">
        <v>3852</v>
      </c>
      <c r="N154" s="28">
        <v>3745</v>
      </c>
      <c r="O154" s="39">
        <v>421200</v>
      </c>
      <c r="P154" s="40">
        <v>-3.8520801232665637E-2</v>
      </c>
    </row>
    <row r="155" spans="1:16" ht="12.75" customHeight="1">
      <c r="A155" s="28">
        <v>145</v>
      </c>
      <c r="B155" s="236" t="s">
        <v>44</v>
      </c>
      <c r="C155" s="30" t="s">
        <v>436</v>
      </c>
      <c r="D155" s="31">
        <v>44770</v>
      </c>
      <c r="E155" s="37">
        <v>32.4</v>
      </c>
      <c r="F155" s="37">
        <v>31.966666666666669</v>
      </c>
      <c r="G155" s="38">
        <v>31.283333333333339</v>
      </c>
      <c r="H155" s="38">
        <v>30.166666666666671</v>
      </c>
      <c r="I155" s="38">
        <v>29.483333333333341</v>
      </c>
      <c r="J155" s="38">
        <v>33.083333333333336</v>
      </c>
      <c r="K155" s="38">
        <v>33.766666666666673</v>
      </c>
      <c r="L155" s="38">
        <v>34.883333333333333</v>
      </c>
      <c r="M155" s="28">
        <v>32.65</v>
      </c>
      <c r="N155" s="28">
        <v>30.85</v>
      </c>
      <c r="O155" s="39">
        <v>19035000</v>
      </c>
      <c r="P155" s="40">
        <v>5.2238805970149252E-2</v>
      </c>
    </row>
    <row r="156" spans="1:16" ht="12.75" customHeight="1">
      <c r="A156" s="28">
        <v>146</v>
      </c>
      <c r="B156" s="29" t="s">
        <v>56</v>
      </c>
      <c r="C156" s="30" t="s">
        <v>166</v>
      </c>
      <c r="D156" s="31">
        <v>44770</v>
      </c>
      <c r="E156" s="37">
        <v>18654.349999999999</v>
      </c>
      <c r="F156" s="37">
        <v>18746.75</v>
      </c>
      <c r="G156" s="38">
        <v>18491.150000000001</v>
      </c>
      <c r="H156" s="38">
        <v>18327.95</v>
      </c>
      <c r="I156" s="38">
        <v>18072.350000000002</v>
      </c>
      <c r="J156" s="38">
        <v>18909.95</v>
      </c>
      <c r="K156" s="38">
        <v>19165.55</v>
      </c>
      <c r="L156" s="38">
        <v>19328.75</v>
      </c>
      <c r="M156" s="28">
        <v>19002.349999999999</v>
      </c>
      <c r="N156" s="28">
        <v>18583.55</v>
      </c>
      <c r="O156" s="39">
        <v>423840</v>
      </c>
      <c r="P156" s="40">
        <v>-1.3775130305286671E-2</v>
      </c>
    </row>
    <row r="157" spans="1:16" ht="12.75" customHeight="1">
      <c r="A157" s="28">
        <v>147</v>
      </c>
      <c r="B157" s="29" t="s">
        <v>119</v>
      </c>
      <c r="C157" s="30" t="s">
        <v>167</v>
      </c>
      <c r="D157" s="31">
        <v>44770</v>
      </c>
      <c r="E157" s="37">
        <v>103.8</v>
      </c>
      <c r="F157" s="37">
        <v>102.63333333333333</v>
      </c>
      <c r="G157" s="38">
        <v>101.31666666666665</v>
      </c>
      <c r="H157" s="38">
        <v>98.833333333333329</v>
      </c>
      <c r="I157" s="38">
        <v>97.516666666666652</v>
      </c>
      <c r="J157" s="38">
        <v>105.11666666666665</v>
      </c>
      <c r="K157" s="38">
        <v>106.43333333333331</v>
      </c>
      <c r="L157" s="38">
        <v>108.91666666666664</v>
      </c>
      <c r="M157" s="28">
        <v>103.95</v>
      </c>
      <c r="N157" s="28">
        <v>100.15</v>
      </c>
      <c r="O157" s="39">
        <v>75385050</v>
      </c>
      <c r="P157" s="40">
        <v>1.5131959588766746E-3</v>
      </c>
    </row>
    <row r="158" spans="1:16" ht="12.75" customHeight="1">
      <c r="A158" s="28">
        <v>148</v>
      </c>
      <c r="B158" s="29" t="s">
        <v>168</v>
      </c>
      <c r="C158" s="30" t="s">
        <v>169</v>
      </c>
      <c r="D158" s="31">
        <v>44770</v>
      </c>
      <c r="E158" s="37">
        <v>150.4</v>
      </c>
      <c r="F158" s="37">
        <v>150.43333333333334</v>
      </c>
      <c r="G158" s="38">
        <v>149.41666666666669</v>
      </c>
      <c r="H158" s="38">
        <v>148.43333333333334</v>
      </c>
      <c r="I158" s="38">
        <v>147.41666666666669</v>
      </c>
      <c r="J158" s="38">
        <v>151.41666666666669</v>
      </c>
      <c r="K158" s="38">
        <v>152.43333333333334</v>
      </c>
      <c r="L158" s="38">
        <v>153.41666666666669</v>
      </c>
      <c r="M158" s="28">
        <v>151.44999999999999</v>
      </c>
      <c r="N158" s="28">
        <v>149.44999999999999</v>
      </c>
      <c r="O158" s="39">
        <v>66462000</v>
      </c>
      <c r="P158" s="40">
        <v>1.8429557166564765E-2</v>
      </c>
    </row>
    <row r="159" spans="1:16" ht="12.75" customHeight="1">
      <c r="A159" s="28">
        <v>149</v>
      </c>
      <c r="B159" s="29" t="s">
        <v>96</v>
      </c>
      <c r="C159" s="30" t="s">
        <v>268</v>
      </c>
      <c r="D159" s="31">
        <v>44770</v>
      </c>
      <c r="E159" s="37">
        <v>858.8</v>
      </c>
      <c r="F159" s="37">
        <v>864.06666666666661</v>
      </c>
      <c r="G159" s="38">
        <v>841.73333333333323</v>
      </c>
      <c r="H159" s="38">
        <v>824.66666666666663</v>
      </c>
      <c r="I159" s="38">
        <v>802.33333333333326</v>
      </c>
      <c r="J159" s="38">
        <v>881.13333333333321</v>
      </c>
      <c r="K159" s="38">
        <v>903.4666666666667</v>
      </c>
      <c r="L159" s="38">
        <v>920.53333333333319</v>
      </c>
      <c r="M159" s="28">
        <v>886.4</v>
      </c>
      <c r="N159" s="28">
        <v>847</v>
      </c>
      <c r="O159" s="39">
        <v>4438000</v>
      </c>
      <c r="P159" s="40">
        <v>-1.6291698991466253E-2</v>
      </c>
    </row>
    <row r="160" spans="1:16" ht="12.75" customHeight="1">
      <c r="A160" s="28">
        <v>150</v>
      </c>
      <c r="B160" s="29" t="s">
        <v>86</v>
      </c>
      <c r="C160" s="30" t="s">
        <v>444</v>
      </c>
      <c r="D160" s="31">
        <v>44770</v>
      </c>
      <c r="E160" s="37">
        <v>3218.45</v>
      </c>
      <c r="F160" s="37">
        <v>3193.7833333333333</v>
      </c>
      <c r="G160" s="38">
        <v>3163.6666666666665</v>
      </c>
      <c r="H160" s="38">
        <v>3108.8833333333332</v>
      </c>
      <c r="I160" s="38">
        <v>3078.7666666666664</v>
      </c>
      <c r="J160" s="38">
        <v>3248.5666666666666</v>
      </c>
      <c r="K160" s="38">
        <v>3278.6833333333334</v>
      </c>
      <c r="L160" s="38">
        <v>3333.4666666666667</v>
      </c>
      <c r="M160" s="28">
        <v>3223.9</v>
      </c>
      <c r="N160" s="28">
        <v>3139</v>
      </c>
      <c r="O160" s="39">
        <v>324400</v>
      </c>
      <c r="P160" s="40">
        <v>3.3121019108280254E-2</v>
      </c>
    </row>
    <row r="161" spans="1:16" ht="12.75" customHeight="1">
      <c r="A161" s="28">
        <v>151</v>
      </c>
      <c r="B161" s="29" t="s">
        <v>79</v>
      </c>
      <c r="C161" s="30" t="s">
        <v>170</v>
      </c>
      <c r="D161" s="31">
        <v>44770</v>
      </c>
      <c r="E161" s="37">
        <v>130.30000000000001</v>
      </c>
      <c r="F161" s="37">
        <v>129.58333333333334</v>
      </c>
      <c r="G161" s="38">
        <v>128.06666666666669</v>
      </c>
      <c r="H161" s="38">
        <v>125.83333333333334</v>
      </c>
      <c r="I161" s="38">
        <v>124.31666666666669</v>
      </c>
      <c r="J161" s="38">
        <v>131.81666666666669</v>
      </c>
      <c r="K161" s="38">
        <v>133.33333333333334</v>
      </c>
      <c r="L161" s="38">
        <v>135.56666666666669</v>
      </c>
      <c r="M161" s="28">
        <v>131.1</v>
      </c>
      <c r="N161" s="28">
        <v>127.35</v>
      </c>
      <c r="O161" s="39">
        <v>77565950</v>
      </c>
      <c r="P161" s="40">
        <v>-4.4758427765397561E-2</v>
      </c>
    </row>
    <row r="162" spans="1:16" ht="12.75" customHeight="1">
      <c r="A162" s="28">
        <v>152</v>
      </c>
      <c r="B162" s="29" t="s">
        <v>40</v>
      </c>
      <c r="C162" s="30" t="s">
        <v>171</v>
      </c>
      <c r="D162" s="31">
        <v>44770</v>
      </c>
      <c r="E162" s="37">
        <v>44119.55</v>
      </c>
      <c r="F162" s="37">
        <v>44256.516666666663</v>
      </c>
      <c r="G162" s="38">
        <v>43763.033333333326</v>
      </c>
      <c r="H162" s="38">
        <v>43406.516666666663</v>
      </c>
      <c r="I162" s="38">
        <v>42913.033333333326</v>
      </c>
      <c r="J162" s="38">
        <v>44613.033333333326</v>
      </c>
      <c r="K162" s="38">
        <v>45106.516666666663</v>
      </c>
      <c r="L162" s="38">
        <v>45463.033333333326</v>
      </c>
      <c r="M162" s="28">
        <v>44750</v>
      </c>
      <c r="N162" s="28">
        <v>43900</v>
      </c>
      <c r="O162" s="39">
        <v>110505</v>
      </c>
      <c r="P162" s="40">
        <v>4.4995909462776113E-3</v>
      </c>
    </row>
    <row r="163" spans="1:16" ht="12.75" customHeight="1">
      <c r="A163" s="28">
        <v>153</v>
      </c>
      <c r="B163" s="29" t="s">
        <v>47</v>
      </c>
      <c r="C163" s="30" t="s">
        <v>172</v>
      </c>
      <c r="D163" s="31">
        <v>44770</v>
      </c>
      <c r="E163" s="37">
        <v>1705.9</v>
      </c>
      <c r="F163" s="37">
        <v>1694.2833333333335</v>
      </c>
      <c r="G163" s="38">
        <v>1672.916666666667</v>
      </c>
      <c r="H163" s="38">
        <v>1639.9333333333334</v>
      </c>
      <c r="I163" s="38">
        <v>1618.5666666666668</v>
      </c>
      <c r="J163" s="38">
        <v>1727.2666666666671</v>
      </c>
      <c r="K163" s="38">
        <v>1748.6333333333334</v>
      </c>
      <c r="L163" s="38">
        <v>1781.6166666666672</v>
      </c>
      <c r="M163" s="28">
        <v>1715.65</v>
      </c>
      <c r="N163" s="28">
        <v>1661.3</v>
      </c>
      <c r="O163" s="39">
        <v>3925900</v>
      </c>
      <c r="P163" s="40">
        <v>7.2254769415652703E-2</v>
      </c>
    </row>
    <row r="164" spans="1:16" ht="12.75" customHeight="1">
      <c r="A164" s="28">
        <v>154</v>
      </c>
      <c r="B164" s="29" t="s">
        <v>86</v>
      </c>
      <c r="C164" s="30" t="s">
        <v>449</v>
      </c>
      <c r="D164" s="31">
        <v>44770</v>
      </c>
      <c r="E164" s="37">
        <v>3265.95</v>
      </c>
      <c r="F164" s="37">
        <v>3237.3166666666671</v>
      </c>
      <c r="G164" s="38">
        <v>3200.5833333333339</v>
      </c>
      <c r="H164" s="38">
        <v>3135.2166666666667</v>
      </c>
      <c r="I164" s="38">
        <v>3098.4833333333336</v>
      </c>
      <c r="J164" s="38">
        <v>3302.6833333333343</v>
      </c>
      <c r="K164" s="38">
        <v>3339.416666666667</v>
      </c>
      <c r="L164" s="38">
        <v>3404.7833333333347</v>
      </c>
      <c r="M164" s="28">
        <v>3274.05</v>
      </c>
      <c r="N164" s="28">
        <v>3171.95</v>
      </c>
      <c r="O164" s="39">
        <v>753750</v>
      </c>
      <c r="P164" s="40">
        <v>0.25876753507014028</v>
      </c>
    </row>
    <row r="165" spans="1:16" ht="12.75" customHeight="1">
      <c r="A165" s="28">
        <v>155</v>
      </c>
      <c r="B165" s="29" t="s">
        <v>79</v>
      </c>
      <c r="C165" s="30" t="s">
        <v>173</v>
      </c>
      <c r="D165" s="31">
        <v>44770</v>
      </c>
      <c r="E165" s="37">
        <v>227.05</v>
      </c>
      <c r="F165" s="37">
        <v>227.85</v>
      </c>
      <c r="G165" s="38">
        <v>225.35</v>
      </c>
      <c r="H165" s="38">
        <v>223.65</v>
      </c>
      <c r="I165" s="38">
        <v>221.15</v>
      </c>
      <c r="J165" s="38">
        <v>229.54999999999998</v>
      </c>
      <c r="K165" s="38">
        <v>232.04999999999998</v>
      </c>
      <c r="L165" s="38">
        <v>233.74999999999997</v>
      </c>
      <c r="M165" s="28">
        <v>230.35</v>
      </c>
      <c r="N165" s="28">
        <v>226.15</v>
      </c>
      <c r="O165" s="39">
        <v>12699000</v>
      </c>
      <c r="P165" s="40">
        <v>-5.637773079633545E-3</v>
      </c>
    </row>
    <row r="166" spans="1:16" ht="12.75" customHeight="1">
      <c r="A166" s="28">
        <v>156</v>
      </c>
      <c r="B166" s="29" t="s">
        <v>63</v>
      </c>
      <c r="C166" s="30" t="s">
        <v>174</v>
      </c>
      <c r="D166" s="31">
        <v>44770</v>
      </c>
      <c r="E166" s="37">
        <v>110.05</v>
      </c>
      <c r="F166" s="37">
        <v>109.45</v>
      </c>
      <c r="G166" s="38">
        <v>108.60000000000001</v>
      </c>
      <c r="H166" s="38">
        <v>107.15</v>
      </c>
      <c r="I166" s="38">
        <v>106.30000000000001</v>
      </c>
      <c r="J166" s="38">
        <v>110.9</v>
      </c>
      <c r="K166" s="38">
        <v>111.75</v>
      </c>
      <c r="L166" s="38">
        <v>113.2</v>
      </c>
      <c r="M166" s="28">
        <v>110.3</v>
      </c>
      <c r="N166" s="28">
        <v>108</v>
      </c>
      <c r="O166" s="39">
        <v>33219600</v>
      </c>
      <c r="P166" s="40">
        <v>1.9212478599961957E-2</v>
      </c>
    </row>
    <row r="167" spans="1:16" ht="12.75" customHeight="1">
      <c r="A167" s="28">
        <v>157</v>
      </c>
      <c r="B167" s="29" t="s">
        <v>56</v>
      </c>
      <c r="C167" s="30" t="s">
        <v>176</v>
      </c>
      <c r="D167" s="31">
        <v>44770</v>
      </c>
      <c r="E167" s="37">
        <v>2298.9499999999998</v>
      </c>
      <c r="F167" s="37">
        <v>2298.4999999999995</v>
      </c>
      <c r="G167" s="38">
        <v>2277.1499999999992</v>
      </c>
      <c r="H167" s="38">
        <v>2255.3499999999995</v>
      </c>
      <c r="I167" s="38">
        <v>2233.9999999999991</v>
      </c>
      <c r="J167" s="38">
        <v>2320.2999999999993</v>
      </c>
      <c r="K167" s="38">
        <v>2341.6499999999996</v>
      </c>
      <c r="L167" s="38">
        <v>2363.4499999999994</v>
      </c>
      <c r="M167" s="28">
        <v>2319.85</v>
      </c>
      <c r="N167" s="28">
        <v>2276.6999999999998</v>
      </c>
      <c r="O167" s="39">
        <v>3414250</v>
      </c>
      <c r="P167" s="40">
        <v>9.311950336264873E-3</v>
      </c>
    </row>
    <row r="168" spans="1:16" ht="12.75" customHeight="1">
      <c r="A168" s="28">
        <v>158</v>
      </c>
      <c r="B168" s="29" t="s">
        <v>38</v>
      </c>
      <c r="C168" s="30" t="s">
        <v>177</v>
      </c>
      <c r="D168" s="31">
        <v>44770</v>
      </c>
      <c r="E168" s="37">
        <v>2969.7</v>
      </c>
      <c r="F168" s="37">
        <v>2965.0333333333333</v>
      </c>
      <c r="G168" s="38">
        <v>2940.3166666666666</v>
      </c>
      <c r="H168" s="38">
        <v>2910.9333333333334</v>
      </c>
      <c r="I168" s="38">
        <v>2886.2166666666667</v>
      </c>
      <c r="J168" s="38">
        <v>2994.4166666666665</v>
      </c>
      <c r="K168" s="38">
        <v>3019.1333333333328</v>
      </c>
      <c r="L168" s="38">
        <v>3048.5166666666664</v>
      </c>
      <c r="M168" s="28">
        <v>2989.75</v>
      </c>
      <c r="N168" s="28">
        <v>2935.65</v>
      </c>
      <c r="O168" s="39">
        <v>1902750</v>
      </c>
      <c r="P168" s="40">
        <v>-4.5775568924928071E-3</v>
      </c>
    </row>
    <row r="169" spans="1:16" ht="12.75" customHeight="1">
      <c r="A169" s="28">
        <v>159</v>
      </c>
      <c r="B169" s="29" t="s">
        <v>58</v>
      </c>
      <c r="C169" s="30" t="s">
        <v>178</v>
      </c>
      <c r="D169" s="31">
        <v>44770</v>
      </c>
      <c r="E169" s="37">
        <v>31.45</v>
      </c>
      <c r="F169" s="37">
        <v>31.166666666666668</v>
      </c>
      <c r="G169" s="38">
        <v>30.733333333333334</v>
      </c>
      <c r="H169" s="38">
        <v>30.016666666666666</v>
      </c>
      <c r="I169" s="38">
        <v>29.583333333333332</v>
      </c>
      <c r="J169" s="38">
        <v>31.883333333333336</v>
      </c>
      <c r="K169" s="38">
        <v>32.316666666666663</v>
      </c>
      <c r="L169" s="38">
        <v>33.033333333333339</v>
      </c>
      <c r="M169" s="28">
        <v>31.6</v>
      </c>
      <c r="N169" s="28">
        <v>30.45</v>
      </c>
      <c r="O169" s="39">
        <v>230784000</v>
      </c>
      <c r="P169" s="40">
        <v>-8.1826308189506987E-3</v>
      </c>
    </row>
    <row r="170" spans="1:16" ht="12.75" customHeight="1">
      <c r="A170" s="28">
        <v>160</v>
      </c>
      <c r="B170" s="29" t="s">
        <v>44</v>
      </c>
      <c r="C170" s="30" t="s">
        <v>270</v>
      </c>
      <c r="D170" s="31">
        <v>44770</v>
      </c>
      <c r="E170" s="37">
        <v>2138.9</v>
      </c>
      <c r="F170" s="37">
        <v>2144.25</v>
      </c>
      <c r="G170" s="38">
        <v>2112.65</v>
      </c>
      <c r="H170" s="38">
        <v>2086.4</v>
      </c>
      <c r="I170" s="38">
        <v>2054.8000000000002</v>
      </c>
      <c r="J170" s="38">
        <v>2170.5</v>
      </c>
      <c r="K170" s="38">
        <v>2202.1000000000004</v>
      </c>
      <c r="L170" s="38">
        <v>2228.35</v>
      </c>
      <c r="M170" s="28">
        <v>2175.85</v>
      </c>
      <c r="N170" s="28">
        <v>2118</v>
      </c>
      <c r="O170" s="39">
        <v>1284900</v>
      </c>
      <c r="P170" s="40">
        <v>0.22022792022792023</v>
      </c>
    </row>
    <row r="171" spans="1:16" ht="12.75" customHeight="1">
      <c r="A171" s="28">
        <v>161</v>
      </c>
      <c r="B171" s="29" t="s">
        <v>168</v>
      </c>
      <c r="C171" s="30" t="s">
        <v>179</v>
      </c>
      <c r="D171" s="31">
        <v>44770</v>
      </c>
      <c r="E171" s="37">
        <v>211</v>
      </c>
      <c r="F171" s="37">
        <v>211.20000000000002</v>
      </c>
      <c r="G171" s="38">
        <v>209.45000000000005</v>
      </c>
      <c r="H171" s="38">
        <v>207.90000000000003</v>
      </c>
      <c r="I171" s="38">
        <v>206.15000000000006</v>
      </c>
      <c r="J171" s="38">
        <v>212.75000000000003</v>
      </c>
      <c r="K171" s="38">
        <v>214.49999999999997</v>
      </c>
      <c r="L171" s="38">
        <v>216.05</v>
      </c>
      <c r="M171" s="28">
        <v>212.95</v>
      </c>
      <c r="N171" s="28">
        <v>209.65</v>
      </c>
      <c r="O171" s="39">
        <v>57674700</v>
      </c>
      <c r="P171" s="40">
        <v>-2.1022143324301596E-3</v>
      </c>
    </row>
    <row r="172" spans="1:16" ht="12.75" customHeight="1">
      <c r="A172" s="28">
        <v>162</v>
      </c>
      <c r="B172" s="29" t="s">
        <v>180</v>
      </c>
      <c r="C172" s="30" t="s">
        <v>181</v>
      </c>
      <c r="D172" s="31">
        <v>44770</v>
      </c>
      <c r="E172" s="37">
        <v>1915.05</v>
      </c>
      <c r="F172" s="37">
        <v>1924.2166666666665</v>
      </c>
      <c r="G172" s="38">
        <v>1901.0333333333328</v>
      </c>
      <c r="H172" s="38">
        <v>1887.0166666666664</v>
      </c>
      <c r="I172" s="38">
        <v>1863.8333333333328</v>
      </c>
      <c r="J172" s="38">
        <v>1938.2333333333329</v>
      </c>
      <c r="K172" s="38">
        <v>1961.4166666666667</v>
      </c>
      <c r="L172" s="38">
        <v>1975.4333333333329</v>
      </c>
      <c r="M172" s="28">
        <v>1947.4</v>
      </c>
      <c r="N172" s="28">
        <v>1910.2</v>
      </c>
      <c r="O172" s="39">
        <v>2258036</v>
      </c>
      <c r="P172" s="40">
        <v>-1.7009213323883769E-2</v>
      </c>
    </row>
    <row r="173" spans="1:16" ht="12.75" customHeight="1">
      <c r="A173" s="28">
        <v>163</v>
      </c>
      <c r="B173" s="29" t="s">
        <v>44</v>
      </c>
      <c r="C173" s="30" t="s">
        <v>461</v>
      </c>
      <c r="D173" s="31">
        <v>44770</v>
      </c>
      <c r="E173" s="37">
        <v>148.6</v>
      </c>
      <c r="F173" s="37">
        <v>148.41666666666666</v>
      </c>
      <c r="G173" s="38">
        <v>146.63333333333333</v>
      </c>
      <c r="H173" s="38">
        <v>144.66666666666666</v>
      </c>
      <c r="I173" s="38">
        <v>142.88333333333333</v>
      </c>
      <c r="J173" s="38">
        <v>150.38333333333333</v>
      </c>
      <c r="K173" s="38">
        <v>152.16666666666669</v>
      </c>
      <c r="L173" s="38">
        <v>154.13333333333333</v>
      </c>
      <c r="M173" s="28">
        <v>150.19999999999999</v>
      </c>
      <c r="N173" s="28">
        <v>146.44999999999999</v>
      </c>
      <c r="O173" s="39">
        <v>9303000</v>
      </c>
      <c r="P173" s="40">
        <v>4.3580683156654886E-2</v>
      </c>
    </row>
    <row r="174" spans="1:16" ht="12.75" customHeight="1">
      <c r="A174" s="28">
        <v>164</v>
      </c>
      <c r="B174" s="29" t="s">
        <v>42</v>
      </c>
      <c r="C174" s="30" t="s">
        <v>182</v>
      </c>
      <c r="D174" s="31">
        <v>44770</v>
      </c>
      <c r="E174" s="37">
        <v>655.7</v>
      </c>
      <c r="F174" s="37">
        <v>654.36666666666667</v>
      </c>
      <c r="G174" s="38">
        <v>647.48333333333335</v>
      </c>
      <c r="H174" s="38">
        <v>639.26666666666665</v>
      </c>
      <c r="I174" s="38">
        <v>632.38333333333333</v>
      </c>
      <c r="J174" s="38">
        <v>662.58333333333337</v>
      </c>
      <c r="K174" s="38">
        <v>669.46666666666681</v>
      </c>
      <c r="L174" s="38">
        <v>677.68333333333339</v>
      </c>
      <c r="M174" s="28">
        <v>661.25</v>
      </c>
      <c r="N174" s="28">
        <v>646.15</v>
      </c>
      <c r="O174" s="39">
        <v>5551350</v>
      </c>
      <c r="P174" s="40">
        <v>-6.3897763578274758E-3</v>
      </c>
    </row>
    <row r="175" spans="1:16" ht="12.75" customHeight="1">
      <c r="A175" s="28">
        <v>165</v>
      </c>
      <c r="B175" s="29" t="s">
        <v>58</v>
      </c>
      <c r="C175" s="30" t="s">
        <v>183</v>
      </c>
      <c r="D175" s="31">
        <v>44770</v>
      </c>
      <c r="E175" s="37">
        <v>86.3</v>
      </c>
      <c r="F175" s="37">
        <v>85.233333333333334</v>
      </c>
      <c r="G175" s="38">
        <v>83.816666666666663</v>
      </c>
      <c r="H175" s="38">
        <v>81.333333333333329</v>
      </c>
      <c r="I175" s="38">
        <v>79.916666666666657</v>
      </c>
      <c r="J175" s="38">
        <v>87.716666666666669</v>
      </c>
      <c r="K175" s="38">
        <v>89.133333333333326</v>
      </c>
      <c r="L175" s="38">
        <v>91.616666666666674</v>
      </c>
      <c r="M175" s="28">
        <v>86.65</v>
      </c>
      <c r="N175" s="28">
        <v>82.75</v>
      </c>
      <c r="O175" s="39">
        <v>49615000</v>
      </c>
      <c r="P175" s="40">
        <v>-1.9563284260448573E-2</v>
      </c>
    </row>
    <row r="176" spans="1:16" ht="12.75" customHeight="1">
      <c r="A176" s="28">
        <v>166</v>
      </c>
      <c r="B176" s="29" t="s">
        <v>168</v>
      </c>
      <c r="C176" s="30" t="s">
        <v>184</v>
      </c>
      <c r="D176" s="31">
        <v>44770</v>
      </c>
      <c r="E176" s="37">
        <v>124.25</v>
      </c>
      <c r="F176" s="37">
        <v>123.61666666666667</v>
      </c>
      <c r="G176" s="38">
        <v>122.73333333333335</v>
      </c>
      <c r="H176" s="38">
        <v>121.21666666666667</v>
      </c>
      <c r="I176" s="38">
        <v>120.33333333333334</v>
      </c>
      <c r="J176" s="38">
        <v>125.13333333333335</v>
      </c>
      <c r="K176" s="38">
        <v>126.01666666666668</v>
      </c>
      <c r="L176" s="38">
        <v>127.53333333333336</v>
      </c>
      <c r="M176" s="28">
        <v>124.5</v>
      </c>
      <c r="N176" s="28">
        <v>122.1</v>
      </c>
      <c r="O176" s="39">
        <v>33018000</v>
      </c>
      <c r="P176" s="40">
        <v>-1.7321428571428571E-2</v>
      </c>
    </row>
    <row r="177" spans="1:16" ht="12.75" customHeight="1">
      <c r="A177" s="28">
        <v>167</v>
      </c>
      <c r="B177" s="237" t="s">
        <v>79</v>
      </c>
      <c r="C177" s="30" t="s">
        <v>185</v>
      </c>
      <c r="D177" s="31">
        <v>44770</v>
      </c>
      <c r="E177" s="37">
        <v>2431.3000000000002</v>
      </c>
      <c r="F177" s="37">
        <v>2422.4500000000003</v>
      </c>
      <c r="G177" s="38">
        <v>2410.1000000000004</v>
      </c>
      <c r="H177" s="38">
        <v>2388.9</v>
      </c>
      <c r="I177" s="38">
        <v>2376.5500000000002</v>
      </c>
      <c r="J177" s="38">
        <v>2443.6500000000005</v>
      </c>
      <c r="K177" s="38">
        <v>2456</v>
      </c>
      <c r="L177" s="38">
        <v>2477.2000000000007</v>
      </c>
      <c r="M177" s="28">
        <v>2434.8000000000002</v>
      </c>
      <c r="N177" s="28">
        <v>2401.25</v>
      </c>
      <c r="O177" s="39">
        <v>38800250</v>
      </c>
      <c r="P177" s="40">
        <v>1.0962883831211976E-2</v>
      </c>
    </row>
    <row r="178" spans="1:16" ht="12.75" customHeight="1">
      <c r="A178" s="28">
        <v>168</v>
      </c>
      <c r="B178" s="29" t="s">
        <v>119</v>
      </c>
      <c r="C178" s="30" t="s">
        <v>186</v>
      </c>
      <c r="D178" s="31">
        <v>44770</v>
      </c>
      <c r="E178" s="37">
        <v>70.849999999999994</v>
      </c>
      <c r="F178" s="37">
        <v>70.183333333333337</v>
      </c>
      <c r="G178" s="38">
        <v>69.366666666666674</v>
      </c>
      <c r="H178" s="38">
        <v>67.88333333333334</v>
      </c>
      <c r="I178" s="38">
        <v>67.066666666666677</v>
      </c>
      <c r="J178" s="38">
        <v>71.666666666666671</v>
      </c>
      <c r="K178" s="38">
        <v>72.483333333333334</v>
      </c>
      <c r="L178" s="38">
        <v>73.966666666666669</v>
      </c>
      <c r="M178" s="28">
        <v>71</v>
      </c>
      <c r="N178" s="28">
        <v>68.7</v>
      </c>
      <c r="O178" s="39">
        <v>145956000</v>
      </c>
      <c r="P178" s="40">
        <v>2.8061871354915054E-2</v>
      </c>
    </row>
    <row r="179" spans="1:16" ht="12.75" customHeight="1">
      <c r="A179" s="28">
        <v>169</v>
      </c>
      <c r="B179" s="29" t="s">
        <v>58</v>
      </c>
      <c r="C179" s="30" t="s">
        <v>273</v>
      </c>
      <c r="D179" s="31">
        <v>44770</v>
      </c>
      <c r="E179" s="37">
        <v>848</v>
      </c>
      <c r="F179" s="37">
        <v>842.58333333333337</v>
      </c>
      <c r="G179" s="38">
        <v>836.16666666666674</v>
      </c>
      <c r="H179" s="38">
        <v>824.33333333333337</v>
      </c>
      <c r="I179" s="38">
        <v>817.91666666666674</v>
      </c>
      <c r="J179" s="38">
        <v>854.41666666666674</v>
      </c>
      <c r="K179" s="38">
        <v>860.83333333333348</v>
      </c>
      <c r="L179" s="38">
        <v>872.66666666666674</v>
      </c>
      <c r="M179" s="28">
        <v>849</v>
      </c>
      <c r="N179" s="28">
        <v>830.75</v>
      </c>
      <c r="O179" s="39">
        <v>5744800</v>
      </c>
      <c r="P179" s="40">
        <v>1.3835945220951574E-2</v>
      </c>
    </row>
    <row r="180" spans="1:16" ht="12.75" customHeight="1">
      <c r="A180" s="28">
        <v>170</v>
      </c>
      <c r="B180" s="29" t="s">
        <v>63</v>
      </c>
      <c r="C180" s="30" t="s">
        <v>187</v>
      </c>
      <c r="D180" s="31">
        <v>44770</v>
      </c>
      <c r="E180" s="37">
        <v>1178.95</v>
      </c>
      <c r="F180" s="37">
        <v>1174.45</v>
      </c>
      <c r="G180" s="38">
        <v>1162.6000000000001</v>
      </c>
      <c r="H180" s="38">
        <v>1146.25</v>
      </c>
      <c r="I180" s="38">
        <v>1134.4000000000001</v>
      </c>
      <c r="J180" s="38">
        <v>1190.8000000000002</v>
      </c>
      <c r="K180" s="38">
        <v>1202.6500000000001</v>
      </c>
      <c r="L180" s="38">
        <v>1219.0000000000002</v>
      </c>
      <c r="M180" s="28">
        <v>1186.3</v>
      </c>
      <c r="N180" s="28">
        <v>1158.0999999999999</v>
      </c>
      <c r="O180" s="39">
        <v>8169000</v>
      </c>
      <c r="P180" s="40">
        <v>-1.192113709307657E-3</v>
      </c>
    </row>
    <row r="181" spans="1:16" ht="12.75" customHeight="1">
      <c r="A181" s="28">
        <v>171</v>
      </c>
      <c r="B181" s="29" t="s">
        <v>58</v>
      </c>
      <c r="C181" s="30" t="s">
        <v>188</v>
      </c>
      <c r="D181" s="31">
        <v>44770</v>
      </c>
      <c r="E181" s="37">
        <v>492.35</v>
      </c>
      <c r="F181" s="37">
        <v>489.5</v>
      </c>
      <c r="G181" s="38">
        <v>485.55</v>
      </c>
      <c r="H181" s="38">
        <v>478.75</v>
      </c>
      <c r="I181" s="38">
        <v>474.8</v>
      </c>
      <c r="J181" s="38">
        <v>496.3</v>
      </c>
      <c r="K181" s="38">
        <v>500.25000000000006</v>
      </c>
      <c r="L181" s="38">
        <v>507.05</v>
      </c>
      <c r="M181" s="28">
        <v>493.45</v>
      </c>
      <c r="N181" s="28">
        <v>482.7</v>
      </c>
      <c r="O181" s="39">
        <v>58282500</v>
      </c>
      <c r="P181" s="40">
        <v>5.9026069847515983E-3</v>
      </c>
    </row>
    <row r="182" spans="1:16" ht="12.75" customHeight="1">
      <c r="A182" s="28">
        <v>172</v>
      </c>
      <c r="B182" s="29" t="s">
        <v>42</v>
      </c>
      <c r="C182" s="30" t="s">
        <v>189</v>
      </c>
      <c r="D182" s="31">
        <v>44770</v>
      </c>
      <c r="E182" s="37">
        <v>20014.2</v>
      </c>
      <c r="F182" s="37">
        <v>19987.416666666668</v>
      </c>
      <c r="G182" s="38">
        <v>19884.833333333336</v>
      </c>
      <c r="H182" s="38">
        <v>19755.466666666667</v>
      </c>
      <c r="I182" s="38">
        <v>19652.883333333335</v>
      </c>
      <c r="J182" s="38">
        <v>20116.783333333336</v>
      </c>
      <c r="K182" s="38">
        <v>20219.366666666672</v>
      </c>
      <c r="L182" s="38">
        <v>20348.733333333337</v>
      </c>
      <c r="M182" s="28">
        <v>20090</v>
      </c>
      <c r="N182" s="28">
        <v>19858.05</v>
      </c>
      <c r="O182" s="39">
        <v>280825</v>
      </c>
      <c r="P182" s="40">
        <v>-4.3432015600070907E-3</v>
      </c>
    </row>
    <row r="183" spans="1:16" ht="12.75" customHeight="1">
      <c r="A183" s="28">
        <v>173</v>
      </c>
      <c r="B183" s="29" t="s">
        <v>70</v>
      </c>
      <c r="C183" s="30" t="s">
        <v>190</v>
      </c>
      <c r="D183" s="31">
        <v>44770</v>
      </c>
      <c r="E183" s="37">
        <v>2727.35</v>
      </c>
      <c r="F183" s="37">
        <v>2716.4</v>
      </c>
      <c r="G183" s="38">
        <v>2700.9</v>
      </c>
      <c r="H183" s="38">
        <v>2674.45</v>
      </c>
      <c r="I183" s="38">
        <v>2658.95</v>
      </c>
      <c r="J183" s="38">
        <v>2742.8500000000004</v>
      </c>
      <c r="K183" s="38">
        <v>2758.3500000000004</v>
      </c>
      <c r="L183" s="38">
        <v>2784.8000000000006</v>
      </c>
      <c r="M183" s="28">
        <v>2731.9</v>
      </c>
      <c r="N183" s="28">
        <v>2689.95</v>
      </c>
      <c r="O183" s="39">
        <v>2010250</v>
      </c>
      <c r="P183" s="40">
        <v>-3.2428855062872269E-2</v>
      </c>
    </row>
    <row r="184" spans="1:16" ht="12.75" customHeight="1">
      <c r="A184" s="28">
        <v>174</v>
      </c>
      <c r="B184" s="29" t="s">
        <v>40</v>
      </c>
      <c r="C184" s="30" t="s">
        <v>191</v>
      </c>
      <c r="D184" s="31">
        <v>44770</v>
      </c>
      <c r="E184" s="37">
        <v>2313.8000000000002</v>
      </c>
      <c r="F184" s="37">
        <v>2299.85</v>
      </c>
      <c r="G184" s="38">
        <v>2273.9499999999998</v>
      </c>
      <c r="H184" s="38">
        <v>2234.1</v>
      </c>
      <c r="I184" s="38">
        <v>2208.1999999999998</v>
      </c>
      <c r="J184" s="38">
        <v>2339.6999999999998</v>
      </c>
      <c r="K184" s="38">
        <v>2365.6000000000004</v>
      </c>
      <c r="L184" s="38">
        <v>2405.4499999999998</v>
      </c>
      <c r="M184" s="28">
        <v>2325.75</v>
      </c>
      <c r="N184" s="28">
        <v>2260</v>
      </c>
      <c r="O184" s="39">
        <v>4156125</v>
      </c>
      <c r="P184" s="40">
        <v>-1.7812832328961362E-2</v>
      </c>
    </row>
    <row r="185" spans="1:16" ht="12.75" customHeight="1">
      <c r="A185" s="28">
        <v>175</v>
      </c>
      <c r="B185" s="29" t="s">
        <v>63</v>
      </c>
      <c r="C185" s="30" t="s">
        <v>192</v>
      </c>
      <c r="D185" s="31">
        <v>44770</v>
      </c>
      <c r="E185" s="37">
        <v>1368.6</v>
      </c>
      <c r="F185" s="37">
        <v>1352.55</v>
      </c>
      <c r="G185" s="38">
        <v>1330.6999999999998</v>
      </c>
      <c r="H185" s="38">
        <v>1292.8</v>
      </c>
      <c r="I185" s="38">
        <v>1270.9499999999998</v>
      </c>
      <c r="J185" s="38">
        <v>1390.4499999999998</v>
      </c>
      <c r="K185" s="38">
        <v>1412.2999999999997</v>
      </c>
      <c r="L185" s="38">
        <v>1450.1999999999998</v>
      </c>
      <c r="M185" s="28">
        <v>1374.4</v>
      </c>
      <c r="N185" s="28">
        <v>1314.65</v>
      </c>
      <c r="O185" s="39">
        <v>4209600</v>
      </c>
      <c r="P185" s="40">
        <v>5.3295301005854979E-2</v>
      </c>
    </row>
    <row r="186" spans="1:16" ht="12.75" customHeight="1">
      <c r="A186" s="28">
        <v>176</v>
      </c>
      <c r="B186" s="29" t="s">
        <v>47</v>
      </c>
      <c r="C186" s="30" t="s">
        <v>193</v>
      </c>
      <c r="D186" s="31">
        <v>44770</v>
      </c>
      <c r="E186" s="37">
        <v>883.65</v>
      </c>
      <c r="F186" s="37">
        <v>886.2833333333333</v>
      </c>
      <c r="G186" s="38">
        <v>876.76666666666665</v>
      </c>
      <c r="H186" s="38">
        <v>869.88333333333333</v>
      </c>
      <c r="I186" s="38">
        <v>860.36666666666667</v>
      </c>
      <c r="J186" s="38">
        <v>893.16666666666663</v>
      </c>
      <c r="K186" s="38">
        <v>902.68333333333328</v>
      </c>
      <c r="L186" s="38">
        <v>909.56666666666661</v>
      </c>
      <c r="M186" s="28">
        <v>895.8</v>
      </c>
      <c r="N186" s="28">
        <v>879.4</v>
      </c>
      <c r="O186" s="39">
        <v>20990900</v>
      </c>
      <c r="P186" s="40">
        <v>-2.7059472437623699E-2</v>
      </c>
    </row>
    <row r="187" spans="1:16" ht="12.75" customHeight="1">
      <c r="A187" s="28">
        <v>177</v>
      </c>
      <c r="B187" s="29" t="s">
        <v>180</v>
      </c>
      <c r="C187" s="30" t="s">
        <v>194</v>
      </c>
      <c r="D187" s="31">
        <v>44770</v>
      </c>
      <c r="E187" s="37">
        <v>425.8</v>
      </c>
      <c r="F187" s="37">
        <v>425.09999999999997</v>
      </c>
      <c r="G187" s="38">
        <v>422.69999999999993</v>
      </c>
      <c r="H187" s="38">
        <v>419.59999999999997</v>
      </c>
      <c r="I187" s="38">
        <v>417.19999999999993</v>
      </c>
      <c r="J187" s="38">
        <v>428.19999999999993</v>
      </c>
      <c r="K187" s="38">
        <v>430.59999999999991</v>
      </c>
      <c r="L187" s="38">
        <v>433.69999999999993</v>
      </c>
      <c r="M187" s="28">
        <v>427.5</v>
      </c>
      <c r="N187" s="28">
        <v>422</v>
      </c>
      <c r="O187" s="39">
        <v>9198000</v>
      </c>
      <c r="P187" s="40">
        <v>1.8943170488534396E-2</v>
      </c>
    </row>
    <row r="188" spans="1:16" ht="12.75" customHeight="1">
      <c r="A188" s="28">
        <v>178</v>
      </c>
      <c r="B188" s="29" t="s">
        <v>47</v>
      </c>
      <c r="C188" s="30" t="s">
        <v>275</v>
      </c>
      <c r="D188" s="31">
        <v>44770</v>
      </c>
      <c r="E188" s="37">
        <v>626.65</v>
      </c>
      <c r="F188" s="37">
        <v>624.1</v>
      </c>
      <c r="G188" s="38">
        <v>618.5</v>
      </c>
      <c r="H188" s="38">
        <v>610.35</v>
      </c>
      <c r="I188" s="38">
        <v>604.75</v>
      </c>
      <c r="J188" s="38">
        <v>632.25</v>
      </c>
      <c r="K188" s="38">
        <v>637.85000000000014</v>
      </c>
      <c r="L188" s="38">
        <v>646</v>
      </c>
      <c r="M188" s="28">
        <v>629.70000000000005</v>
      </c>
      <c r="N188" s="28">
        <v>615.95000000000005</v>
      </c>
      <c r="O188" s="39">
        <v>1482000</v>
      </c>
      <c r="P188" s="40">
        <v>-4.7011417058428475E-3</v>
      </c>
    </row>
    <row r="189" spans="1:16" ht="12.75" customHeight="1">
      <c r="A189" s="28">
        <v>179</v>
      </c>
      <c r="B189" s="29" t="s">
        <v>38</v>
      </c>
      <c r="C189" s="30" t="s">
        <v>195</v>
      </c>
      <c r="D189" s="31">
        <v>44770</v>
      </c>
      <c r="E189" s="37">
        <v>859.9</v>
      </c>
      <c r="F189" s="37">
        <v>860.19999999999993</v>
      </c>
      <c r="G189" s="38">
        <v>856.09999999999991</v>
      </c>
      <c r="H189" s="38">
        <v>852.3</v>
      </c>
      <c r="I189" s="38">
        <v>848.19999999999993</v>
      </c>
      <c r="J189" s="38">
        <v>863.99999999999989</v>
      </c>
      <c r="K189" s="38">
        <v>868.1</v>
      </c>
      <c r="L189" s="38">
        <v>871.89999999999986</v>
      </c>
      <c r="M189" s="28">
        <v>864.3</v>
      </c>
      <c r="N189" s="28">
        <v>856.4</v>
      </c>
      <c r="O189" s="39">
        <v>5306000</v>
      </c>
      <c r="P189" s="40">
        <v>-2.3375667218847783E-2</v>
      </c>
    </row>
    <row r="190" spans="1:16" ht="12.75" customHeight="1">
      <c r="A190" s="28">
        <v>180</v>
      </c>
      <c r="B190" s="29" t="s">
        <v>74</v>
      </c>
      <c r="C190" s="30" t="s">
        <v>504</v>
      </c>
      <c r="D190" s="31">
        <v>44770</v>
      </c>
      <c r="E190" s="37">
        <v>1016.5</v>
      </c>
      <c r="F190" s="37">
        <v>1012.4499999999999</v>
      </c>
      <c r="G190" s="38">
        <v>991.94999999999982</v>
      </c>
      <c r="H190" s="38">
        <v>967.39999999999986</v>
      </c>
      <c r="I190" s="38">
        <v>946.89999999999975</v>
      </c>
      <c r="J190" s="38">
        <v>1037</v>
      </c>
      <c r="K190" s="38">
        <v>1057.5</v>
      </c>
      <c r="L190" s="38">
        <v>1082.05</v>
      </c>
      <c r="M190" s="28">
        <v>1032.95</v>
      </c>
      <c r="N190" s="28">
        <v>987.9</v>
      </c>
      <c r="O190" s="39">
        <v>3303500</v>
      </c>
      <c r="P190" s="40">
        <v>7.0132815030774218E-2</v>
      </c>
    </row>
    <row r="191" spans="1:16" ht="12.75" customHeight="1">
      <c r="A191" s="28">
        <v>181</v>
      </c>
      <c r="B191" s="29" t="s">
        <v>56</v>
      </c>
      <c r="C191" s="30" t="s">
        <v>196</v>
      </c>
      <c r="D191" s="31">
        <v>44770</v>
      </c>
      <c r="E191" s="37">
        <v>795.25</v>
      </c>
      <c r="F191" s="37">
        <v>794.61666666666667</v>
      </c>
      <c r="G191" s="38">
        <v>790.0333333333333</v>
      </c>
      <c r="H191" s="38">
        <v>784.81666666666661</v>
      </c>
      <c r="I191" s="38">
        <v>780.23333333333323</v>
      </c>
      <c r="J191" s="38">
        <v>799.83333333333337</v>
      </c>
      <c r="K191" s="38">
        <v>804.41666666666663</v>
      </c>
      <c r="L191" s="38">
        <v>809.63333333333344</v>
      </c>
      <c r="M191" s="28">
        <v>799.2</v>
      </c>
      <c r="N191" s="28">
        <v>789.4</v>
      </c>
      <c r="O191" s="39">
        <v>7699500</v>
      </c>
      <c r="P191" s="40">
        <v>-4.3706684551754978E-2</v>
      </c>
    </row>
    <row r="192" spans="1:16" ht="12.75" customHeight="1">
      <c r="A192" s="28">
        <v>182</v>
      </c>
      <c r="B192" s="29" t="s">
        <v>49</v>
      </c>
      <c r="C192" s="30" t="s">
        <v>197</v>
      </c>
      <c r="D192" s="31">
        <v>44770</v>
      </c>
      <c r="E192" s="37">
        <v>452.85</v>
      </c>
      <c r="F192" s="37">
        <v>450.83333333333331</v>
      </c>
      <c r="G192" s="38">
        <v>446.01666666666665</v>
      </c>
      <c r="H192" s="38">
        <v>439.18333333333334</v>
      </c>
      <c r="I192" s="38">
        <v>434.36666666666667</v>
      </c>
      <c r="J192" s="38">
        <v>457.66666666666663</v>
      </c>
      <c r="K192" s="38">
        <v>462.48333333333335</v>
      </c>
      <c r="L192" s="38">
        <v>469.31666666666661</v>
      </c>
      <c r="M192" s="28">
        <v>455.65</v>
      </c>
      <c r="N192" s="28">
        <v>444</v>
      </c>
      <c r="O192" s="39">
        <v>66075825</v>
      </c>
      <c r="P192" s="40">
        <v>7.2066031628595206E-2</v>
      </c>
    </row>
    <row r="193" spans="1:16" ht="12.75" customHeight="1">
      <c r="A193" s="28">
        <v>183</v>
      </c>
      <c r="B193" s="29" t="s">
        <v>168</v>
      </c>
      <c r="C193" s="30" t="s">
        <v>198</v>
      </c>
      <c r="D193" s="31">
        <v>44770</v>
      </c>
      <c r="E193" s="37">
        <v>228.85</v>
      </c>
      <c r="F193" s="37">
        <v>228.16666666666666</v>
      </c>
      <c r="G193" s="38">
        <v>226.5333333333333</v>
      </c>
      <c r="H193" s="38">
        <v>224.21666666666664</v>
      </c>
      <c r="I193" s="38">
        <v>222.58333333333329</v>
      </c>
      <c r="J193" s="38">
        <v>230.48333333333332</v>
      </c>
      <c r="K193" s="38">
        <v>232.1166666666667</v>
      </c>
      <c r="L193" s="38">
        <v>234.43333333333334</v>
      </c>
      <c r="M193" s="28">
        <v>229.8</v>
      </c>
      <c r="N193" s="28">
        <v>225.85</v>
      </c>
      <c r="O193" s="39">
        <v>82252125</v>
      </c>
      <c r="P193" s="40">
        <v>6.1514325819502927E-3</v>
      </c>
    </row>
    <row r="194" spans="1:16" ht="12.75" customHeight="1">
      <c r="A194" s="28">
        <v>184</v>
      </c>
      <c r="B194" s="29" t="s">
        <v>119</v>
      </c>
      <c r="C194" s="30" t="s">
        <v>199</v>
      </c>
      <c r="D194" s="31">
        <v>44770</v>
      </c>
      <c r="E194" s="37">
        <v>907.9</v>
      </c>
      <c r="F194" s="37">
        <v>904.33333333333337</v>
      </c>
      <c r="G194" s="38">
        <v>897.26666666666677</v>
      </c>
      <c r="H194" s="38">
        <v>886.63333333333344</v>
      </c>
      <c r="I194" s="38">
        <v>879.56666666666683</v>
      </c>
      <c r="J194" s="38">
        <v>914.9666666666667</v>
      </c>
      <c r="K194" s="38">
        <v>922.0333333333333</v>
      </c>
      <c r="L194" s="38">
        <v>932.66666666666663</v>
      </c>
      <c r="M194" s="28">
        <v>911.4</v>
      </c>
      <c r="N194" s="28">
        <v>893.7</v>
      </c>
      <c r="O194" s="39">
        <v>30990575</v>
      </c>
      <c r="P194" s="40">
        <v>-3.8033297274478246E-2</v>
      </c>
    </row>
    <row r="195" spans="1:16" ht="12.75" customHeight="1">
      <c r="A195" s="28">
        <v>185</v>
      </c>
      <c r="B195" s="29" t="s">
        <v>86</v>
      </c>
      <c r="C195" s="30" t="s">
        <v>200</v>
      </c>
      <c r="D195" s="31">
        <v>44770</v>
      </c>
      <c r="E195" s="37">
        <v>3076.2</v>
      </c>
      <c r="F195" s="37">
        <v>3062.3000000000006</v>
      </c>
      <c r="G195" s="38">
        <v>3036.7000000000012</v>
      </c>
      <c r="H195" s="38">
        <v>2997.2000000000007</v>
      </c>
      <c r="I195" s="38">
        <v>2971.6000000000013</v>
      </c>
      <c r="J195" s="38">
        <v>3101.8000000000011</v>
      </c>
      <c r="K195" s="38">
        <v>3127.4000000000005</v>
      </c>
      <c r="L195" s="38">
        <v>3166.900000000001</v>
      </c>
      <c r="M195" s="28">
        <v>3087.9</v>
      </c>
      <c r="N195" s="28">
        <v>3022.8</v>
      </c>
      <c r="O195" s="39">
        <v>15385650</v>
      </c>
      <c r="P195" s="40">
        <v>-4.807379977912038E-2</v>
      </c>
    </row>
    <row r="196" spans="1:16" ht="12.75" customHeight="1">
      <c r="A196" s="28">
        <v>186</v>
      </c>
      <c r="B196" s="29" t="s">
        <v>86</v>
      </c>
      <c r="C196" s="30" t="s">
        <v>201</v>
      </c>
      <c r="D196" s="31">
        <v>44770</v>
      </c>
      <c r="E196" s="37">
        <v>981.8</v>
      </c>
      <c r="F196" s="37">
        <v>975.1</v>
      </c>
      <c r="G196" s="38">
        <v>954.7</v>
      </c>
      <c r="H196" s="38">
        <v>927.6</v>
      </c>
      <c r="I196" s="38">
        <v>907.2</v>
      </c>
      <c r="J196" s="38">
        <v>1002.2</v>
      </c>
      <c r="K196" s="38">
        <v>1022.5999999999999</v>
      </c>
      <c r="L196" s="38">
        <v>1049.7</v>
      </c>
      <c r="M196" s="28">
        <v>995.5</v>
      </c>
      <c r="N196" s="28">
        <v>948</v>
      </c>
      <c r="O196" s="39">
        <v>24938400</v>
      </c>
      <c r="P196" s="40">
        <v>4.4708668648348196E-3</v>
      </c>
    </row>
    <row r="197" spans="1:16" ht="12.75" customHeight="1">
      <c r="A197" s="28">
        <v>187</v>
      </c>
      <c r="B197" s="29" t="s">
        <v>56</v>
      </c>
      <c r="C197" s="30" t="s">
        <v>202</v>
      </c>
      <c r="D197" s="31">
        <v>44770</v>
      </c>
      <c r="E197" s="37">
        <v>2239.35</v>
      </c>
      <c r="F197" s="37">
        <v>2229.5166666666664</v>
      </c>
      <c r="G197" s="38">
        <v>2210.333333333333</v>
      </c>
      <c r="H197" s="38">
        <v>2181.3166666666666</v>
      </c>
      <c r="I197" s="38">
        <v>2162.1333333333332</v>
      </c>
      <c r="J197" s="38">
        <v>2258.5333333333328</v>
      </c>
      <c r="K197" s="38">
        <v>2277.7166666666662</v>
      </c>
      <c r="L197" s="38">
        <v>2306.7333333333327</v>
      </c>
      <c r="M197" s="28">
        <v>2248.6999999999998</v>
      </c>
      <c r="N197" s="28">
        <v>2200.5</v>
      </c>
      <c r="O197" s="39">
        <v>6838125</v>
      </c>
      <c r="P197" s="40">
        <v>-9.1339445883994425E-2</v>
      </c>
    </row>
    <row r="198" spans="1:16" ht="12.75" customHeight="1">
      <c r="A198" s="28">
        <v>188</v>
      </c>
      <c r="B198" s="29" t="s">
        <v>47</v>
      </c>
      <c r="C198" s="30" t="s">
        <v>203</v>
      </c>
      <c r="D198" s="31">
        <v>44770</v>
      </c>
      <c r="E198" s="37">
        <v>1509.5</v>
      </c>
      <c r="F198" s="37">
        <v>1513.8833333333332</v>
      </c>
      <c r="G198" s="38">
        <v>1495.6166666666663</v>
      </c>
      <c r="H198" s="38">
        <v>1481.7333333333331</v>
      </c>
      <c r="I198" s="38">
        <v>1463.4666666666662</v>
      </c>
      <c r="J198" s="38">
        <v>1527.7666666666664</v>
      </c>
      <c r="K198" s="38">
        <v>1546.0333333333333</v>
      </c>
      <c r="L198" s="38">
        <v>1559.9166666666665</v>
      </c>
      <c r="M198" s="28">
        <v>1532.15</v>
      </c>
      <c r="N198" s="28">
        <v>1500</v>
      </c>
      <c r="O198" s="39">
        <v>1939500</v>
      </c>
      <c r="P198" s="40">
        <v>7.7399380804953565E-4</v>
      </c>
    </row>
    <row r="199" spans="1:16" ht="12.75" customHeight="1">
      <c r="A199" s="28">
        <v>189</v>
      </c>
      <c r="B199" s="29" t="s">
        <v>168</v>
      </c>
      <c r="C199" s="30" t="s">
        <v>204</v>
      </c>
      <c r="D199" s="31">
        <v>44770</v>
      </c>
      <c r="E199" s="37">
        <v>515.6</v>
      </c>
      <c r="F199" s="37">
        <v>510.16666666666674</v>
      </c>
      <c r="G199" s="38">
        <v>502.63333333333344</v>
      </c>
      <c r="H199" s="38">
        <v>489.66666666666669</v>
      </c>
      <c r="I199" s="38">
        <v>482.13333333333338</v>
      </c>
      <c r="J199" s="38">
        <v>523.13333333333344</v>
      </c>
      <c r="K199" s="38">
        <v>530.66666666666674</v>
      </c>
      <c r="L199" s="38">
        <v>543.63333333333355</v>
      </c>
      <c r="M199" s="28">
        <v>517.70000000000005</v>
      </c>
      <c r="N199" s="28">
        <v>497.2</v>
      </c>
      <c r="O199" s="39">
        <v>3718500</v>
      </c>
      <c r="P199" s="40">
        <v>2.1004942339373972E-2</v>
      </c>
    </row>
    <row r="200" spans="1:16" ht="12.75" customHeight="1">
      <c r="A200" s="28">
        <v>190</v>
      </c>
      <c r="B200" s="29" t="s">
        <v>44</v>
      </c>
      <c r="C200" s="30" t="s">
        <v>205</v>
      </c>
      <c r="D200" s="31">
        <v>44770</v>
      </c>
      <c r="E200" s="37">
        <v>1214.2</v>
      </c>
      <c r="F200" s="37">
        <v>1220.0833333333333</v>
      </c>
      <c r="G200" s="38">
        <v>1200.6666666666665</v>
      </c>
      <c r="H200" s="38">
        <v>1187.1333333333332</v>
      </c>
      <c r="I200" s="38">
        <v>1167.7166666666665</v>
      </c>
      <c r="J200" s="38">
        <v>1233.6166666666666</v>
      </c>
      <c r="K200" s="38">
        <v>1253.0333333333331</v>
      </c>
      <c r="L200" s="38">
        <v>1266.5666666666666</v>
      </c>
      <c r="M200" s="28">
        <v>1239.5</v>
      </c>
      <c r="N200" s="28">
        <v>1206.55</v>
      </c>
      <c r="O200" s="39">
        <v>5142425</v>
      </c>
      <c r="P200" s="40">
        <v>4.3395116210650189E-2</v>
      </c>
    </row>
    <row r="201" spans="1:16" ht="12.75" customHeight="1">
      <c r="A201" s="28">
        <v>191</v>
      </c>
      <c r="B201" s="29" t="s">
        <v>49</v>
      </c>
      <c r="C201" s="30" t="s">
        <v>206</v>
      </c>
      <c r="D201" s="31">
        <v>44770</v>
      </c>
      <c r="E201" s="37">
        <v>875.7</v>
      </c>
      <c r="F201" s="37">
        <v>874.35</v>
      </c>
      <c r="G201" s="38">
        <v>870.7</v>
      </c>
      <c r="H201" s="38">
        <v>865.7</v>
      </c>
      <c r="I201" s="38">
        <v>862.05000000000007</v>
      </c>
      <c r="J201" s="38">
        <v>879.35</v>
      </c>
      <c r="K201" s="38">
        <v>882.99999999999989</v>
      </c>
      <c r="L201" s="38">
        <v>888</v>
      </c>
      <c r="M201" s="28">
        <v>878</v>
      </c>
      <c r="N201" s="28">
        <v>869.35</v>
      </c>
      <c r="O201" s="39">
        <v>10315200</v>
      </c>
      <c r="P201" s="40">
        <v>-0.04</v>
      </c>
    </row>
    <row r="202" spans="1:16" ht="12.75" customHeight="1">
      <c r="A202" s="28">
        <v>192</v>
      </c>
      <c r="B202" s="29" t="s">
        <v>56</v>
      </c>
      <c r="C202" s="30" t="s">
        <v>207</v>
      </c>
      <c r="D202" s="31">
        <v>44770</v>
      </c>
      <c r="E202" s="37">
        <v>1653.25</v>
      </c>
      <c r="F202" s="37">
        <v>1659.1499999999999</v>
      </c>
      <c r="G202" s="38">
        <v>1639.2999999999997</v>
      </c>
      <c r="H202" s="38">
        <v>1625.35</v>
      </c>
      <c r="I202" s="38">
        <v>1605.4999999999998</v>
      </c>
      <c r="J202" s="38">
        <v>1673.0999999999997</v>
      </c>
      <c r="K202" s="38">
        <v>1692.9499999999996</v>
      </c>
      <c r="L202" s="38">
        <v>1706.8999999999996</v>
      </c>
      <c r="M202" s="28">
        <v>1679</v>
      </c>
      <c r="N202" s="28">
        <v>1645.2</v>
      </c>
      <c r="O202" s="39">
        <v>1044800</v>
      </c>
      <c r="P202" s="40">
        <v>-4.0058801911062113E-2</v>
      </c>
    </row>
    <row r="203" spans="1:16" ht="12.75" customHeight="1">
      <c r="A203" s="28">
        <v>193</v>
      </c>
      <c r="B203" s="29" t="s">
        <v>42</v>
      </c>
      <c r="C203" s="30" t="s">
        <v>208</v>
      </c>
      <c r="D203" s="31">
        <v>44770</v>
      </c>
      <c r="E203" s="37">
        <v>5984.15</v>
      </c>
      <c r="F203" s="37">
        <v>5938.8833333333323</v>
      </c>
      <c r="G203" s="38">
        <v>5870.3166666666648</v>
      </c>
      <c r="H203" s="38">
        <v>5756.4833333333327</v>
      </c>
      <c r="I203" s="38">
        <v>5687.9166666666652</v>
      </c>
      <c r="J203" s="38">
        <v>6052.7166666666644</v>
      </c>
      <c r="K203" s="38">
        <v>6121.2833333333319</v>
      </c>
      <c r="L203" s="38">
        <v>6235.1166666666641</v>
      </c>
      <c r="M203" s="28">
        <v>6007.45</v>
      </c>
      <c r="N203" s="28">
        <v>5825.05</v>
      </c>
      <c r="O203" s="39">
        <v>2824700</v>
      </c>
      <c r="P203" s="40">
        <v>7.7945084145261288E-4</v>
      </c>
    </row>
    <row r="204" spans="1:16" ht="12.75" customHeight="1">
      <c r="A204" s="28">
        <v>194</v>
      </c>
      <c r="B204" s="29" t="s">
        <v>38</v>
      </c>
      <c r="C204" s="30" t="s">
        <v>209</v>
      </c>
      <c r="D204" s="31">
        <v>44770</v>
      </c>
      <c r="E204" s="37">
        <v>678.5</v>
      </c>
      <c r="F204" s="37">
        <v>674.93333333333328</v>
      </c>
      <c r="G204" s="38">
        <v>669.06666666666661</v>
      </c>
      <c r="H204" s="38">
        <v>659.63333333333333</v>
      </c>
      <c r="I204" s="38">
        <v>653.76666666666665</v>
      </c>
      <c r="J204" s="38">
        <v>684.36666666666656</v>
      </c>
      <c r="K204" s="38">
        <v>690.23333333333312</v>
      </c>
      <c r="L204" s="38">
        <v>699.66666666666652</v>
      </c>
      <c r="M204" s="28">
        <v>680.8</v>
      </c>
      <c r="N204" s="28">
        <v>665.5</v>
      </c>
      <c r="O204" s="39">
        <v>22328800</v>
      </c>
      <c r="P204" s="40">
        <v>1.9407679981007776E-2</v>
      </c>
    </row>
    <row r="205" spans="1:16" ht="12.75" customHeight="1">
      <c r="A205" s="28">
        <v>195</v>
      </c>
      <c r="B205" s="29" t="s">
        <v>119</v>
      </c>
      <c r="C205" s="30" t="s">
        <v>210</v>
      </c>
      <c r="D205" s="31">
        <v>44770</v>
      </c>
      <c r="E205" s="37">
        <v>237.55</v>
      </c>
      <c r="F205" s="37">
        <v>235.01666666666665</v>
      </c>
      <c r="G205" s="38">
        <v>231.7833333333333</v>
      </c>
      <c r="H205" s="38">
        <v>226.01666666666665</v>
      </c>
      <c r="I205" s="38">
        <v>222.7833333333333</v>
      </c>
      <c r="J205" s="38">
        <v>240.7833333333333</v>
      </c>
      <c r="K205" s="38">
        <v>244.01666666666665</v>
      </c>
      <c r="L205" s="38">
        <v>249.7833333333333</v>
      </c>
      <c r="M205" s="28">
        <v>238.25</v>
      </c>
      <c r="N205" s="28">
        <v>229.25</v>
      </c>
      <c r="O205" s="39">
        <v>54592550</v>
      </c>
      <c r="P205" s="40">
        <v>-3.8701929637817628E-2</v>
      </c>
    </row>
    <row r="206" spans="1:16" ht="12.75" customHeight="1">
      <c r="A206" s="28">
        <v>196</v>
      </c>
      <c r="B206" s="29" t="s">
        <v>70</v>
      </c>
      <c r="C206" s="30" t="s">
        <v>211</v>
      </c>
      <c r="D206" s="31">
        <v>44770</v>
      </c>
      <c r="E206" s="37">
        <v>1036.5999999999999</v>
      </c>
      <c r="F206" s="37">
        <v>1021.8000000000001</v>
      </c>
      <c r="G206" s="38">
        <v>1001.6500000000001</v>
      </c>
      <c r="H206" s="38">
        <v>966.7</v>
      </c>
      <c r="I206" s="38">
        <v>946.55000000000007</v>
      </c>
      <c r="J206" s="38">
        <v>1056.75</v>
      </c>
      <c r="K206" s="38">
        <v>1076.9000000000001</v>
      </c>
      <c r="L206" s="38">
        <v>1111.8500000000001</v>
      </c>
      <c r="M206" s="28">
        <v>1041.95</v>
      </c>
      <c r="N206" s="28">
        <v>986.85</v>
      </c>
      <c r="O206" s="39">
        <v>4658000</v>
      </c>
      <c r="P206" s="40">
        <v>-2.9482237733097199E-2</v>
      </c>
    </row>
    <row r="207" spans="1:16" ht="12.75" customHeight="1">
      <c r="A207" s="28">
        <v>197</v>
      </c>
      <c r="B207" s="29" t="s">
        <v>70</v>
      </c>
      <c r="C207" s="30" t="s">
        <v>280</v>
      </c>
      <c r="D207" s="31">
        <v>44770</v>
      </c>
      <c r="E207" s="37">
        <v>1695.1</v>
      </c>
      <c r="F207" s="37">
        <v>1695.8833333333332</v>
      </c>
      <c r="G207" s="38">
        <v>1681.4166666666665</v>
      </c>
      <c r="H207" s="38">
        <v>1667.7333333333333</v>
      </c>
      <c r="I207" s="38">
        <v>1653.2666666666667</v>
      </c>
      <c r="J207" s="38">
        <v>1709.5666666666664</v>
      </c>
      <c r="K207" s="38">
        <v>1724.0333333333331</v>
      </c>
      <c r="L207" s="38">
        <v>1737.7166666666662</v>
      </c>
      <c r="M207" s="28">
        <v>1710.35</v>
      </c>
      <c r="N207" s="28">
        <v>1682.2</v>
      </c>
      <c r="O207" s="39">
        <v>586600</v>
      </c>
      <c r="P207" s="40">
        <v>5.9701492537313433E-4</v>
      </c>
    </row>
    <row r="208" spans="1:16" ht="12.75" customHeight="1">
      <c r="A208" s="28">
        <v>198</v>
      </c>
      <c r="B208" s="29" t="s">
        <v>86</v>
      </c>
      <c r="C208" s="30" t="s">
        <v>212</v>
      </c>
      <c r="D208" s="31">
        <v>44770</v>
      </c>
      <c r="E208" s="37">
        <v>406.4</v>
      </c>
      <c r="F208" s="37">
        <v>403.45</v>
      </c>
      <c r="G208" s="38">
        <v>399.9</v>
      </c>
      <c r="H208" s="38">
        <v>393.4</v>
      </c>
      <c r="I208" s="38">
        <v>389.84999999999997</v>
      </c>
      <c r="J208" s="38">
        <v>409.95</v>
      </c>
      <c r="K208" s="38">
        <v>413.50000000000006</v>
      </c>
      <c r="L208" s="38">
        <v>420</v>
      </c>
      <c r="M208" s="28">
        <v>407</v>
      </c>
      <c r="N208" s="28">
        <v>396.95</v>
      </c>
      <c r="O208" s="39">
        <v>46674000</v>
      </c>
      <c r="P208" s="40">
        <v>2.187192118226601E-2</v>
      </c>
    </row>
    <row r="209" spans="1:16" ht="12.75" customHeight="1">
      <c r="A209" s="28">
        <v>199</v>
      </c>
      <c r="B209" s="29" t="s">
        <v>180</v>
      </c>
      <c r="C209" s="30" t="s">
        <v>213</v>
      </c>
      <c r="D209" s="31">
        <v>44770</v>
      </c>
      <c r="E209" s="37">
        <v>231.4</v>
      </c>
      <c r="F209" s="37">
        <v>229.88333333333333</v>
      </c>
      <c r="G209" s="38">
        <v>226.86666666666665</v>
      </c>
      <c r="H209" s="38">
        <v>222.33333333333331</v>
      </c>
      <c r="I209" s="38">
        <v>219.31666666666663</v>
      </c>
      <c r="J209" s="38">
        <v>234.41666666666666</v>
      </c>
      <c r="K209" s="38">
        <v>237.43333333333331</v>
      </c>
      <c r="L209" s="38">
        <v>241.96666666666667</v>
      </c>
      <c r="M209" s="28">
        <v>232.9</v>
      </c>
      <c r="N209" s="28">
        <v>225.35</v>
      </c>
      <c r="O209" s="39">
        <v>77874000</v>
      </c>
      <c r="P209" s="40">
        <v>-1.4278119541277437E-2</v>
      </c>
    </row>
    <row r="210" spans="1:16" ht="12.75" customHeight="1">
      <c r="A210" s="28">
        <v>200</v>
      </c>
      <c r="B210" s="29" t="s">
        <v>47</v>
      </c>
      <c r="C210" s="30" t="s">
        <v>829</v>
      </c>
      <c r="D210" s="31">
        <v>44770</v>
      </c>
      <c r="E210" s="37">
        <v>357.4</v>
      </c>
      <c r="F210" s="37">
        <v>361.58333333333331</v>
      </c>
      <c r="G210" s="38">
        <v>351.51666666666665</v>
      </c>
      <c r="H210" s="38">
        <v>345.63333333333333</v>
      </c>
      <c r="I210" s="38">
        <v>335.56666666666666</v>
      </c>
      <c r="J210" s="38">
        <v>367.46666666666664</v>
      </c>
      <c r="K210" s="38">
        <v>377.53333333333336</v>
      </c>
      <c r="L210" s="38">
        <v>383.41666666666663</v>
      </c>
      <c r="M210" s="28">
        <v>371.65</v>
      </c>
      <c r="N210" s="28">
        <v>355.7</v>
      </c>
      <c r="O210" s="39">
        <v>13294800</v>
      </c>
      <c r="P210" s="40">
        <v>0.1071803327836906</v>
      </c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28"/>
      <c r="B213" s="282"/>
      <c r="C213" s="261"/>
      <c r="D213" s="283"/>
      <c r="E213" s="262"/>
      <c r="F213" s="262"/>
      <c r="G213" s="284"/>
      <c r="H213" s="284"/>
      <c r="I213" s="284"/>
      <c r="J213" s="284"/>
      <c r="K213" s="284"/>
      <c r="L213" s="284"/>
      <c r="M213" s="261"/>
      <c r="N213" s="261"/>
      <c r="O213" s="285"/>
      <c r="P213" s="286"/>
    </row>
    <row r="214" spans="1:16" ht="12.75" customHeight="1">
      <c r="A214" s="28"/>
      <c r="B214" s="282"/>
      <c r="C214" s="261"/>
      <c r="D214" s="283"/>
      <c r="E214" s="262"/>
      <c r="F214" s="262"/>
      <c r="G214" s="284"/>
      <c r="H214" s="284"/>
      <c r="I214" s="284"/>
      <c r="J214" s="284"/>
      <c r="K214" s="284"/>
      <c r="L214" s="284"/>
      <c r="M214" s="261"/>
      <c r="N214" s="261"/>
      <c r="O214" s="285"/>
      <c r="P214" s="286"/>
    </row>
    <row r="215" spans="1:16" ht="12.75" customHeight="1">
      <c r="A215" s="261"/>
      <c r="B215" s="42"/>
      <c r="C215" s="41"/>
      <c r="D215" s="43"/>
      <c r="E215" s="44"/>
      <c r="F215" s="44"/>
      <c r="G215" s="45"/>
      <c r="H215" s="45"/>
      <c r="I215" s="45"/>
      <c r="J215" s="45"/>
      <c r="K215" s="45"/>
      <c r="L215" s="1"/>
      <c r="M215" s="1"/>
      <c r="N215" s="1"/>
      <c r="O215" s="1"/>
      <c r="P215" s="1"/>
    </row>
    <row r="216" spans="1:16" ht="12.75" customHeight="1">
      <c r="A216" s="26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</row>
    <row r="520" spans="1:16" ht="12.75" customHeight="1">
      <c r="A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94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44761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58" t="s">
        <v>16</v>
      </c>
      <c r="B8" s="460"/>
      <c r="C8" s="464" t="s">
        <v>20</v>
      </c>
      <c r="D8" s="464" t="s">
        <v>21</v>
      </c>
      <c r="E8" s="455" t="s">
        <v>22</v>
      </c>
      <c r="F8" s="456"/>
      <c r="G8" s="457"/>
      <c r="H8" s="455" t="s">
        <v>23</v>
      </c>
      <c r="I8" s="456"/>
      <c r="J8" s="457"/>
      <c r="K8" s="23"/>
      <c r="L8" s="50"/>
      <c r="M8" s="50"/>
      <c r="N8" s="1"/>
      <c r="O8" s="1"/>
    </row>
    <row r="9" spans="1:15" ht="36" customHeight="1">
      <c r="A9" s="462"/>
      <c r="B9" s="463"/>
      <c r="C9" s="463"/>
      <c r="D9" s="46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16278.5</v>
      </c>
      <c r="D10" s="32">
        <v>16236.216666666667</v>
      </c>
      <c r="E10" s="32">
        <v>16184.483333333334</v>
      </c>
      <c r="F10" s="32">
        <v>16090.466666666667</v>
      </c>
      <c r="G10" s="32">
        <v>16038.733333333334</v>
      </c>
      <c r="H10" s="32">
        <v>16330.233333333334</v>
      </c>
      <c r="I10" s="32">
        <v>16381.966666666667</v>
      </c>
      <c r="J10" s="32">
        <v>16475.983333333334</v>
      </c>
      <c r="K10" s="34">
        <v>16287.95</v>
      </c>
      <c r="L10" s="34">
        <v>16142.2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35358.699999999997</v>
      </c>
      <c r="D11" s="37">
        <v>35181.866666666669</v>
      </c>
      <c r="E11" s="37">
        <v>34981.233333333337</v>
      </c>
      <c r="F11" s="37">
        <v>34603.76666666667</v>
      </c>
      <c r="G11" s="37">
        <v>34403.133333333339</v>
      </c>
      <c r="H11" s="37">
        <v>35559.333333333336</v>
      </c>
      <c r="I11" s="37">
        <v>35759.966666666667</v>
      </c>
      <c r="J11" s="37">
        <v>36137.433333333334</v>
      </c>
      <c r="K11" s="28">
        <v>35382.5</v>
      </c>
      <c r="L11" s="28">
        <v>34804.400000000001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2436.75</v>
      </c>
      <c r="D12" s="37">
        <v>2434.0833333333335</v>
      </c>
      <c r="E12" s="37">
        <v>2420.8166666666671</v>
      </c>
      <c r="F12" s="37">
        <v>2404.8833333333337</v>
      </c>
      <c r="G12" s="37">
        <v>2391.6166666666672</v>
      </c>
      <c r="H12" s="37">
        <v>2450.0166666666669</v>
      </c>
      <c r="I12" s="37">
        <v>2463.2833333333333</v>
      </c>
      <c r="J12" s="37">
        <v>2479.2166666666667</v>
      </c>
      <c r="K12" s="28">
        <v>2447.35</v>
      </c>
      <c r="L12" s="28">
        <v>2418.15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4722.75</v>
      </c>
      <c r="D13" s="37">
        <v>4713.1000000000004</v>
      </c>
      <c r="E13" s="37">
        <v>4697.2500000000009</v>
      </c>
      <c r="F13" s="37">
        <v>4671.7500000000009</v>
      </c>
      <c r="G13" s="37">
        <v>4655.9000000000015</v>
      </c>
      <c r="H13" s="37">
        <v>4738.6000000000004</v>
      </c>
      <c r="I13" s="37">
        <v>4754.4499999999989</v>
      </c>
      <c r="J13" s="37">
        <v>4779.95</v>
      </c>
      <c r="K13" s="28">
        <v>4728.95</v>
      </c>
      <c r="L13" s="28">
        <v>4687.6000000000004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27322.95</v>
      </c>
      <c r="D14" s="37">
        <v>27161.649999999998</v>
      </c>
      <c r="E14" s="37">
        <v>26947.099999999995</v>
      </c>
      <c r="F14" s="37">
        <v>26571.249999999996</v>
      </c>
      <c r="G14" s="37">
        <v>26356.699999999993</v>
      </c>
      <c r="H14" s="37">
        <v>27537.499999999996</v>
      </c>
      <c r="I14" s="37">
        <v>27752.05</v>
      </c>
      <c r="J14" s="37">
        <v>28127.899999999998</v>
      </c>
      <c r="K14" s="28">
        <v>27376.2</v>
      </c>
      <c r="L14" s="28">
        <v>26785.8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3855.7</v>
      </c>
      <c r="D15" s="37">
        <v>3846.4499999999994</v>
      </c>
      <c r="E15" s="37">
        <v>3833.1999999999989</v>
      </c>
      <c r="F15" s="37">
        <v>3810.6999999999994</v>
      </c>
      <c r="G15" s="37">
        <v>3797.4499999999989</v>
      </c>
      <c r="H15" s="37">
        <v>3868.9499999999989</v>
      </c>
      <c r="I15" s="37">
        <v>3882.2</v>
      </c>
      <c r="J15" s="37">
        <v>3904.6999999999989</v>
      </c>
      <c r="K15" s="28">
        <v>3859.7</v>
      </c>
      <c r="L15" s="28">
        <v>3823.95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7843.5</v>
      </c>
      <c r="D16" s="37">
        <v>7820.7166666666672</v>
      </c>
      <c r="E16" s="37">
        <v>7790.8833333333341</v>
      </c>
      <c r="F16" s="37">
        <v>7738.2666666666673</v>
      </c>
      <c r="G16" s="37">
        <v>7708.4333333333343</v>
      </c>
      <c r="H16" s="37">
        <v>7873.3333333333339</v>
      </c>
      <c r="I16" s="37">
        <v>7903.1666666666661</v>
      </c>
      <c r="J16" s="37">
        <v>7955.7833333333338</v>
      </c>
      <c r="K16" s="28">
        <v>7850.55</v>
      </c>
      <c r="L16" s="28">
        <v>7768.1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2586.5500000000002</v>
      </c>
      <c r="D17" s="37">
        <v>2579.3833333333332</v>
      </c>
      <c r="E17" s="37">
        <v>2561.2666666666664</v>
      </c>
      <c r="F17" s="37">
        <v>2535.9833333333331</v>
      </c>
      <c r="G17" s="37">
        <v>2517.8666666666663</v>
      </c>
      <c r="H17" s="37">
        <v>2604.6666666666665</v>
      </c>
      <c r="I17" s="37">
        <v>2622.7833333333333</v>
      </c>
      <c r="J17" s="37">
        <v>2648.0666666666666</v>
      </c>
      <c r="K17" s="28">
        <v>2597.5</v>
      </c>
      <c r="L17" s="28">
        <v>2554.1</v>
      </c>
      <c r="M17" s="28">
        <v>2.05877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2174</v>
      </c>
      <c r="D18" s="37">
        <v>2168.6333333333332</v>
      </c>
      <c r="E18" s="37">
        <v>2157.3666666666663</v>
      </c>
      <c r="F18" s="37">
        <v>2140.7333333333331</v>
      </c>
      <c r="G18" s="37">
        <v>2129.4666666666662</v>
      </c>
      <c r="H18" s="37">
        <v>2185.2666666666664</v>
      </c>
      <c r="I18" s="37">
        <v>2196.5333333333328</v>
      </c>
      <c r="J18" s="37">
        <v>2213.1666666666665</v>
      </c>
      <c r="K18" s="28">
        <v>2179.9</v>
      </c>
      <c r="L18" s="28">
        <v>2152</v>
      </c>
      <c r="M18" s="28">
        <v>2.9645899999999998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557.25</v>
      </c>
      <c r="D19" s="37">
        <v>556.80000000000007</v>
      </c>
      <c r="E19" s="37">
        <v>551.60000000000014</v>
      </c>
      <c r="F19" s="37">
        <v>545.95000000000005</v>
      </c>
      <c r="G19" s="37">
        <v>540.75000000000011</v>
      </c>
      <c r="H19" s="37">
        <v>562.45000000000016</v>
      </c>
      <c r="I19" s="37">
        <v>567.6500000000002</v>
      </c>
      <c r="J19" s="37">
        <v>573.30000000000018</v>
      </c>
      <c r="K19" s="28">
        <v>562</v>
      </c>
      <c r="L19" s="28">
        <v>551.15</v>
      </c>
      <c r="M19" s="28">
        <v>16.591550000000002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19867.349999999999</v>
      </c>
      <c r="D20" s="37">
        <v>19812.25</v>
      </c>
      <c r="E20" s="37">
        <v>19685.099999999999</v>
      </c>
      <c r="F20" s="37">
        <v>19502.849999999999</v>
      </c>
      <c r="G20" s="37">
        <v>19375.699999999997</v>
      </c>
      <c r="H20" s="37">
        <v>19994.5</v>
      </c>
      <c r="I20" s="37">
        <v>20121.650000000001</v>
      </c>
      <c r="J20" s="37">
        <v>20303.900000000001</v>
      </c>
      <c r="K20" s="28">
        <v>19939.400000000001</v>
      </c>
      <c r="L20" s="28">
        <v>19630</v>
      </c>
      <c r="M20" s="28">
        <v>9.665E-2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2423.6</v>
      </c>
      <c r="D21" s="37">
        <v>2423.8333333333335</v>
      </c>
      <c r="E21" s="37">
        <v>2405.8166666666671</v>
      </c>
      <c r="F21" s="37">
        <v>2388.0333333333338</v>
      </c>
      <c r="G21" s="37">
        <v>2370.0166666666673</v>
      </c>
      <c r="H21" s="37">
        <v>2441.6166666666668</v>
      </c>
      <c r="I21" s="37">
        <v>2459.6333333333332</v>
      </c>
      <c r="J21" s="37">
        <v>2477.4166666666665</v>
      </c>
      <c r="K21" s="28">
        <v>2441.85</v>
      </c>
      <c r="L21" s="28">
        <v>2406.0500000000002</v>
      </c>
      <c r="M21" s="28">
        <v>9.3720400000000001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2093.25</v>
      </c>
      <c r="D22" s="37">
        <v>2099.5</v>
      </c>
      <c r="E22" s="37">
        <v>2066.4</v>
      </c>
      <c r="F22" s="37">
        <v>2039.5500000000002</v>
      </c>
      <c r="G22" s="37">
        <v>2006.4500000000003</v>
      </c>
      <c r="H22" s="37">
        <v>2126.35</v>
      </c>
      <c r="I22" s="37">
        <v>2159.4500000000003</v>
      </c>
      <c r="J22" s="37">
        <v>2186.2999999999997</v>
      </c>
      <c r="K22" s="28">
        <v>2132.6</v>
      </c>
      <c r="L22" s="28">
        <v>2072.65</v>
      </c>
      <c r="M22" s="28">
        <v>36.637740000000001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739.75</v>
      </c>
      <c r="D23" s="37">
        <v>738.2833333333333</v>
      </c>
      <c r="E23" s="37">
        <v>734.06666666666661</v>
      </c>
      <c r="F23" s="37">
        <v>728.38333333333333</v>
      </c>
      <c r="G23" s="37">
        <v>724.16666666666663</v>
      </c>
      <c r="H23" s="37">
        <v>743.96666666666658</v>
      </c>
      <c r="I23" s="37">
        <v>748.18333333333328</v>
      </c>
      <c r="J23" s="37">
        <v>753.86666666666656</v>
      </c>
      <c r="K23" s="28">
        <v>742.5</v>
      </c>
      <c r="L23" s="28">
        <v>732.6</v>
      </c>
      <c r="M23" s="28">
        <v>24.036909999999999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2832.8</v>
      </c>
      <c r="D24" s="37">
        <v>2820.1000000000004</v>
      </c>
      <c r="E24" s="37">
        <v>2780.3000000000006</v>
      </c>
      <c r="F24" s="37">
        <v>2727.8</v>
      </c>
      <c r="G24" s="37">
        <v>2688.0000000000005</v>
      </c>
      <c r="H24" s="37">
        <v>2872.6000000000008</v>
      </c>
      <c r="I24" s="37">
        <v>2912.4</v>
      </c>
      <c r="J24" s="37">
        <v>2964.900000000001</v>
      </c>
      <c r="K24" s="28">
        <v>2859.9</v>
      </c>
      <c r="L24" s="28">
        <v>2767.6</v>
      </c>
      <c r="M24" s="28">
        <v>4.6118699999999997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2980.5</v>
      </c>
      <c r="D25" s="37">
        <v>2970.6</v>
      </c>
      <c r="E25" s="37">
        <v>2921.2</v>
      </c>
      <c r="F25" s="37">
        <v>2861.9</v>
      </c>
      <c r="G25" s="37">
        <v>2812.5</v>
      </c>
      <c r="H25" s="37">
        <v>3029.8999999999996</v>
      </c>
      <c r="I25" s="37">
        <v>3079.3</v>
      </c>
      <c r="J25" s="37">
        <v>3138.5999999999995</v>
      </c>
      <c r="K25" s="28">
        <v>3020</v>
      </c>
      <c r="L25" s="28">
        <v>2911.3</v>
      </c>
      <c r="M25" s="28">
        <v>10.4267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95.2</v>
      </c>
      <c r="D26" s="37">
        <v>94.483333333333334</v>
      </c>
      <c r="E26" s="37">
        <v>93.266666666666666</v>
      </c>
      <c r="F26" s="37">
        <v>91.333333333333329</v>
      </c>
      <c r="G26" s="37">
        <v>90.11666666666666</v>
      </c>
      <c r="H26" s="37">
        <v>96.416666666666671</v>
      </c>
      <c r="I26" s="37">
        <v>97.63333333333334</v>
      </c>
      <c r="J26" s="37">
        <v>99.566666666666677</v>
      </c>
      <c r="K26" s="28">
        <v>95.7</v>
      </c>
      <c r="L26" s="28">
        <v>92.55</v>
      </c>
      <c r="M26" s="28">
        <v>20.373169999999998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261.55</v>
      </c>
      <c r="D27" s="37">
        <v>260.2</v>
      </c>
      <c r="E27" s="37">
        <v>258.09999999999997</v>
      </c>
      <c r="F27" s="37">
        <v>254.64999999999998</v>
      </c>
      <c r="G27" s="37">
        <v>252.54999999999995</v>
      </c>
      <c r="H27" s="37">
        <v>263.64999999999998</v>
      </c>
      <c r="I27" s="37">
        <v>265.75</v>
      </c>
      <c r="J27" s="37">
        <v>269.2</v>
      </c>
      <c r="K27" s="28">
        <v>262.3</v>
      </c>
      <c r="L27" s="28">
        <v>256.75</v>
      </c>
      <c r="M27" s="28">
        <v>14.66441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705.1</v>
      </c>
      <c r="D28" s="37">
        <v>705.5</v>
      </c>
      <c r="E28" s="37">
        <v>700.05</v>
      </c>
      <c r="F28" s="37">
        <v>695</v>
      </c>
      <c r="G28" s="37">
        <v>689.55</v>
      </c>
      <c r="H28" s="37">
        <v>710.55</v>
      </c>
      <c r="I28" s="37">
        <v>716</v>
      </c>
      <c r="J28" s="37">
        <v>721.05</v>
      </c>
      <c r="K28" s="28">
        <v>710.95</v>
      </c>
      <c r="L28" s="28">
        <v>700.45</v>
      </c>
      <c r="M28" s="28">
        <v>0.44640000000000002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3250.1</v>
      </c>
      <c r="D29" s="37">
        <v>3238.5666666666671</v>
      </c>
      <c r="E29" s="37">
        <v>3213.233333333334</v>
      </c>
      <c r="F29" s="37">
        <v>3176.3666666666668</v>
      </c>
      <c r="G29" s="37">
        <v>3151.0333333333338</v>
      </c>
      <c r="H29" s="37">
        <v>3275.4333333333343</v>
      </c>
      <c r="I29" s="37">
        <v>3300.7666666666673</v>
      </c>
      <c r="J29" s="37">
        <v>3337.6333333333346</v>
      </c>
      <c r="K29" s="28">
        <v>3263.9</v>
      </c>
      <c r="L29" s="28">
        <v>3201.7</v>
      </c>
      <c r="M29" s="28">
        <v>1.0674399999999999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370.7</v>
      </c>
      <c r="D30" s="37">
        <v>370.89999999999992</v>
      </c>
      <c r="E30" s="37">
        <v>369.39999999999986</v>
      </c>
      <c r="F30" s="37">
        <v>368.09999999999997</v>
      </c>
      <c r="G30" s="37">
        <v>366.59999999999991</v>
      </c>
      <c r="H30" s="37">
        <v>372.19999999999982</v>
      </c>
      <c r="I30" s="37">
        <v>373.69999999999993</v>
      </c>
      <c r="J30" s="37">
        <v>374.99999999999977</v>
      </c>
      <c r="K30" s="28">
        <v>372.4</v>
      </c>
      <c r="L30" s="28">
        <v>369.6</v>
      </c>
      <c r="M30" s="28">
        <v>17.451239999999999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3947.1</v>
      </c>
      <c r="D31" s="37">
        <v>3936.0166666666664</v>
      </c>
      <c r="E31" s="37">
        <v>3901.2333333333327</v>
      </c>
      <c r="F31" s="37">
        <v>3855.3666666666663</v>
      </c>
      <c r="G31" s="37">
        <v>3820.5833333333326</v>
      </c>
      <c r="H31" s="37">
        <v>3981.8833333333328</v>
      </c>
      <c r="I31" s="37">
        <v>4016.6666666666665</v>
      </c>
      <c r="J31" s="37">
        <v>4062.5333333333328</v>
      </c>
      <c r="K31" s="28">
        <v>3970.8</v>
      </c>
      <c r="L31" s="28">
        <v>3890.15</v>
      </c>
      <c r="M31" s="28">
        <v>2.9115500000000001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211.65</v>
      </c>
      <c r="D32" s="37">
        <v>211.75</v>
      </c>
      <c r="E32" s="37">
        <v>209.85</v>
      </c>
      <c r="F32" s="37">
        <v>208.04999999999998</v>
      </c>
      <c r="G32" s="37">
        <v>206.14999999999998</v>
      </c>
      <c r="H32" s="37">
        <v>213.55</v>
      </c>
      <c r="I32" s="37">
        <v>215.45</v>
      </c>
      <c r="J32" s="37">
        <v>217.25000000000003</v>
      </c>
      <c r="K32" s="28">
        <v>213.65</v>
      </c>
      <c r="L32" s="28">
        <v>209.95</v>
      </c>
      <c r="M32" s="28">
        <v>12.143980000000001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145.69999999999999</v>
      </c>
      <c r="D33" s="37">
        <v>145.91666666666666</v>
      </c>
      <c r="E33" s="37">
        <v>144.5333333333333</v>
      </c>
      <c r="F33" s="37">
        <v>143.36666666666665</v>
      </c>
      <c r="G33" s="37">
        <v>141.98333333333329</v>
      </c>
      <c r="H33" s="37">
        <v>147.08333333333331</v>
      </c>
      <c r="I33" s="37">
        <v>148.4666666666667</v>
      </c>
      <c r="J33" s="37">
        <v>149.63333333333333</v>
      </c>
      <c r="K33" s="28">
        <v>147.30000000000001</v>
      </c>
      <c r="L33" s="28">
        <v>144.75</v>
      </c>
      <c r="M33" s="28">
        <v>84.725710000000007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3017.85</v>
      </c>
      <c r="D34" s="37">
        <v>3010.4166666666665</v>
      </c>
      <c r="E34" s="37">
        <v>2995.833333333333</v>
      </c>
      <c r="F34" s="37">
        <v>2973.8166666666666</v>
      </c>
      <c r="G34" s="37">
        <v>2959.2333333333331</v>
      </c>
      <c r="H34" s="37">
        <v>3032.4333333333329</v>
      </c>
      <c r="I34" s="37">
        <v>3047.016666666666</v>
      </c>
      <c r="J34" s="37">
        <v>3069.0333333333328</v>
      </c>
      <c r="K34" s="28">
        <v>3025</v>
      </c>
      <c r="L34" s="28">
        <v>2988.4</v>
      </c>
      <c r="M34" s="28">
        <v>8.2339000000000002</v>
      </c>
      <c r="N34" s="1"/>
      <c r="O34" s="1"/>
    </row>
    <row r="35" spans="1:15" ht="12.75" customHeight="1">
      <c r="A35" s="53">
        <v>26</v>
      </c>
      <c r="B35" s="28" t="s">
        <v>303</v>
      </c>
      <c r="C35" s="28">
        <v>1775.8</v>
      </c>
      <c r="D35" s="37">
        <v>1783.1833333333334</v>
      </c>
      <c r="E35" s="37">
        <v>1761.3666666666668</v>
      </c>
      <c r="F35" s="37">
        <v>1746.9333333333334</v>
      </c>
      <c r="G35" s="37">
        <v>1725.1166666666668</v>
      </c>
      <c r="H35" s="37">
        <v>1797.6166666666668</v>
      </c>
      <c r="I35" s="37">
        <v>1819.4333333333334</v>
      </c>
      <c r="J35" s="37">
        <v>1833.8666666666668</v>
      </c>
      <c r="K35" s="28">
        <v>1805</v>
      </c>
      <c r="L35" s="28">
        <v>1768.75</v>
      </c>
      <c r="M35" s="28">
        <v>2.91913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553.4</v>
      </c>
      <c r="D36" s="37">
        <v>553.59999999999991</v>
      </c>
      <c r="E36" s="37">
        <v>546.39999999999986</v>
      </c>
      <c r="F36" s="37">
        <v>539.4</v>
      </c>
      <c r="G36" s="37">
        <v>532.19999999999993</v>
      </c>
      <c r="H36" s="37">
        <v>560.5999999999998</v>
      </c>
      <c r="I36" s="37">
        <v>567.79999999999984</v>
      </c>
      <c r="J36" s="37">
        <v>574.79999999999973</v>
      </c>
      <c r="K36" s="28">
        <v>560.79999999999995</v>
      </c>
      <c r="L36" s="28">
        <v>546.6</v>
      </c>
      <c r="M36" s="28">
        <v>11.64667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3945.75</v>
      </c>
      <c r="D37" s="37">
        <v>3944.5833333333335</v>
      </c>
      <c r="E37" s="37">
        <v>3921.166666666667</v>
      </c>
      <c r="F37" s="37">
        <v>3896.5833333333335</v>
      </c>
      <c r="G37" s="37">
        <v>3873.166666666667</v>
      </c>
      <c r="H37" s="37">
        <v>3969.166666666667</v>
      </c>
      <c r="I37" s="37">
        <v>3992.5833333333339</v>
      </c>
      <c r="J37" s="37">
        <v>4017.166666666667</v>
      </c>
      <c r="K37" s="28">
        <v>3968</v>
      </c>
      <c r="L37" s="28">
        <v>3920</v>
      </c>
      <c r="M37" s="28">
        <v>2.8748100000000001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684.5</v>
      </c>
      <c r="D38" s="37">
        <v>678.65</v>
      </c>
      <c r="E38" s="37">
        <v>669.3</v>
      </c>
      <c r="F38" s="37">
        <v>654.1</v>
      </c>
      <c r="G38" s="37">
        <v>644.75</v>
      </c>
      <c r="H38" s="37">
        <v>693.84999999999991</v>
      </c>
      <c r="I38" s="37">
        <v>703.2</v>
      </c>
      <c r="J38" s="37">
        <v>718.39999999999986</v>
      </c>
      <c r="K38" s="28">
        <v>688</v>
      </c>
      <c r="L38" s="28">
        <v>663.45</v>
      </c>
      <c r="M38" s="28">
        <v>124.64664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3984.05</v>
      </c>
      <c r="D39" s="37">
        <v>3966.3833333333332</v>
      </c>
      <c r="E39" s="37">
        <v>3942.7666666666664</v>
      </c>
      <c r="F39" s="37">
        <v>3901.4833333333331</v>
      </c>
      <c r="G39" s="37">
        <v>3877.8666666666663</v>
      </c>
      <c r="H39" s="37">
        <v>4007.6666666666665</v>
      </c>
      <c r="I39" s="37">
        <v>4031.2833333333333</v>
      </c>
      <c r="J39" s="37">
        <v>4072.5666666666666</v>
      </c>
      <c r="K39" s="28">
        <v>3990</v>
      </c>
      <c r="L39" s="28">
        <v>3925.1</v>
      </c>
      <c r="M39" s="28">
        <v>5.1331800000000003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6059.8</v>
      </c>
      <c r="D40" s="37">
        <v>6019.75</v>
      </c>
      <c r="E40" s="37">
        <v>5971.4</v>
      </c>
      <c r="F40" s="37">
        <v>5883</v>
      </c>
      <c r="G40" s="37">
        <v>5834.65</v>
      </c>
      <c r="H40" s="37">
        <v>6108.15</v>
      </c>
      <c r="I40" s="37">
        <v>6156.5</v>
      </c>
      <c r="J40" s="37">
        <v>6244.9</v>
      </c>
      <c r="K40" s="28">
        <v>6068.1</v>
      </c>
      <c r="L40" s="28">
        <v>5931.35</v>
      </c>
      <c r="M40" s="28">
        <v>9.66432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12250</v>
      </c>
      <c r="D41" s="37">
        <v>12152.216666666665</v>
      </c>
      <c r="E41" s="37">
        <v>12017.83333333333</v>
      </c>
      <c r="F41" s="37">
        <v>11785.666666666664</v>
      </c>
      <c r="G41" s="37">
        <v>11651.283333333329</v>
      </c>
      <c r="H41" s="37">
        <v>12384.383333333331</v>
      </c>
      <c r="I41" s="37">
        <v>12518.766666666666</v>
      </c>
      <c r="J41" s="37">
        <v>12750.933333333332</v>
      </c>
      <c r="K41" s="28">
        <v>12286.6</v>
      </c>
      <c r="L41" s="28">
        <v>11920.05</v>
      </c>
      <c r="M41" s="28">
        <v>2.8348300000000002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4765.3500000000004</v>
      </c>
      <c r="D42" s="37">
        <v>4758.8166666666666</v>
      </c>
      <c r="E42" s="37">
        <v>4727.8833333333332</v>
      </c>
      <c r="F42" s="37">
        <v>4690.416666666667</v>
      </c>
      <c r="G42" s="37">
        <v>4659.4833333333336</v>
      </c>
      <c r="H42" s="37">
        <v>4796.2833333333328</v>
      </c>
      <c r="I42" s="37">
        <v>4827.2166666666653</v>
      </c>
      <c r="J42" s="37">
        <v>4864.6833333333325</v>
      </c>
      <c r="K42" s="28">
        <v>4789.75</v>
      </c>
      <c r="L42" s="28">
        <v>4721.3500000000004</v>
      </c>
      <c r="M42" s="28">
        <v>0.29426999999999998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2291.3000000000002</v>
      </c>
      <c r="D43" s="37">
        <v>2289.7666666666669</v>
      </c>
      <c r="E43" s="37">
        <v>2256.5333333333338</v>
      </c>
      <c r="F43" s="37">
        <v>2221.7666666666669</v>
      </c>
      <c r="G43" s="37">
        <v>2188.5333333333338</v>
      </c>
      <c r="H43" s="37">
        <v>2324.5333333333338</v>
      </c>
      <c r="I43" s="37">
        <v>2357.7666666666664</v>
      </c>
      <c r="J43" s="37">
        <v>2392.5333333333338</v>
      </c>
      <c r="K43" s="28">
        <v>2323</v>
      </c>
      <c r="L43" s="28">
        <v>2255</v>
      </c>
      <c r="M43" s="28">
        <v>1.75312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280.8</v>
      </c>
      <c r="D44" s="37">
        <v>278.18333333333334</v>
      </c>
      <c r="E44" s="37">
        <v>274.4666666666667</v>
      </c>
      <c r="F44" s="37">
        <v>268.13333333333338</v>
      </c>
      <c r="G44" s="37">
        <v>264.41666666666674</v>
      </c>
      <c r="H44" s="37">
        <v>284.51666666666665</v>
      </c>
      <c r="I44" s="37">
        <v>288.23333333333323</v>
      </c>
      <c r="J44" s="37">
        <v>294.56666666666661</v>
      </c>
      <c r="K44" s="28">
        <v>281.89999999999998</v>
      </c>
      <c r="L44" s="28">
        <v>271.85000000000002</v>
      </c>
      <c r="M44" s="28">
        <v>47.060029999999998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108</v>
      </c>
      <c r="D45" s="37">
        <v>106.85000000000001</v>
      </c>
      <c r="E45" s="37">
        <v>105.40000000000002</v>
      </c>
      <c r="F45" s="37">
        <v>102.80000000000001</v>
      </c>
      <c r="G45" s="37">
        <v>101.35000000000002</v>
      </c>
      <c r="H45" s="37">
        <v>109.45000000000002</v>
      </c>
      <c r="I45" s="37">
        <v>110.9</v>
      </c>
      <c r="J45" s="37">
        <v>113.50000000000001</v>
      </c>
      <c r="K45" s="28">
        <v>108.3</v>
      </c>
      <c r="L45" s="28">
        <v>104.25</v>
      </c>
      <c r="M45" s="28">
        <v>225.89938000000001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46.9</v>
      </c>
      <c r="D46" s="37">
        <v>46.666666666666664</v>
      </c>
      <c r="E46" s="37">
        <v>46.033333333333331</v>
      </c>
      <c r="F46" s="37">
        <v>45.166666666666664</v>
      </c>
      <c r="G46" s="37">
        <v>44.533333333333331</v>
      </c>
      <c r="H46" s="37">
        <v>47.533333333333331</v>
      </c>
      <c r="I46" s="37">
        <v>48.166666666666671</v>
      </c>
      <c r="J46" s="37">
        <v>49.033333333333331</v>
      </c>
      <c r="K46" s="28">
        <v>47.3</v>
      </c>
      <c r="L46" s="28">
        <v>45.8</v>
      </c>
      <c r="M46" s="28">
        <v>30.210709999999999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1810.6</v>
      </c>
      <c r="D47" s="37">
        <v>1817.3999999999999</v>
      </c>
      <c r="E47" s="37">
        <v>1797.2499999999998</v>
      </c>
      <c r="F47" s="37">
        <v>1783.8999999999999</v>
      </c>
      <c r="G47" s="37">
        <v>1763.7499999999998</v>
      </c>
      <c r="H47" s="37">
        <v>1830.7499999999998</v>
      </c>
      <c r="I47" s="37">
        <v>1850.8999999999999</v>
      </c>
      <c r="J47" s="37">
        <v>1864.2499999999998</v>
      </c>
      <c r="K47" s="28">
        <v>1837.55</v>
      </c>
      <c r="L47" s="28">
        <v>1804.05</v>
      </c>
      <c r="M47" s="28">
        <v>3.4787400000000002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575.75</v>
      </c>
      <c r="D48" s="37">
        <v>576.43333333333328</v>
      </c>
      <c r="E48" s="37">
        <v>572.31666666666661</v>
      </c>
      <c r="F48" s="37">
        <v>568.88333333333333</v>
      </c>
      <c r="G48" s="37">
        <v>564.76666666666665</v>
      </c>
      <c r="H48" s="37">
        <v>579.86666666666656</v>
      </c>
      <c r="I48" s="37">
        <v>583.98333333333312</v>
      </c>
      <c r="J48" s="37">
        <v>587.41666666666652</v>
      </c>
      <c r="K48" s="28">
        <v>580.54999999999995</v>
      </c>
      <c r="L48" s="28">
        <v>573</v>
      </c>
      <c r="M48" s="28">
        <v>8.4808900000000005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254.45</v>
      </c>
      <c r="D49" s="37">
        <v>254.79999999999998</v>
      </c>
      <c r="E49" s="37">
        <v>248.79999999999995</v>
      </c>
      <c r="F49" s="37">
        <v>243.14999999999998</v>
      </c>
      <c r="G49" s="37">
        <v>237.14999999999995</v>
      </c>
      <c r="H49" s="37">
        <v>260.44999999999993</v>
      </c>
      <c r="I49" s="37">
        <v>266.45000000000005</v>
      </c>
      <c r="J49" s="37">
        <v>272.09999999999997</v>
      </c>
      <c r="K49" s="28">
        <v>260.8</v>
      </c>
      <c r="L49" s="28">
        <v>249.15</v>
      </c>
      <c r="M49" s="28">
        <v>380.18491999999998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655.55</v>
      </c>
      <c r="D50" s="37">
        <v>654.58333333333337</v>
      </c>
      <c r="E50" s="37">
        <v>647.36666666666679</v>
      </c>
      <c r="F50" s="37">
        <v>639.18333333333339</v>
      </c>
      <c r="G50" s="37">
        <v>631.96666666666681</v>
      </c>
      <c r="H50" s="37">
        <v>662.76666666666677</v>
      </c>
      <c r="I50" s="37">
        <v>669.98333333333323</v>
      </c>
      <c r="J50" s="37">
        <v>678.16666666666674</v>
      </c>
      <c r="K50" s="28">
        <v>661.8</v>
      </c>
      <c r="L50" s="28">
        <v>646.4</v>
      </c>
      <c r="M50" s="28">
        <v>5.1778500000000003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50.45</v>
      </c>
      <c r="D51" s="37">
        <v>50.316666666666663</v>
      </c>
      <c r="E51" s="37">
        <v>49.933333333333323</v>
      </c>
      <c r="F51" s="37">
        <v>49.416666666666657</v>
      </c>
      <c r="G51" s="37">
        <v>49.033333333333317</v>
      </c>
      <c r="H51" s="37">
        <v>50.833333333333329</v>
      </c>
      <c r="I51" s="37">
        <v>51.216666666666669</v>
      </c>
      <c r="J51" s="37">
        <v>51.733333333333334</v>
      </c>
      <c r="K51" s="28">
        <v>50.7</v>
      </c>
      <c r="L51" s="28">
        <v>49.8</v>
      </c>
      <c r="M51" s="28">
        <v>153.27967000000001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315.8</v>
      </c>
      <c r="D52" s="37">
        <v>313.89999999999998</v>
      </c>
      <c r="E52" s="37">
        <v>311.54999999999995</v>
      </c>
      <c r="F52" s="37">
        <v>307.29999999999995</v>
      </c>
      <c r="G52" s="37">
        <v>304.94999999999993</v>
      </c>
      <c r="H52" s="37">
        <v>318.14999999999998</v>
      </c>
      <c r="I52" s="37">
        <v>320.5</v>
      </c>
      <c r="J52" s="37">
        <v>324.75</v>
      </c>
      <c r="K52" s="28">
        <v>316.25</v>
      </c>
      <c r="L52" s="28">
        <v>309.64999999999998</v>
      </c>
      <c r="M52" s="28">
        <v>35.148800000000001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663.05</v>
      </c>
      <c r="D53" s="37">
        <v>660.73333333333323</v>
      </c>
      <c r="E53" s="37">
        <v>651.46666666666647</v>
      </c>
      <c r="F53" s="37">
        <v>639.88333333333321</v>
      </c>
      <c r="G53" s="37">
        <v>630.61666666666645</v>
      </c>
      <c r="H53" s="37">
        <v>672.31666666666649</v>
      </c>
      <c r="I53" s="37">
        <v>681.58333333333314</v>
      </c>
      <c r="J53" s="37">
        <v>693.16666666666652</v>
      </c>
      <c r="K53" s="28">
        <v>670</v>
      </c>
      <c r="L53" s="28">
        <v>649.15</v>
      </c>
      <c r="M53" s="28">
        <v>89.824169999999995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332.45</v>
      </c>
      <c r="D54" s="37">
        <v>332.3</v>
      </c>
      <c r="E54" s="37">
        <v>329.40000000000003</v>
      </c>
      <c r="F54" s="37">
        <v>326.35000000000002</v>
      </c>
      <c r="G54" s="37">
        <v>323.45000000000005</v>
      </c>
      <c r="H54" s="37">
        <v>335.35</v>
      </c>
      <c r="I54" s="37">
        <v>338.25</v>
      </c>
      <c r="J54" s="37">
        <v>341.3</v>
      </c>
      <c r="K54" s="28">
        <v>335.2</v>
      </c>
      <c r="L54" s="28">
        <v>329.25</v>
      </c>
      <c r="M54" s="28">
        <v>6.9354699999999996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16366.15</v>
      </c>
      <c r="D55" s="37">
        <v>16436.95</v>
      </c>
      <c r="E55" s="37">
        <v>16267.050000000003</v>
      </c>
      <c r="F55" s="37">
        <v>16167.950000000003</v>
      </c>
      <c r="G55" s="37">
        <v>15998.050000000005</v>
      </c>
      <c r="H55" s="37">
        <v>16536.050000000003</v>
      </c>
      <c r="I55" s="37">
        <v>16705.950000000004</v>
      </c>
      <c r="J55" s="37">
        <v>16805.05</v>
      </c>
      <c r="K55" s="28">
        <v>16606.849999999999</v>
      </c>
      <c r="L55" s="28">
        <v>16337.85</v>
      </c>
      <c r="M55" s="28">
        <v>0.24177000000000001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3774.95</v>
      </c>
      <c r="D56" s="37">
        <v>3804.65</v>
      </c>
      <c r="E56" s="37">
        <v>3729.3</v>
      </c>
      <c r="F56" s="37">
        <v>3683.65</v>
      </c>
      <c r="G56" s="37">
        <v>3608.3</v>
      </c>
      <c r="H56" s="37">
        <v>3850.3</v>
      </c>
      <c r="I56" s="37">
        <v>3925.6499999999996</v>
      </c>
      <c r="J56" s="37">
        <v>3971.3</v>
      </c>
      <c r="K56" s="28">
        <v>3880</v>
      </c>
      <c r="L56" s="28">
        <v>3759</v>
      </c>
      <c r="M56" s="28">
        <v>4.5539899999999998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214.5</v>
      </c>
      <c r="D57" s="37">
        <v>212.01666666666665</v>
      </c>
      <c r="E57" s="37">
        <v>209.08333333333331</v>
      </c>
      <c r="F57" s="37">
        <v>203.66666666666666</v>
      </c>
      <c r="G57" s="37">
        <v>200.73333333333332</v>
      </c>
      <c r="H57" s="37">
        <v>217.43333333333331</v>
      </c>
      <c r="I57" s="37">
        <v>220.36666666666665</v>
      </c>
      <c r="J57" s="37">
        <v>225.7833333333333</v>
      </c>
      <c r="K57" s="28">
        <v>214.95</v>
      </c>
      <c r="L57" s="28">
        <v>206.6</v>
      </c>
      <c r="M57" s="28">
        <v>99.113129999999998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670.4</v>
      </c>
      <c r="D58" s="37">
        <v>659.55</v>
      </c>
      <c r="E58" s="37">
        <v>645.89999999999986</v>
      </c>
      <c r="F58" s="37">
        <v>621.39999999999986</v>
      </c>
      <c r="G58" s="37">
        <v>607.74999999999977</v>
      </c>
      <c r="H58" s="37">
        <v>684.05</v>
      </c>
      <c r="I58" s="37">
        <v>697.7</v>
      </c>
      <c r="J58" s="37">
        <v>722.2</v>
      </c>
      <c r="K58" s="28">
        <v>673.2</v>
      </c>
      <c r="L58" s="28">
        <v>635.04999999999995</v>
      </c>
      <c r="M58" s="28">
        <v>32.87791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967.35</v>
      </c>
      <c r="D59" s="37">
        <v>967.6</v>
      </c>
      <c r="E59" s="37">
        <v>959.80000000000007</v>
      </c>
      <c r="F59" s="37">
        <v>952.25</v>
      </c>
      <c r="G59" s="37">
        <v>944.45</v>
      </c>
      <c r="H59" s="37">
        <v>975.15000000000009</v>
      </c>
      <c r="I59" s="37">
        <v>982.95</v>
      </c>
      <c r="J59" s="37">
        <v>990.50000000000011</v>
      </c>
      <c r="K59" s="28">
        <v>975.4</v>
      </c>
      <c r="L59" s="28">
        <v>960.05</v>
      </c>
      <c r="M59" s="28">
        <v>8.4603599999999997</v>
      </c>
      <c r="N59" s="1"/>
      <c r="O59" s="1"/>
    </row>
    <row r="60" spans="1:15" ht="12.75" customHeight="1">
      <c r="A60" s="53">
        <v>51</v>
      </c>
      <c r="B60" s="28" t="s">
        <v>851</v>
      </c>
      <c r="C60" s="28">
        <v>1607.5</v>
      </c>
      <c r="D60" s="37">
        <v>1597.5</v>
      </c>
      <c r="E60" s="37">
        <v>1570</v>
      </c>
      <c r="F60" s="37">
        <v>1532.5</v>
      </c>
      <c r="G60" s="37">
        <v>1505</v>
      </c>
      <c r="H60" s="37">
        <v>1635</v>
      </c>
      <c r="I60" s="37">
        <v>1662.5</v>
      </c>
      <c r="J60" s="37">
        <v>1700</v>
      </c>
      <c r="K60" s="28">
        <v>1625</v>
      </c>
      <c r="L60" s="28">
        <v>1560</v>
      </c>
      <c r="M60" s="28">
        <v>2.13043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195.6</v>
      </c>
      <c r="D61" s="37">
        <v>195.45000000000002</v>
      </c>
      <c r="E61" s="37">
        <v>194.00000000000003</v>
      </c>
      <c r="F61" s="37">
        <v>192.4</v>
      </c>
      <c r="G61" s="37">
        <v>190.95000000000002</v>
      </c>
      <c r="H61" s="37">
        <v>197.05000000000004</v>
      </c>
      <c r="I61" s="37">
        <v>198.50000000000003</v>
      </c>
      <c r="J61" s="37">
        <v>200.10000000000005</v>
      </c>
      <c r="K61" s="28">
        <v>196.9</v>
      </c>
      <c r="L61" s="28">
        <v>193.85</v>
      </c>
      <c r="M61" s="28">
        <v>76.00779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3441.65</v>
      </c>
      <c r="D62" s="37">
        <v>3443.6833333333329</v>
      </c>
      <c r="E62" s="37">
        <v>3403.3666666666659</v>
      </c>
      <c r="F62" s="37">
        <v>3365.083333333333</v>
      </c>
      <c r="G62" s="37">
        <v>3324.766666666666</v>
      </c>
      <c r="H62" s="37">
        <v>3481.9666666666658</v>
      </c>
      <c r="I62" s="37">
        <v>3522.2833333333324</v>
      </c>
      <c r="J62" s="37">
        <v>3560.5666666666657</v>
      </c>
      <c r="K62" s="28">
        <v>3484</v>
      </c>
      <c r="L62" s="28">
        <v>3405.4</v>
      </c>
      <c r="M62" s="28">
        <v>3.8566600000000002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1552.9</v>
      </c>
      <c r="D63" s="37">
        <v>1560.9666666666665</v>
      </c>
      <c r="E63" s="37">
        <v>1539.383333333333</v>
      </c>
      <c r="F63" s="37">
        <v>1525.8666666666666</v>
      </c>
      <c r="G63" s="37">
        <v>1504.2833333333331</v>
      </c>
      <c r="H63" s="37">
        <v>1574.4833333333329</v>
      </c>
      <c r="I63" s="37">
        <v>1596.0666666666664</v>
      </c>
      <c r="J63" s="37">
        <v>1609.5833333333328</v>
      </c>
      <c r="K63" s="28">
        <v>1582.55</v>
      </c>
      <c r="L63" s="28">
        <v>1547.45</v>
      </c>
      <c r="M63" s="28">
        <v>1.6586799999999999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671</v>
      </c>
      <c r="D64" s="37">
        <v>673.80000000000007</v>
      </c>
      <c r="E64" s="37">
        <v>663.60000000000014</v>
      </c>
      <c r="F64" s="37">
        <v>656.2</v>
      </c>
      <c r="G64" s="37">
        <v>646.00000000000011</v>
      </c>
      <c r="H64" s="37">
        <v>681.20000000000016</v>
      </c>
      <c r="I64" s="37">
        <v>691.4000000000002</v>
      </c>
      <c r="J64" s="37">
        <v>698.80000000000018</v>
      </c>
      <c r="K64" s="28">
        <v>684</v>
      </c>
      <c r="L64" s="28">
        <v>666.4</v>
      </c>
      <c r="M64" s="28">
        <v>25.606660000000002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1000.35</v>
      </c>
      <c r="D65" s="37">
        <v>999.48333333333346</v>
      </c>
      <c r="E65" s="37">
        <v>979.51666666666688</v>
      </c>
      <c r="F65" s="37">
        <v>958.68333333333339</v>
      </c>
      <c r="G65" s="37">
        <v>938.71666666666681</v>
      </c>
      <c r="H65" s="37">
        <v>1020.3166666666669</v>
      </c>
      <c r="I65" s="37">
        <v>1040.2833333333333</v>
      </c>
      <c r="J65" s="37">
        <v>1061.116666666667</v>
      </c>
      <c r="K65" s="28">
        <v>1019.45</v>
      </c>
      <c r="L65" s="28">
        <v>978.65</v>
      </c>
      <c r="M65" s="28">
        <v>7.3672000000000004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391.2</v>
      </c>
      <c r="D66" s="37">
        <v>391.5</v>
      </c>
      <c r="E66" s="37">
        <v>386.1</v>
      </c>
      <c r="F66" s="37">
        <v>381</v>
      </c>
      <c r="G66" s="37">
        <v>375.6</v>
      </c>
      <c r="H66" s="37">
        <v>396.6</v>
      </c>
      <c r="I66" s="37">
        <v>402</v>
      </c>
      <c r="J66" s="37">
        <v>407.1</v>
      </c>
      <c r="K66" s="28">
        <v>396.9</v>
      </c>
      <c r="L66" s="28">
        <v>386.4</v>
      </c>
      <c r="M66" s="28">
        <v>7.56853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1153.5999999999999</v>
      </c>
      <c r="D67" s="37">
        <v>1155.8833333333334</v>
      </c>
      <c r="E67" s="37">
        <v>1129.8166666666668</v>
      </c>
      <c r="F67" s="37">
        <v>1106.0333333333333</v>
      </c>
      <c r="G67" s="37">
        <v>1079.9666666666667</v>
      </c>
      <c r="H67" s="37">
        <v>1179.666666666667</v>
      </c>
      <c r="I67" s="37">
        <v>1205.7333333333336</v>
      </c>
      <c r="J67" s="37">
        <v>1229.5166666666671</v>
      </c>
      <c r="K67" s="28">
        <v>1181.95</v>
      </c>
      <c r="L67" s="28">
        <v>1132.0999999999999</v>
      </c>
      <c r="M67" s="28">
        <v>11.87316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353.2</v>
      </c>
      <c r="D68" s="37">
        <v>353.63333333333338</v>
      </c>
      <c r="E68" s="37">
        <v>349.76666666666677</v>
      </c>
      <c r="F68" s="37">
        <v>346.33333333333337</v>
      </c>
      <c r="G68" s="37">
        <v>342.46666666666675</v>
      </c>
      <c r="H68" s="37">
        <v>357.06666666666678</v>
      </c>
      <c r="I68" s="37">
        <v>360.93333333333345</v>
      </c>
      <c r="J68" s="37">
        <v>364.36666666666679</v>
      </c>
      <c r="K68" s="28">
        <v>357.5</v>
      </c>
      <c r="L68" s="28">
        <v>350.2</v>
      </c>
      <c r="M68" s="28">
        <v>24.06259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550.1</v>
      </c>
      <c r="D69" s="37">
        <v>548.61666666666667</v>
      </c>
      <c r="E69" s="37">
        <v>543.63333333333333</v>
      </c>
      <c r="F69" s="37">
        <v>537.16666666666663</v>
      </c>
      <c r="G69" s="37">
        <v>532.18333333333328</v>
      </c>
      <c r="H69" s="37">
        <v>555.08333333333337</v>
      </c>
      <c r="I69" s="37">
        <v>560.06666666666672</v>
      </c>
      <c r="J69" s="37">
        <v>566.53333333333342</v>
      </c>
      <c r="K69" s="28">
        <v>553.6</v>
      </c>
      <c r="L69" s="28">
        <v>542.15</v>
      </c>
      <c r="M69" s="28">
        <v>11.56564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1490.4</v>
      </c>
      <c r="D70" s="37">
        <v>1485.2333333333336</v>
      </c>
      <c r="E70" s="37">
        <v>1462.3166666666671</v>
      </c>
      <c r="F70" s="37">
        <v>1434.2333333333336</v>
      </c>
      <c r="G70" s="37">
        <v>1411.3166666666671</v>
      </c>
      <c r="H70" s="37">
        <v>1513.3166666666671</v>
      </c>
      <c r="I70" s="37">
        <v>1536.2333333333336</v>
      </c>
      <c r="J70" s="37">
        <v>1564.3166666666671</v>
      </c>
      <c r="K70" s="28">
        <v>1508.15</v>
      </c>
      <c r="L70" s="28">
        <v>1457.15</v>
      </c>
      <c r="M70" s="28">
        <v>1.8164800000000001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1754.6</v>
      </c>
      <c r="D71" s="37">
        <v>1761.0833333333333</v>
      </c>
      <c r="E71" s="37">
        <v>1739.0666666666666</v>
      </c>
      <c r="F71" s="37">
        <v>1723.5333333333333</v>
      </c>
      <c r="G71" s="37">
        <v>1701.5166666666667</v>
      </c>
      <c r="H71" s="37">
        <v>1776.6166666666666</v>
      </c>
      <c r="I71" s="37">
        <v>1798.6333333333334</v>
      </c>
      <c r="J71" s="37">
        <v>1814.1666666666665</v>
      </c>
      <c r="K71" s="28">
        <v>1783.1</v>
      </c>
      <c r="L71" s="28">
        <v>1745.55</v>
      </c>
      <c r="M71" s="28">
        <v>5.2164799999999998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3738.45</v>
      </c>
      <c r="D72" s="37">
        <v>3749.75</v>
      </c>
      <c r="E72" s="37">
        <v>3709.55</v>
      </c>
      <c r="F72" s="37">
        <v>3680.65</v>
      </c>
      <c r="G72" s="37">
        <v>3640.4500000000003</v>
      </c>
      <c r="H72" s="37">
        <v>3778.65</v>
      </c>
      <c r="I72" s="37">
        <v>3818.85</v>
      </c>
      <c r="J72" s="37">
        <v>3847.75</v>
      </c>
      <c r="K72" s="28">
        <v>3789.95</v>
      </c>
      <c r="L72" s="28">
        <v>3720.85</v>
      </c>
      <c r="M72" s="28">
        <v>1.9445399999999999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3811.55</v>
      </c>
      <c r="D73" s="37">
        <v>3807.1833333333329</v>
      </c>
      <c r="E73" s="37">
        <v>3764.3666666666659</v>
      </c>
      <c r="F73" s="37">
        <v>3717.1833333333329</v>
      </c>
      <c r="G73" s="37">
        <v>3674.3666666666659</v>
      </c>
      <c r="H73" s="37">
        <v>3854.3666666666659</v>
      </c>
      <c r="I73" s="37">
        <v>3897.1833333333325</v>
      </c>
      <c r="J73" s="37">
        <v>3944.3666666666659</v>
      </c>
      <c r="K73" s="28">
        <v>3850</v>
      </c>
      <c r="L73" s="28">
        <v>3760</v>
      </c>
      <c r="M73" s="28">
        <v>3.95303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2017.55</v>
      </c>
      <c r="D74" s="37">
        <v>2003.5166666666667</v>
      </c>
      <c r="E74" s="37">
        <v>1982.0333333333333</v>
      </c>
      <c r="F74" s="37">
        <v>1946.5166666666667</v>
      </c>
      <c r="G74" s="37">
        <v>1925.0333333333333</v>
      </c>
      <c r="H74" s="37">
        <v>2039.0333333333333</v>
      </c>
      <c r="I74" s="37">
        <v>2060.5166666666664</v>
      </c>
      <c r="J74" s="37">
        <v>2096.0333333333333</v>
      </c>
      <c r="K74" s="28">
        <v>2025</v>
      </c>
      <c r="L74" s="28">
        <v>1968</v>
      </c>
      <c r="M74" s="28">
        <v>1.6619600000000001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4466.1000000000004</v>
      </c>
      <c r="D75" s="37">
        <v>4511.7333333333336</v>
      </c>
      <c r="E75" s="37">
        <v>4409.666666666667</v>
      </c>
      <c r="F75" s="37">
        <v>4353.2333333333336</v>
      </c>
      <c r="G75" s="37">
        <v>4251.166666666667</v>
      </c>
      <c r="H75" s="37">
        <v>4568.166666666667</v>
      </c>
      <c r="I75" s="37">
        <v>4670.2333333333327</v>
      </c>
      <c r="J75" s="37">
        <v>4726.666666666667</v>
      </c>
      <c r="K75" s="28">
        <v>4613.8</v>
      </c>
      <c r="L75" s="28">
        <v>4455.3</v>
      </c>
      <c r="M75" s="28">
        <v>4.6746299999999996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3036.5</v>
      </c>
      <c r="D76" s="37">
        <v>3042.1666666666665</v>
      </c>
      <c r="E76" s="37">
        <v>3006.333333333333</v>
      </c>
      <c r="F76" s="37">
        <v>2976.1666666666665</v>
      </c>
      <c r="G76" s="37">
        <v>2940.333333333333</v>
      </c>
      <c r="H76" s="37">
        <v>3072.333333333333</v>
      </c>
      <c r="I76" s="37">
        <v>3108.1666666666661</v>
      </c>
      <c r="J76" s="37">
        <v>3138.333333333333</v>
      </c>
      <c r="K76" s="28">
        <v>3078</v>
      </c>
      <c r="L76" s="28">
        <v>3012</v>
      </c>
      <c r="M76" s="28">
        <v>5.6816399999999998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463.4</v>
      </c>
      <c r="D77" s="37">
        <v>467.31666666666661</v>
      </c>
      <c r="E77" s="37">
        <v>457.18333333333322</v>
      </c>
      <c r="F77" s="37">
        <v>450.96666666666664</v>
      </c>
      <c r="G77" s="37">
        <v>440.83333333333326</v>
      </c>
      <c r="H77" s="37">
        <v>473.53333333333319</v>
      </c>
      <c r="I77" s="37">
        <v>483.66666666666663</v>
      </c>
      <c r="J77" s="37">
        <v>489.88333333333316</v>
      </c>
      <c r="K77" s="28">
        <v>477.45</v>
      </c>
      <c r="L77" s="28">
        <v>461.1</v>
      </c>
      <c r="M77" s="28">
        <v>1.9262600000000001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1667.55</v>
      </c>
      <c r="D78" s="37">
        <v>1663.5666666666666</v>
      </c>
      <c r="E78" s="37">
        <v>1655.6833333333332</v>
      </c>
      <c r="F78" s="37">
        <v>1643.8166666666666</v>
      </c>
      <c r="G78" s="37">
        <v>1635.9333333333332</v>
      </c>
      <c r="H78" s="37">
        <v>1675.4333333333332</v>
      </c>
      <c r="I78" s="37">
        <v>1683.3166666666664</v>
      </c>
      <c r="J78" s="37">
        <v>1695.1833333333332</v>
      </c>
      <c r="K78" s="28">
        <v>1671.45</v>
      </c>
      <c r="L78" s="28">
        <v>1651.7</v>
      </c>
      <c r="M78" s="28">
        <v>3.3708800000000001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149.30000000000001</v>
      </c>
      <c r="D79" s="37">
        <v>149.51666666666668</v>
      </c>
      <c r="E79" s="37">
        <v>148.53333333333336</v>
      </c>
      <c r="F79" s="37">
        <v>147.76666666666668</v>
      </c>
      <c r="G79" s="37">
        <v>146.78333333333336</v>
      </c>
      <c r="H79" s="37">
        <v>150.28333333333336</v>
      </c>
      <c r="I79" s="37">
        <v>151.26666666666665</v>
      </c>
      <c r="J79" s="37">
        <v>152.03333333333336</v>
      </c>
      <c r="K79" s="28">
        <v>150.5</v>
      </c>
      <c r="L79" s="28">
        <v>148.75</v>
      </c>
      <c r="M79" s="28">
        <v>13.40864</v>
      </c>
      <c r="N79" s="1"/>
      <c r="O79" s="1"/>
    </row>
    <row r="80" spans="1:15" ht="12.75" customHeight="1">
      <c r="A80" s="53">
        <v>71</v>
      </c>
      <c r="B80" s="28" t="s">
        <v>852</v>
      </c>
      <c r="C80" s="28">
        <v>1401.3</v>
      </c>
      <c r="D80" s="37">
        <v>1404.9333333333334</v>
      </c>
      <c r="E80" s="37">
        <v>1386.8666666666668</v>
      </c>
      <c r="F80" s="37">
        <v>1372.4333333333334</v>
      </c>
      <c r="G80" s="37">
        <v>1354.3666666666668</v>
      </c>
      <c r="H80" s="37">
        <v>1419.3666666666668</v>
      </c>
      <c r="I80" s="37">
        <v>1437.4333333333334</v>
      </c>
      <c r="J80" s="37">
        <v>1451.8666666666668</v>
      </c>
      <c r="K80" s="28">
        <v>1423</v>
      </c>
      <c r="L80" s="28">
        <v>1390.5</v>
      </c>
      <c r="M80" s="28">
        <v>2.9731399999999999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103</v>
      </c>
      <c r="D81" s="37">
        <v>101.96666666666665</v>
      </c>
      <c r="E81" s="37">
        <v>100.73333333333331</v>
      </c>
      <c r="F81" s="37">
        <v>98.466666666666654</v>
      </c>
      <c r="G81" s="37">
        <v>97.233333333333306</v>
      </c>
      <c r="H81" s="37">
        <v>104.23333333333331</v>
      </c>
      <c r="I81" s="37">
        <v>105.46666666666665</v>
      </c>
      <c r="J81" s="37">
        <v>107.73333333333331</v>
      </c>
      <c r="K81" s="28">
        <v>103.2</v>
      </c>
      <c r="L81" s="28">
        <v>99.7</v>
      </c>
      <c r="M81" s="28">
        <v>272.85611999999998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268.3</v>
      </c>
      <c r="D82" s="37">
        <v>266.81666666666666</v>
      </c>
      <c r="E82" s="37">
        <v>263.33333333333331</v>
      </c>
      <c r="F82" s="37">
        <v>258.36666666666667</v>
      </c>
      <c r="G82" s="37">
        <v>254.88333333333333</v>
      </c>
      <c r="H82" s="37">
        <v>271.7833333333333</v>
      </c>
      <c r="I82" s="37">
        <v>275.26666666666665</v>
      </c>
      <c r="J82" s="37">
        <v>280.23333333333329</v>
      </c>
      <c r="K82" s="28">
        <v>270.3</v>
      </c>
      <c r="L82" s="28">
        <v>261.85000000000002</v>
      </c>
      <c r="M82" s="28">
        <v>5.1479900000000001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144.1</v>
      </c>
      <c r="D83" s="37">
        <v>143.1</v>
      </c>
      <c r="E83" s="37">
        <v>141.69999999999999</v>
      </c>
      <c r="F83" s="37">
        <v>139.29999999999998</v>
      </c>
      <c r="G83" s="37">
        <v>137.89999999999998</v>
      </c>
      <c r="H83" s="37">
        <v>145.5</v>
      </c>
      <c r="I83" s="37">
        <v>146.90000000000003</v>
      </c>
      <c r="J83" s="37">
        <v>149.30000000000001</v>
      </c>
      <c r="K83" s="28">
        <v>144.5</v>
      </c>
      <c r="L83" s="28">
        <v>140.69999999999999</v>
      </c>
      <c r="M83" s="28">
        <v>45.035629999999998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2462.5500000000002</v>
      </c>
      <c r="D84" s="37">
        <v>2465.4</v>
      </c>
      <c r="E84" s="37">
        <v>2427.8000000000002</v>
      </c>
      <c r="F84" s="37">
        <v>2393.0500000000002</v>
      </c>
      <c r="G84" s="37">
        <v>2355.4500000000003</v>
      </c>
      <c r="H84" s="37">
        <v>2500.15</v>
      </c>
      <c r="I84" s="37">
        <v>2537.7499999999995</v>
      </c>
      <c r="J84" s="37">
        <v>2572.5</v>
      </c>
      <c r="K84" s="28">
        <v>2503</v>
      </c>
      <c r="L84" s="28">
        <v>2430.65</v>
      </c>
      <c r="M84" s="28">
        <v>1.9860800000000001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381.45</v>
      </c>
      <c r="D85" s="37">
        <v>380.81666666666666</v>
      </c>
      <c r="E85" s="37">
        <v>376.63333333333333</v>
      </c>
      <c r="F85" s="37">
        <v>371.81666666666666</v>
      </c>
      <c r="G85" s="37">
        <v>367.63333333333333</v>
      </c>
      <c r="H85" s="37">
        <v>385.63333333333333</v>
      </c>
      <c r="I85" s="37">
        <v>389.81666666666661</v>
      </c>
      <c r="J85" s="37">
        <v>394.63333333333333</v>
      </c>
      <c r="K85" s="28">
        <v>385</v>
      </c>
      <c r="L85" s="28">
        <v>376</v>
      </c>
      <c r="M85" s="28">
        <v>8.2676800000000004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859.05</v>
      </c>
      <c r="D86" s="37">
        <v>864.13333333333333</v>
      </c>
      <c r="E86" s="37">
        <v>843.91666666666663</v>
      </c>
      <c r="F86" s="37">
        <v>828.7833333333333</v>
      </c>
      <c r="G86" s="37">
        <v>808.56666666666661</v>
      </c>
      <c r="H86" s="37">
        <v>879.26666666666665</v>
      </c>
      <c r="I86" s="37">
        <v>899.48333333333335</v>
      </c>
      <c r="J86" s="37">
        <v>914.61666666666667</v>
      </c>
      <c r="K86" s="28">
        <v>884.35</v>
      </c>
      <c r="L86" s="28">
        <v>849</v>
      </c>
      <c r="M86" s="28">
        <v>11.272320000000001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1352.95</v>
      </c>
      <c r="D87" s="37">
        <v>1351.45</v>
      </c>
      <c r="E87" s="37">
        <v>1342</v>
      </c>
      <c r="F87" s="37">
        <v>1331.05</v>
      </c>
      <c r="G87" s="37">
        <v>1321.6</v>
      </c>
      <c r="H87" s="37">
        <v>1362.4</v>
      </c>
      <c r="I87" s="37">
        <v>1371.8500000000004</v>
      </c>
      <c r="J87" s="37">
        <v>1382.8000000000002</v>
      </c>
      <c r="K87" s="28">
        <v>1360.9</v>
      </c>
      <c r="L87" s="28">
        <v>1340.5</v>
      </c>
      <c r="M87" s="28">
        <v>2.9393799999999999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1428.3</v>
      </c>
      <c r="D88" s="37">
        <v>1421.8333333333333</v>
      </c>
      <c r="E88" s="37">
        <v>1412.5666666666666</v>
      </c>
      <c r="F88" s="37">
        <v>1396.8333333333333</v>
      </c>
      <c r="G88" s="37">
        <v>1387.5666666666666</v>
      </c>
      <c r="H88" s="37">
        <v>1437.5666666666666</v>
      </c>
      <c r="I88" s="37">
        <v>1446.8333333333335</v>
      </c>
      <c r="J88" s="37">
        <v>1462.5666666666666</v>
      </c>
      <c r="K88" s="28">
        <v>1431.1</v>
      </c>
      <c r="L88" s="28">
        <v>1406.1</v>
      </c>
      <c r="M88" s="28">
        <v>6.0370699999999999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456.15</v>
      </c>
      <c r="D89" s="37">
        <v>455.2166666666667</v>
      </c>
      <c r="E89" s="37">
        <v>450.63333333333338</v>
      </c>
      <c r="F89" s="37">
        <v>445.11666666666667</v>
      </c>
      <c r="G89" s="37">
        <v>440.53333333333336</v>
      </c>
      <c r="H89" s="37">
        <v>460.73333333333341</v>
      </c>
      <c r="I89" s="37">
        <v>465.31666666666666</v>
      </c>
      <c r="J89" s="37">
        <v>470.83333333333343</v>
      </c>
      <c r="K89" s="28">
        <v>459.8</v>
      </c>
      <c r="L89" s="28">
        <v>449.7</v>
      </c>
      <c r="M89" s="28">
        <v>4.1093700000000002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231.55</v>
      </c>
      <c r="D90" s="37">
        <v>231.69999999999996</v>
      </c>
      <c r="E90" s="37">
        <v>228.54999999999993</v>
      </c>
      <c r="F90" s="37">
        <v>225.54999999999995</v>
      </c>
      <c r="G90" s="37">
        <v>222.39999999999992</v>
      </c>
      <c r="H90" s="37">
        <v>234.69999999999993</v>
      </c>
      <c r="I90" s="37">
        <v>237.84999999999997</v>
      </c>
      <c r="J90" s="37">
        <v>240.84999999999994</v>
      </c>
      <c r="K90" s="28">
        <v>234.85</v>
      </c>
      <c r="L90" s="28">
        <v>228.7</v>
      </c>
      <c r="M90" s="28">
        <v>17.007239999999999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900.3</v>
      </c>
      <c r="D91" s="37">
        <v>898.88333333333333</v>
      </c>
      <c r="E91" s="37">
        <v>890.26666666666665</v>
      </c>
      <c r="F91" s="37">
        <v>880.23333333333335</v>
      </c>
      <c r="G91" s="37">
        <v>871.61666666666667</v>
      </c>
      <c r="H91" s="37">
        <v>908.91666666666663</v>
      </c>
      <c r="I91" s="37">
        <v>917.53333333333319</v>
      </c>
      <c r="J91" s="37">
        <v>927.56666666666661</v>
      </c>
      <c r="K91" s="28">
        <v>907.5</v>
      </c>
      <c r="L91" s="28">
        <v>888.85</v>
      </c>
      <c r="M91" s="28">
        <v>51.562249999999999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1930.55</v>
      </c>
      <c r="D92" s="37">
        <v>1923.3166666666668</v>
      </c>
      <c r="E92" s="37">
        <v>1911.6333333333337</v>
      </c>
      <c r="F92" s="37">
        <v>1892.7166666666669</v>
      </c>
      <c r="G92" s="37">
        <v>1881.0333333333338</v>
      </c>
      <c r="H92" s="37">
        <v>1942.2333333333336</v>
      </c>
      <c r="I92" s="37">
        <v>1953.9166666666665</v>
      </c>
      <c r="J92" s="37">
        <v>1972.8333333333335</v>
      </c>
      <c r="K92" s="28">
        <v>1935</v>
      </c>
      <c r="L92" s="28">
        <v>1904.4</v>
      </c>
      <c r="M92" s="28">
        <v>1.4737899999999999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1347.55</v>
      </c>
      <c r="D93" s="37">
        <v>1351.8999999999999</v>
      </c>
      <c r="E93" s="37">
        <v>1337.6999999999998</v>
      </c>
      <c r="F93" s="37">
        <v>1327.85</v>
      </c>
      <c r="G93" s="37">
        <v>1313.6499999999999</v>
      </c>
      <c r="H93" s="37">
        <v>1361.7499999999998</v>
      </c>
      <c r="I93" s="37">
        <v>1375.95</v>
      </c>
      <c r="J93" s="37">
        <v>1385.7999999999997</v>
      </c>
      <c r="K93" s="28">
        <v>1366.1</v>
      </c>
      <c r="L93" s="28">
        <v>1342.05</v>
      </c>
      <c r="M93" s="28">
        <v>101.6611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542.75</v>
      </c>
      <c r="D94" s="37">
        <v>543.05000000000007</v>
      </c>
      <c r="E94" s="37">
        <v>540.15000000000009</v>
      </c>
      <c r="F94" s="37">
        <v>537.55000000000007</v>
      </c>
      <c r="G94" s="37">
        <v>534.65000000000009</v>
      </c>
      <c r="H94" s="37">
        <v>545.65000000000009</v>
      </c>
      <c r="I94" s="37">
        <v>548.54999999999995</v>
      </c>
      <c r="J94" s="37">
        <v>551.15000000000009</v>
      </c>
      <c r="K94" s="28">
        <v>545.95000000000005</v>
      </c>
      <c r="L94" s="28">
        <v>540.45000000000005</v>
      </c>
      <c r="M94" s="28">
        <v>15.43573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1262.3</v>
      </c>
      <c r="D95" s="37">
        <v>1258.6833333333334</v>
      </c>
      <c r="E95" s="37">
        <v>1252.3666666666668</v>
      </c>
      <c r="F95" s="37">
        <v>1242.4333333333334</v>
      </c>
      <c r="G95" s="37">
        <v>1236.1166666666668</v>
      </c>
      <c r="H95" s="37">
        <v>1268.6166666666668</v>
      </c>
      <c r="I95" s="37">
        <v>1274.9333333333334</v>
      </c>
      <c r="J95" s="37">
        <v>1284.8666666666668</v>
      </c>
      <c r="K95" s="28">
        <v>1265</v>
      </c>
      <c r="L95" s="28">
        <v>1248.75</v>
      </c>
      <c r="M95" s="28">
        <v>5.1969500000000002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2817.95</v>
      </c>
      <c r="D96" s="37">
        <v>2819.6833333333329</v>
      </c>
      <c r="E96" s="37">
        <v>2803.516666666666</v>
      </c>
      <c r="F96" s="37">
        <v>2789.083333333333</v>
      </c>
      <c r="G96" s="37">
        <v>2772.9166666666661</v>
      </c>
      <c r="H96" s="37">
        <v>2834.1166666666659</v>
      </c>
      <c r="I96" s="37">
        <v>2850.2833333333328</v>
      </c>
      <c r="J96" s="37">
        <v>2864.7166666666658</v>
      </c>
      <c r="K96" s="28">
        <v>2835.85</v>
      </c>
      <c r="L96" s="28">
        <v>2805.25</v>
      </c>
      <c r="M96" s="28">
        <v>3.69313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367.1</v>
      </c>
      <c r="D97" s="37">
        <v>363.13333333333338</v>
      </c>
      <c r="E97" s="37">
        <v>358.16666666666674</v>
      </c>
      <c r="F97" s="37">
        <v>349.23333333333335</v>
      </c>
      <c r="G97" s="37">
        <v>344.26666666666671</v>
      </c>
      <c r="H97" s="37">
        <v>372.06666666666678</v>
      </c>
      <c r="I97" s="37">
        <v>377.03333333333336</v>
      </c>
      <c r="J97" s="37">
        <v>385.96666666666681</v>
      </c>
      <c r="K97" s="28">
        <v>368.1</v>
      </c>
      <c r="L97" s="28">
        <v>354.2</v>
      </c>
      <c r="M97" s="28">
        <v>138.63265999999999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1773.6</v>
      </c>
      <c r="D98" s="37">
        <v>1763.7166666666665</v>
      </c>
      <c r="E98" s="37">
        <v>1745.4333333333329</v>
      </c>
      <c r="F98" s="37">
        <v>1717.2666666666664</v>
      </c>
      <c r="G98" s="37">
        <v>1698.9833333333329</v>
      </c>
      <c r="H98" s="37">
        <v>1791.883333333333</v>
      </c>
      <c r="I98" s="37">
        <v>1810.1666666666663</v>
      </c>
      <c r="J98" s="37">
        <v>1838.333333333333</v>
      </c>
      <c r="K98" s="28">
        <v>1782</v>
      </c>
      <c r="L98" s="28">
        <v>1735.55</v>
      </c>
      <c r="M98" s="28">
        <v>9.6777099999999994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240.9</v>
      </c>
      <c r="D99" s="37">
        <v>240.5</v>
      </c>
      <c r="E99" s="37">
        <v>238.7</v>
      </c>
      <c r="F99" s="37">
        <v>236.5</v>
      </c>
      <c r="G99" s="37">
        <v>234.7</v>
      </c>
      <c r="H99" s="37">
        <v>242.7</v>
      </c>
      <c r="I99" s="37">
        <v>244.5</v>
      </c>
      <c r="J99" s="37">
        <v>246.7</v>
      </c>
      <c r="K99" s="28">
        <v>242.3</v>
      </c>
      <c r="L99" s="28">
        <v>238.3</v>
      </c>
      <c r="M99" s="28">
        <v>20.151599999999998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2553.5</v>
      </c>
      <c r="D100" s="37">
        <v>2563.85</v>
      </c>
      <c r="E100" s="37">
        <v>2522.6999999999998</v>
      </c>
      <c r="F100" s="37">
        <v>2491.9</v>
      </c>
      <c r="G100" s="37">
        <v>2450.75</v>
      </c>
      <c r="H100" s="37">
        <v>2594.6499999999996</v>
      </c>
      <c r="I100" s="37">
        <v>2635.8</v>
      </c>
      <c r="J100" s="37">
        <v>2666.5999999999995</v>
      </c>
      <c r="K100" s="28">
        <v>2605</v>
      </c>
      <c r="L100" s="28">
        <v>2533.0500000000002</v>
      </c>
      <c r="M100" s="28">
        <v>15.66888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293.39999999999998</v>
      </c>
      <c r="D101" s="37">
        <v>292.3</v>
      </c>
      <c r="E101" s="37">
        <v>289.75</v>
      </c>
      <c r="F101" s="37">
        <v>286.09999999999997</v>
      </c>
      <c r="G101" s="37">
        <v>283.54999999999995</v>
      </c>
      <c r="H101" s="37">
        <v>295.95000000000005</v>
      </c>
      <c r="I101" s="37">
        <v>298.50000000000011</v>
      </c>
      <c r="J101" s="37">
        <v>302.15000000000009</v>
      </c>
      <c r="K101" s="28">
        <v>294.85000000000002</v>
      </c>
      <c r="L101" s="28">
        <v>288.64999999999998</v>
      </c>
      <c r="M101" s="28">
        <v>19.41113</v>
      </c>
      <c r="N101" s="1"/>
      <c r="O101" s="1"/>
    </row>
    <row r="102" spans="1:15" ht="12.75" customHeight="1">
      <c r="A102" s="53">
        <v>93</v>
      </c>
      <c r="B102" s="28" t="s">
        <v>381</v>
      </c>
      <c r="C102" s="28">
        <v>36120.800000000003</v>
      </c>
      <c r="D102" s="37">
        <v>36246.233333333337</v>
      </c>
      <c r="E102" s="37">
        <v>35497.466666666674</v>
      </c>
      <c r="F102" s="37">
        <v>34874.133333333339</v>
      </c>
      <c r="G102" s="37">
        <v>34125.366666666676</v>
      </c>
      <c r="H102" s="37">
        <v>36869.566666666673</v>
      </c>
      <c r="I102" s="37">
        <v>37618.333333333336</v>
      </c>
      <c r="J102" s="37">
        <v>38241.666666666672</v>
      </c>
      <c r="K102" s="28">
        <v>36995</v>
      </c>
      <c r="L102" s="28">
        <v>35622.9</v>
      </c>
      <c r="M102" s="28">
        <v>4.3229999999999998E-2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2204.3000000000002</v>
      </c>
      <c r="D103" s="37">
        <v>2205.2166666666667</v>
      </c>
      <c r="E103" s="37">
        <v>2187.0833333333335</v>
      </c>
      <c r="F103" s="37">
        <v>2169.8666666666668</v>
      </c>
      <c r="G103" s="37">
        <v>2151.7333333333336</v>
      </c>
      <c r="H103" s="37">
        <v>2222.4333333333334</v>
      </c>
      <c r="I103" s="37">
        <v>2240.5666666666666</v>
      </c>
      <c r="J103" s="37">
        <v>2257.7833333333333</v>
      </c>
      <c r="K103" s="28">
        <v>2223.35</v>
      </c>
      <c r="L103" s="28">
        <v>2188</v>
      </c>
      <c r="M103" s="28">
        <v>27.473459999999999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772</v>
      </c>
      <c r="D104" s="37">
        <v>767.66666666666663</v>
      </c>
      <c r="E104" s="37">
        <v>762.18333333333328</v>
      </c>
      <c r="F104" s="37">
        <v>752.36666666666667</v>
      </c>
      <c r="G104" s="37">
        <v>746.88333333333333</v>
      </c>
      <c r="H104" s="37">
        <v>777.48333333333323</v>
      </c>
      <c r="I104" s="37">
        <v>782.96666666666658</v>
      </c>
      <c r="J104" s="37">
        <v>792.78333333333319</v>
      </c>
      <c r="K104" s="28">
        <v>773.15</v>
      </c>
      <c r="L104" s="28">
        <v>757.85</v>
      </c>
      <c r="M104" s="28">
        <v>80.453630000000004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1271.75</v>
      </c>
      <c r="D105" s="37">
        <v>1266.8666666666668</v>
      </c>
      <c r="E105" s="37">
        <v>1252.5833333333335</v>
      </c>
      <c r="F105" s="37">
        <v>1233.4166666666667</v>
      </c>
      <c r="G105" s="37">
        <v>1219.1333333333334</v>
      </c>
      <c r="H105" s="37">
        <v>1286.0333333333335</v>
      </c>
      <c r="I105" s="37">
        <v>1300.3166666666668</v>
      </c>
      <c r="J105" s="37">
        <v>1319.4833333333336</v>
      </c>
      <c r="K105" s="28">
        <v>1281.1500000000001</v>
      </c>
      <c r="L105" s="28">
        <v>1247.7</v>
      </c>
      <c r="M105" s="28">
        <v>3.8506100000000001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523.04999999999995</v>
      </c>
      <c r="D106" s="37">
        <v>521.63333333333333</v>
      </c>
      <c r="E106" s="37">
        <v>515.7166666666667</v>
      </c>
      <c r="F106" s="37">
        <v>508.38333333333333</v>
      </c>
      <c r="G106" s="37">
        <v>502.4666666666667</v>
      </c>
      <c r="H106" s="37">
        <v>528.9666666666667</v>
      </c>
      <c r="I106" s="37">
        <v>534.88333333333344</v>
      </c>
      <c r="J106" s="37">
        <v>542.2166666666667</v>
      </c>
      <c r="K106" s="28">
        <v>527.54999999999995</v>
      </c>
      <c r="L106" s="28">
        <v>514.29999999999995</v>
      </c>
      <c r="M106" s="28">
        <v>21.79908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454.55</v>
      </c>
      <c r="D107" s="37">
        <v>452.08333333333331</v>
      </c>
      <c r="E107" s="37">
        <v>446.56666666666661</v>
      </c>
      <c r="F107" s="37">
        <v>438.58333333333331</v>
      </c>
      <c r="G107" s="37">
        <v>433.06666666666661</v>
      </c>
      <c r="H107" s="37">
        <v>460.06666666666661</v>
      </c>
      <c r="I107" s="37">
        <v>465.58333333333337</v>
      </c>
      <c r="J107" s="37">
        <v>473.56666666666661</v>
      </c>
      <c r="K107" s="28">
        <v>457.6</v>
      </c>
      <c r="L107" s="28">
        <v>444.1</v>
      </c>
      <c r="M107" s="28">
        <v>2.0644800000000001</v>
      </c>
      <c r="N107" s="1"/>
      <c r="O107" s="1"/>
    </row>
    <row r="108" spans="1:15" ht="12.75" customHeight="1">
      <c r="A108" s="53">
        <v>99</v>
      </c>
      <c r="B108" s="28" t="s">
        <v>384</v>
      </c>
      <c r="C108" s="28">
        <v>36.299999999999997</v>
      </c>
      <c r="D108" s="37">
        <v>36.15</v>
      </c>
      <c r="E108" s="37">
        <v>35.449999999999996</v>
      </c>
      <c r="F108" s="37">
        <v>34.599999999999994</v>
      </c>
      <c r="G108" s="37">
        <v>33.899999999999991</v>
      </c>
      <c r="H108" s="37">
        <v>37</v>
      </c>
      <c r="I108" s="37">
        <v>37.700000000000003</v>
      </c>
      <c r="J108" s="37">
        <v>38.550000000000004</v>
      </c>
      <c r="K108" s="28">
        <v>36.85</v>
      </c>
      <c r="L108" s="28">
        <v>35.299999999999997</v>
      </c>
      <c r="M108" s="28">
        <v>102.93189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34.799999999999997</v>
      </c>
      <c r="D109" s="37">
        <v>34.4</v>
      </c>
      <c r="E109" s="37">
        <v>33.949999999999996</v>
      </c>
      <c r="F109" s="37">
        <v>33.099999999999994</v>
      </c>
      <c r="G109" s="37">
        <v>32.649999999999991</v>
      </c>
      <c r="H109" s="37">
        <v>35.25</v>
      </c>
      <c r="I109" s="37">
        <v>35.700000000000003</v>
      </c>
      <c r="J109" s="37">
        <v>36.550000000000004</v>
      </c>
      <c r="K109" s="28">
        <v>34.85</v>
      </c>
      <c r="L109" s="28">
        <v>33.549999999999997</v>
      </c>
      <c r="M109" s="28">
        <v>226.89966999999999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295.3</v>
      </c>
      <c r="D110" s="37">
        <v>295.11666666666667</v>
      </c>
      <c r="E110" s="37">
        <v>293.93333333333334</v>
      </c>
      <c r="F110" s="37">
        <v>292.56666666666666</v>
      </c>
      <c r="G110" s="37">
        <v>291.38333333333333</v>
      </c>
      <c r="H110" s="37">
        <v>296.48333333333335</v>
      </c>
      <c r="I110" s="37">
        <v>297.66666666666674</v>
      </c>
      <c r="J110" s="37">
        <v>299.03333333333336</v>
      </c>
      <c r="K110" s="28">
        <v>296.3</v>
      </c>
      <c r="L110" s="28">
        <v>293.75</v>
      </c>
      <c r="M110" s="28">
        <v>113.15876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4068.35</v>
      </c>
      <c r="D111" s="37">
        <v>4064.2666666666664</v>
      </c>
      <c r="E111" s="37">
        <v>3990.6333333333332</v>
      </c>
      <c r="F111" s="37">
        <v>3912.916666666667</v>
      </c>
      <c r="G111" s="37">
        <v>3839.2833333333338</v>
      </c>
      <c r="H111" s="37">
        <v>4141.9833333333327</v>
      </c>
      <c r="I111" s="37">
        <v>4215.6166666666659</v>
      </c>
      <c r="J111" s="37">
        <v>4293.3333333333321</v>
      </c>
      <c r="K111" s="28">
        <v>4137.8999999999996</v>
      </c>
      <c r="L111" s="28">
        <v>3986.55</v>
      </c>
      <c r="M111" s="28">
        <v>1.5744100000000001</v>
      </c>
      <c r="N111" s="1"/>
      <c r="O111" s="1"/>
    </row>
    <row r="112" spans="1:15" ht="12.75" customHeight="1">
      <c r="A112" s="53">
        <v>103</v>
      </c>
      <c r="B112" s="28" t="s">
        <v>394</v>
      </c>
      <c r="C112" s="28">
        <v>172</v>
      </c>
      <c r="D112" s="37">
        <v>172.55000000000004</v>
      </c>
      <c r="E112" s="37">
        <v>170.50000000000009</v>
      </c>
      <c r="F112" s="37">
        <v>169.00000000000006</v>
      </c>
      <c r="G112" s="37">
        <v>166.9500000000001</v>
      </c>
      <c r="H112" s="37">
        <v>174.05000000000007</v>
      </c>
      <c r="I112" s="37">
        <v>176.10000000000002</v>
      </c>
      <c r="J112" s="37">
        <v>177.60000000000005</v>
      </c>
      <c r="K112" s="28">
        <v>174.6</v>
      </c>
      <c r="L112" s="28">
        <v>171.05</v>
      </c>
      <c r="M112" s="28">
        <v>22.784369999999999</v>
      </c>
      <c r="N112" s="1"/>
      <c r="O112" s="1"/>
    </row>
    <row r="113" spans="1:15" ht="12.75" customHeight="1">
      <c r="A113" s="53">
        <v>104</v>
      </c>
      <c r="B113" s="28" t="s">
        <v>395</v>
      </c>
      <c r="C113" s="28">
        <v>166.55</v>
      </c>
      <c r="D113" s="37">
        <v>165.96666666666667</v>
      </c>
      <c r="E113" s="37">
        <v>163.98333333333335</v>
      </c>
      <c r="F113" s="37">
        <v>161.41666666666669</v>
      </c>
      <c r="G113" s="37">
        <v>159.43333333333337</v>
      </c>
      <c r="H113" s="37">
        <v>168.53333333333333</v>
      </c>
      <c r="I113" s="37">
        <v>170.51666666666662</v>
      </c>
      <c r="J113" s="37">
        <v>173.08333333333331</v>
      </c>
      <c r="K113" s="28">
        <v>167.95</v>
      </c>
      <c r="L113" s="28">
        <v>163.4</v>
      </c>
      <c r="M113" s="28">
        <v>60.548560000000002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250.95</v>
      </c>
      <c r="D114" s="37">
        <v>251.31666666666669</v>
      </c>
      <c r="E114" s="37">
        <v>249.63333333333338</v>
      </c>
      <c r="F114" s="37">
        <v>248.31666666666669</v>
      </c>
      <c r="G114" s="37">
        <v>246.63333333333338</v>
      </c>
      <c r="H114" s="37">
        <v>252.63333333333338</v>
      </c>
      <c r="I114" s="37">
        <v>254.31666666666672</v>
      </c>
      <c r="J114" s="37">
        <v>255.63333333333338</v>
      </c>
      <c r="K114" s="28">
        <v>253</v>
      </c>
      <c r="L114" s="28">
        <v>250</v>
      </c>
      <c r="M114" s="28">
        <v>35.013460000000002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71.150000000000006</v>
      </c>
      <c r="D115" s="37">
        <v>70.916666666666671</v>
      </c>
      <c r="E115" s="37">
        <v>70.583333333333343</v>
      </c>
      <c r="F115" s="37">
        <v>70.016666666666666</v>
      </c>
      <c r="G115" s="37">
        <v>69.683333333333337</v>
      </c>
      <c r="H115" s="37">
        <v>71.483333333333348</v>
      </c>
      <c r="I115" s="37">
        <v>71.816666666666691</v>
      </c>
      <c r="J115" s="37">
        <v>72.383333333333354</v>
      </c>
      <c r="K115" s="28">
        <v>71.25</v>
      </c>
      <c r="L115" s="28">
        <v>70.349999999999994</v>
      </c>
      <c r="M115" s="28">
        <v>66.976579999999998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604</v>
      </c>
      <c r="D116" s="37">
        <v>601.41666666666663</v>
      </c>
      <c r="E116" s="37">
        <v>597.83333333333326</v>
      </c>
      <c r="F116" s="37">
        <v>591.66666666666663</v>
      </c>
      <c r="G116" s="37">
        <v>588.08333333333326</v>
      </c>
      <c r="H116" s="37">
        <v>607.58333333333326</v>
      </c>
      <c r="I116" s="37">
        <v>611.16666666666652</v>
      </c>
      <c r="J116" s="37">
        <v>617.33333333333326</v>
      </c>
      <c r="K116" s="28">
        <v>605</v>
      </c>
      <c r="L116" s="28">
        <v>595.25</v>
      </c>
      <c r="M116" s="28">
        <v>22.217500000000001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375.15</v>
      </c>
      <c r="D117" s="37">
        <v>372.95</v>
      </c>
      <c r="E117" s="37">
        <v>369.9</v>
      </c>
      <c r="F117" s="37">
        <v>364.65</v>
      </c>
      <c r="G117" s="37">
        <v>361.59999999999997</v>
      </c>
      <c r="H117" s="37">
        <v>378.2</v>
      </c>
      <c r="I117" s="37">
        <v>381.25000000000006</v>
      </c>
      <c r="J117" s="37">
        <v>386.5</v>
      </c>
      <c r="K117" s="28">
        <v>376</v>
      </c>
      <c r="L117" s="28">
        <v>367.7</v>
      </c>
      <c r="M117" s="28">
        <v>13.04006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226.1</v>
      </c>
      <c r="D118" s="37">
        <v>226.96666666666667</v>
      </c>
      <c r="E118" s="37">
        <v>223.03333333333333</v>
      </c>
      <c r="F118" s="37">
        <v>219.96666666666667</v>
      </c>
      <c r="G118" s="37">
        <v>216.03333333333333</v>
      </c>
      <c r="H118" s="37">
        <v>230.03333333333333</v>
      </c>
      <c r="I118" s="37">
        <v>233.96666666666667</v>
      </c>
      <c r="J118" s="37">
        <v>237.03333333333333</v>
      </c>
      <c r="K118" s="28">
        <v>230.9</v>
      </c>
      <c r="L118" s="28">
        <v>223.9</v>
      </c>
      <c r="M118" s="28">
        <v>39.309739999999998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851.05</v>
      </c>
      <c r="D119" s="37">
        <v>842.48333333333323</v>
      </c>
      <c r="E119" s="37">
        <v>831.76666666666642</v>
      </c>
      <c r="F119" s="37">
        <v>812.48333333333323</v>
      </c>
      <c r="G119" s="37">
        <v>801.76666666666642</v>
      </c>
      <c r="H119" s="37">
        <v>861.76666666666642</v>
      </c>
      <c r="I119" s="37">
        <v>872.48333333333335</v>
      </c>
      <c r="J119" s="37">
        <v>891.76666666666642</v>
      </c>
      <c r="K119" s="28">
        <v>853.2</v>
      </c>
      <c r="L119" s="28">
        <v>823.2</v>
      </c>
      <c r="M119" s="28">
        <v>25.361419999999999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3973.3</v>
      </c>
      <c r="D120" s="37">
        <v>3938.4333333333329</v>
      </c>
      <c r="E120" s="37">
        <v>3865.8666666666659</v>
      </c>
      <c r="F120" s="37">
        <v>3758.4333333333329</v>
      </c>
      <c r="G120" s="37">
        <v>3685.8666666666659</v>
      </c>
      <c r="H120" s="37">
        <v>4045.8666666666659</v>
      </c>
      <c r="I120" s="37">
        <v>4118.4333333333325</v>
      </c>
      <c r="J120" s="37">
        <v>4225.8666666666659</v>
      </c>
      <c r="K120" s="28">
        <v>4011</v>
      </c>
      <c r="L120" s="28">
        <v>3831</v>
      </c>
      <c r="M120" s="28">
        <v>2.4394900000000002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1489.9</v>
      </c>
      <c r="D121" s="37">
        <v>1477.1833333333334</v>
      </c>
      <c r="E121" s="37">
        <v>1460.7666666666669</v>
      </c>
      <c r="F121" s="37">
        <v>1431.6333333333334</v>
      </c>
      <c r="G121" s="37">
        <v>1415.2166666666669</v>
      </c>
      <c r="H121" s="37">
        <v>1506.3166666666668</v>
      </c>
      <c r="I121" s="37">
        <v>1522.7333333333333</v>
      </c>
      <c r="J121" s="37">
        <v>1551.8666666666668</v>
      </c>
      <c r="K121" s="28">
        <v>1493.6</v>
      </c>
      <c r="L121" s="28">
        <v>1448.05</v>
      </c>
      <c r="M121" s="28">
        <v>58.351709999999997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1801.15</v>
      </c>
      <c r="D122" s="37">
        <v>1798.3666666666668</v>
      </c>
      <c r="E122" s="37">
        <v>1787.7833333333335</v>
      </c>
      <c r="F122" s="37">
        <v>1774.4166666666667</v>
      </c>
      <c r="G122" s="37">
        <v>1763.8333333333335</v>
      </c>
      <c r="H122" s="37">
        <v>1811.7333333333336</v>
      </c>
      <c r="I122" s="37">
        <v>1822.3166666666666</v>
      </c>
      <c r="J122" s="37">
        <v>1835.6833333333336</v>
      </c>
      <c r="K122" s="28">
        <v>1808.95</v>
      </c>
      <c r="L122" s="28">
        <v>1785</v>
      </c>
      <c r="M122" s="28">
        <v>3.04257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998.05</v>
      </c>
      <c r="D123" s="37">
        <v>996.35</v>
      </c>
      <c r="E123" s="37">
        <v>990.7</v>
      </c>
      <c r="F123" s="37">
        <v>983.35</v>
      </c>
      <c r="G123" s="37">
        <v>977.7</v>
      </c>
      <c r="H123" s="37">
        <v>1003.7</v>
      </c>
      <c r="I123" s="37">
        <v>1009.3499999999999</v>
      </c>
      <c r="J123" s="37">
        <v>1016.7</v>
      </c>
      <c r="K123" s="28">
        <v>1002</v>
      </c>
      <c r="L123" s="28">
        <v>989</v>
      </c>
      <c r="M123" s="28">
        <v>2.7280099999999998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234.05</v>
      </c>
      <c r="D124" s="37">
        <v>233.06666666666669</v>
      </c>
      <c r="E124" s="37">
        <v>229.38333333333338</v>
      </c>
      <c r="F124" s="37">
        <v>224.7166666666667</v>
      </c>
      <c r="G124" s="37">
        <v>221.03333333333339</v>
      </c>
      <c r="H124" s="37">
        <v>237.73333333333338</v>
      </c>
      <c r="I124" s="37">
        <v>241.41666666666671</v>
      </c>
      <c r="J124" s="37">
        <v>246.08333333333337</v>
      </c>
      <c r="K124" s="28">
        <v>236.75</v>
      </c>
      <c r="L124" s="28">
        <v>228.4</v>
      </c>
      <c r="M124" s="28">
        <v>8.5475999999999992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585.95000000000005</v>
      </c>
      <c r="D125" s="37">
        <v>585.31666666666672</v>
      </c>
      <c r="E125" s="37">
        <v>578.63333333333344</v>
      </c>
      <c r="F125" s="37">
        <v>571.31666666666672</v>
      </c>
      <c r="G125" s="37">
        <v>564.63333333333344</v>
      </c>
      <c r="H125" s="37">
        <v>592.63333333333344</v>
      </c>
      <c r="I125" s="37">
        <v>599.31666666666661</v>
      </c>
      <c r="J125" s="37">
        <v>606.63333333333344</v>
      </c>
      <c r="K125" s="28">
        <v>592</v>
      </c>
      <c r="L125" s="28">
        <v>578</v>
      </c>
      <c r="M125" s="28">
        <v>35.835500000000003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351.5</v>
      </c>
      <c r="D126" s="37">
        <v>348.81666666666666</v>
      </c>
      <c r="E126" s="37">
        <v>344.63333333333333</v>
      </c>
      <c r="F126" s="37">
        <v>337.76666666666665</v>
      </c>
      <c r="G126" s="37">
        <v>333.58333333333331</v>
      </c>
      <c r="H126" s="37">
        <v>355.68333333333334</v>
      </c>
      <c r="I126" s="37">
        <v>359.86666666666662</v>
      </c>
      <c r="J126" s="37">
        <v>366.73333333333335</v>
      </c>
      <c r="K126" s="28">
        <v>353</v>
      </c>
      <c r="L126" s="28">
        <v>341.95</v>
      </c>
      <c r="M126" s="28">
        <v>56.79766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559.95000000000005</v>
      </c>
      <c r="D127" s="37">
        <v>561.35</v>
      </c>
      <c r="E127" s="37">
        <v>553.30000000000007</v>
      </c>
      <c r="F127" s="37">
        <v>546.65000000000009</v>
      </c>
      <c r="G127" s="37">
        <v>538.60000000000014</v>
      </c>
      <c r="H127" s="37">
        <v>568</v>
      </c>
      <c r="I127" s="37">
        <v>576.04999999999995</v>
      </c>
      <c r="J127" s="37">
        <v>582.69999999999993</v>
      </c>
      <c r="K127" s="28">
        <v>569.4</v>
      </c>
      <c r="L127" s="28">
        <v>554.70000000000005</v>
      </c>
      <c r="M127" s="28">
        <v>26.474039999999999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1845.65</v>
      </c>
      <c r="D128" s="37">
        <v>1829.9666666666665</v>
      </c>
      <c r="E128" s="37">
        <v>1809.9333333333329</v>
      </c>
      <c r="F128" s="37">
        <v>1774.2166666666665</v>
      </c>
      <c r="G128" s="37">
        <v>1754.1833333333329</v>
      </c>
      <c r="H128" s="37">
        <v>1865.6833333333329</v>
      </c>
      <c r="I128" s="37">
        <v>1885.7166666666662</v>
      </c>
      <c r="J128" s="37">
        <v>1921.4333333333329</v>
      </c>
      <c r="K128" s="28">
        <v>1850</v>
      </c>
      <c r="L128" s="28">
        <v>1794.25</v>
      </c>
      <c r="M128" s="28">
        <v>31.170380000000002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72</v>
      </c>
      <c r="D129" s="37">
        <v>71.349999999999994</v>
      </c>
      <c r="E129" s="37">
        <v>70.499999999999986</v>
      </c>
      <c r="F129" s="37">
        <v>68.999999999999986</v>
      </c>
      <c r="G129" s="37">
        <v>68.149999999999977</v>
      </c>
      <c r="H129" s="37">
        <v>72.849999999999994</v>
      </c>
      <c r="I129" s="37">
        <v>73.700000000000017</v>
      </c>
      <c r="J129" s="37">
        <v>75.2</v>
      </c>
      <c r="K129" s="28">
        <v>72.2</v>
      </c>
      <c r="L129" s="28">
        <v>69.849999999999994</v>
      </c>
      <c r="M129" s="28">
        <v>55.527940000000001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3176.2</v>
      </c>
      <c r="D130" s="37">
        <v>3150.0666666666671</v>
      </c>
      <c r="E130" s="37">
        <v>3102.1333333333341</v>
      </c>
      <c r="F130" s="37">
        <v>3028.0666666666671</v>
      </c>
      <c r="G130" s="37">
        <v>2980.1333333333341</v>
      </c>
      <c r="H130" s="37">
        <v>3224.1333333333341</v>
      </c>
      <c r="I130" s="37">
        <v>3272.0666666666675</v>
      </c>
      <c r="J130" s="37">
        <v>3346.1333333333341</v>
      </c>
      <c r="K130" s="28">
        <v>3198</v>
      </c>
      <c r="L130" s="28">
        <v>3076</v>
      </c>
      <c r="M130" s="28">
        <v>7.0164499999999999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364.35</v>
      </c>
      <c r="D131" s="37">
        <v>364.05</v>
      </c>
      <c r="E131" s="37">
        <v>362.1</v>
      </c>
      <c r="F131" s="37">
        <v>359.85</v>
      </c>
      <c r="G131" s="37">
        <v>357.90000000000003</v>
      </c>
      <c r="H131" s="37">
        <v>366.3</v>
      </c>
      <c r="I131" s="37">
        <v>368.24999999999994</v>
      </c>
      <c r="J131" s="37">
        <v>370.5</v>
      </c>
      <c r="K131" s="28">
        <v>366</v>
      </c>
      <c r="L131" s="28">
        <v>361.8</v>
      </c>
      <c r="M131" s="28">
        <v>8.6764299999999999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4215.75</v>
      </c>
      <c r="D132" s="37">
        <v>4151.3666666666668</v>
      </c>
      <c r="E132" s="37">
        <v>4064.3833333333332</v>
      </c>
      <c r="F132" s="37">
        <v>3913.0166666666664</v>
      </c>
      <c r="G132" s="37">
        <v>3826.0333333333328</v>
      </c>
      <c r="H132" s="37">
        <v>4302.7333333333336</v>
      </c>
      <c r="I132" s="37">
        <v>4389.7166666666672</v>
      </c>
      <c r="J132" s="37">
        <v>4541.0833333333339</v>
      </c>
      <c r="K132" s="28">
        <v>4238.3500000000004</v>
      </c>
      <c r="L132" s="28">
        <v>4000</v>
      </c>
      <c r="M132" s="28">
        <v>11.12673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1727.65</v>
      </c>
      <c r="D133" s="37">
        <v>1717.4166666666667</v>
      </c>
      <c r="E133" s="37">
        <v>1700.2333333333336</v>
      </c>
      <c r="F133" s="37">
        <v>1672.8166666666668</v>
      </c>
      <c r="G133" s="37">
        <v>1655.6333333333337</v>
      </c>
      <c r="H133" s="37">
        <v>1744.8333333333335</v>
      </c>
      <c r="I133" s="37">
        <v>1762.0166666666664</v>
      </c>
      <c r="J133" s="37">
        <v>1789.4333333333334</v>
      </c>
      <c r="K133" s="28">
        <v>1734.6</v>
      </c>
      <c r="L133" s="28">
        <v>1690</v>
      </c>
      <c r="M133" s="28">
        <v>32.006399999999999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505.35</v>
      </c>
      <c r="D134" s="37">
        <v>511.71666666666664</v>
      </c>
      <c r="E134" s="37">
        <v>494.93333333333328</v>
      </c>
      <c r="F134" s="37">
        <v>484.51666666666665</v>
      </c>
      <c r="G134" s="37">
        <v>467.73333333333329</v>
      </c>
      <c r="H134" s="37">
        <v>522.13333333333321</v>
      </c>
      <c r="I134" s="37">
        <v>538.91666666666674</v>
      </c>
      <c r="J134" s="37">
        <v>549.33333333333326</v>
      </c>
      <c r="K134" s="28">
        <v>528.5</v>
      </c>
      <c r="L134" s="28">
        <v>501.3</v>
      </c>
      <c r="M134" s="28">
        <v>18.570959999999999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645.4</v>
      </c>
      <c r="D135" s="37">
        <v>644.2166666666667</v>
      </c>
      <c r="E135" s="37">
        <v>639.68333333333339</v>
      </c>
      <c r="F135" s="37">
        <v>633.9666666666667</v>
      </c>
      <c r="G135" s="37">
        <v>629.43333333333339</v>
      </c>
      <c r="H135" s="37">
        <v>649.93333333333339</v>
      </c>
      <c r="I135" s="37">
        <v>654.4666666666667</v>
      </c>
      <c r="J135" s="37">
        <v>660.18333333333339</v>
      </c>
      <c r="K135" s="28">
        <v>648.75</v>
      </c>
      <c r="L135" s="28">
        <v>638.5</v>
      </c>
      <c r="M135" s="28">
        <v>7.0800700000000001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80742.5</v>
      </c>
      <c r="D136" s="37">
        <v>80447.150000000009</v>
      </c>
      <c r="E136" s="37">
        <v>79895.35000000002</v>
      </c>
      <c r="F136" s="37">
        <v>79048.200000000012</v>
      </c>
      <c r="G136" s="37">
        <v>78496.400000000023</v>
      </c>
      <c r="H136" s="37">
        <v>81294.300000000017</v>
      </c>
      <c r="I136" s="37">
        <v>81846.100000000006</v>
      </c>
      <c r="J136" s="37">
        <v>82693.250000000015</v>
      </c>
      <c r="K136" s="28">
        <v>80998.95</v>
      </c>
      <c r="L136" s="28">
        <v>79600</v>
      </c>
      <c r="M136" s="28">
        <v>0.15459999999999999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204</v>
      </c>
      <c r="D137" s="37">
        <v>202.48333333333335</v>
      </c>
      <c r="E137" s="37">
        <v>200.3666666666667</v>
      </c>
      <c r="F137" s="37">
        <v>196.73333333333335</v>
      </c>
      <c r="G137" s="37">
        <v>194.6166666666667</v>
      </c>
      <c r="H137" s="37">
        <v>206.1166666666667</v>
      </c>
      <c r="I137" s="37">
        <v>208.23333333333338</v>
      </c>
      <c r="J137" s="37">
        <v>211.8666666666667</v>
      </c>
      <c r="K137" s="28">
        <v>204.6</v>
      </c>
      <c r="L137" s="28">
        <v>198.85</v>
      </c>
      <c r="M137" s="28">
        <v>61.720590000000001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1163.4000000000001</v>
      </c>
      <c r="D138" s="37">
        <v>1167.3833333333334</v>
      </c>
      <c r="E138" s="37">
        <v>1155.2666666666669</v>
      </c>
      <c r="F138" s="37">
        <v>1147.1333333333334</v>
      </c>
      <c r="G138" s="37">
        <v>1135.0166666666669</v>
      </c>
      <c r="H138" s="37">
        <v>1175.5166666666669</v>
      </c>
      <c r="I138" s="37">
        <v>1187.6333333333332</v>
      </c>
      <c r="J138" s="37">
        <v>1195.7666666666669</v>
      </c>
      <c r="K138" s="28">
        <v>1179.5</v>
      </c>
      <c r="L138" s="28">
        <v>1159.25</v>
      </c>
      <c r="M138" s="28">
        <v>34.806829999999998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93.15</v>
      </c>
      <c r="D139" s="37">
        <v>92.05</v>
      </c>
      <c r="E139" s="37">
        <v>90.6</v>
      </c>
      <c r="F139" s="37">
        <v>88.05</v>
      </c>
      <c r="G139" s="37">
        <v>86.6</v>
      </c>
      <c r="H139" s="37">
        <v>94.6</v>
      </c>
      <c r="I139" s="37">
        <v>96.050000000000011</v>
      </c>
      <c r="J139" s="37">
        <v>98.6</v>
      </c>
      <c r="K139" s="28">
        <v>93.5</v>
      </c>
      <c r="L139" s="28">
        <v>89.5</v>
      </c>
      <c r="M139" s="28">
        <v>57.415239999999997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507.95</v>
      </c>
      <c r="D140" s="37">
        <v>507.73333333333335</v>
      </c>
      <c r="E140" s="37">
        <v>503.91666666666669</v>
      </c>
      <c r="F140" s="37">
        <v>499.88333333333333</v>
      </c>
      <c r="G140" s="37">
        <v>496.06666666666666</v>
      </c>
      <c r="H140" s="37">
        <v>511.76666666666671</v>
      </c>
      <c r="I140" s="37">
        <v>515.58333333333326</v>
      </c>
      <c r="J140" s="37">
        <v>519.61666666666679</v>
      </c>
      <c r="K140" s="28">
        <v>511.55</v>
      </c>
      <c r="L140" s="28">
        <v>503.7</v>
      </c>
      <c r="M140" s="28">
        <v>9.98231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8704.7999999999993</v>
      </c>
      <c r="D141" s="37">
        <v>8743.9333333333325</v>
      </c>
      <c r="E141" s="37">
        <v>8644.866666666665</v>
      </c>
      <c r="F141" s="37">
        <v>8584.9333333333325</v>
      </c>
      <c r="G141" s="37">
        <v>8485.866666666665</v>
      </c>
      <c r="H141" s="37">
        <v>8803.866666666665</v>
      </c>
      <c r="I141" s="37">
        <v>8902.9333333333343</v>
      </c>
      <c r="J141" s="37">
        <v>8962.866666666665</v>
      </c>
      <c r="K141" s="28">
        <v>8843</v>
      </c>
      <c r="L141" s="28">
        <v>8684</v>
      </c>
      <c r="M141" s="28">
        <v>4.7868199999999996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848.7</v>
      </c>
      <c r="D142" s="37">
        <v>846.98333333333323</v>
      </c>
      <c r="E142" s="37">
        <v>841.16666666666652</v>
      </c>
      <c r="F142" s="37">
        <v>833.63333333333333</v>
      </c>
      <c r="G142" s="37">
        <v>827.81666666666661</v>
      </c>
      <c r="H142" s="37">
        <v>854.51666666666642</v>
      </c>
      <c r="I142" s="37">
        <v>860.33333333333326</v>
      </c>
      <c r="J142" s="37">
        <v>867.86666666666633</v>
      </c>
      <c r="K142" s="28">
        <v>852.8</v>
      </c>
      <c r="L142" s="28">
        <v>839.45</v>
      </c>
      <c r="M142" s="28">
        <v>4.6037299999999997</v>
      </c>
      <c r="N142" s="1"/>
      <c r="O142" s="1"/>
    </row>
    <row r="143" spans="1:15" ht="12.75" customHeight="1">
      <c r="A143" s="53">
        <v>134</v>
      </c>
      <c r="B143" s="28" t="s">
        <v>430</v>
      </c>
      <c r="C143" s="28">
        <v>364.15</v>
      </c>
      <c r="D143" s="37">
        <v>367.38333333333338</v>
      </c>
      <c r="E143" s="37">
        <v>359.26666666666677</v>
      </c>
      <c r="F143" s="37">
        <v>354.38333333333338</v>
      </c>
      <c r="G143" s="37">
        <v>346.26666666666677</v>
      </c>
      <c r="H143" s="37">
        <v>372.26666666666677</v>
      </c>
      <c r="I143" s="37">
        <v>380.38333333333344</v>
      </c>
      <c r="J143" s="37">
        <v>385.26666666666677</v>
      </c>
      <c r="K143" s="28">
        <v>375.5</v>
      </c>
      <c r="L143" s="28">
        <v>362.5</v>
      </c>
      <c r="M143" s="28">
        <v>9.5131700000000006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1471.85</v>
      </c>
      <c r="D144" s="37">
        <v>1463.2166666666665</v>
      </c>
      <c r="E144" s="37">
        <v>1441.6833333333329</v>
      </c>
      <c r="F144" s="37">
        <v>1411.5166666666664</v>
      </c>
      <c r="G144" s="37">
        <v>1389.9833333333329</v>
      </c>
      <c r="H144" s="37">
        <v>1493.383333333333</v>
      </c>
      <c r="I144" s="37">
        <v>1514.9166666666663</v>
      </c>
      <c r="J144" s="37">
        <v>1545.083333333333</v>
      </c>
      <c r="K144" s="28">
        <v>1484.75</v>
      </c>
      <c r="L144" s="28">
        <v>1433.05</v>
      </c>
      <c r="M144" s="28">
        <v>2.6269499999999999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2966.3</v>
      </c>
      <c r="D145" s="37">
        <v>2934.35</v>
      </c>
      <c r="E145" s="37">
        <v>2883.7</v>
      </c>
      <c r="F145" s="37">
        <v>2801.1</v>
      </c>
      <c r="G145" s="37">
        <v>2750.45</v>
      </c>
      <c r="H145" s="37">
        <v>3016.95</v>
      </c>
      <c r="I145" s="37">
        <v>3067.6000000000004</v>
      </c>
      <c r="J145" s="37">
        <v>3150.2</v>
      </c>
      <c r="K145" s="28">
        <v>2985</v>
      </c>
      <c r="L145" s="28">
        <v>2851.75</v>
      </c>
      <c r="M145" s="28">
        <v>10.642200000000001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2159</v>
      </c>
      <c r="D146" s="37">
        <v>2168.0499999999997</v>
      </c>
      <c r="E146" s="37">
        <v>2132.1499999999996</v>
      </c>
      <c r="F146" s="37">
        <v>2105.2999999999997</v>
      </c>
      <c r="G146" s="37">
        <v>2069.3999999999996</v>
      </c>
      <c r="H146" s="37">
        <v>2194.8999999999996</v>
      </c>
      <c r="I146" s="37">
        <v>2230.8000000000002</v>
      </c>
      <c r="J146" s="37">
        <v>2257.6499999999996</v>
      </c>
      <c r="K146" s="28">
        <v>2203.9499999999998</v>
      </c>
      <c r="L146" s="28">
        <v>2141.1999999999998</v>
      </c>
      <c r="M146" s="28">
        <v>5.6732199999999997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1056.8</v>
      </c>
      <c r="D147" s="37">
        <v>1046.2833333333333</v>
      </c>
      <c r="E147" s="37">
        <v>1033.1666666666665</v>
      </c>
      <c r="F147" s="37">
        <v>1009.5333333333332</v>
      </c>
      <c r="G147" s="37">
        <v>996.4166666666664</v>
      </c>
      <c r="H147" s="37">
        <v>1069.9166666666665</v>
      </c>
      <c r="I147" s="37">
        <v>1083.0333333333333</v>
      </c>
      <c r="J147" s="37">
        <v>1106.6666666666667</v>
      </c>
      <c r="K147" s="28">
        <v>1059.4000000000001</v>
      </c>
      <c r="L147" s="28">
        <v>1022.65</v>
      </c>
      <c r="M147" s="28">
        <v>6.5505500000000003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103.3</v>
      </c>
      <c r="D148" s="37">
        <v>102.43333333333334</v>
      </c>
      <c r="E148" s="37">
        <v>101.36666666666667</v>
      </c>
      <c r="F148" s="37">
        <v>99.433333333333337</v>
      </c>
      <c r="G148" s="37">
        <v>98.366666666666674</v>
      </c>
      <c r="H148" s="37">
        <v>104.36666666666667</v>
      </c>
      <c r="I148" s="37">
        <v>105.43333333333334</v>
      </c>
      <c r="J148" s="37">
        <v>107.36666666666667</v>
      </c>
      <c r="K148" s="28">
        <v>103.5</v>
      </c>
      <c r="L148" s="28">
        <v>100.5</v>
      </c>
      <c r="M148" s="28">
        <v>97.294979999999995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149.80000000000001</v>
      </c>
      <c r="D149" s="37">
        <v>150.21666666666667</v>
      </c>
      <c r="E149" s="37">
        <v>148.88333333333333</v>
      </c>
      <c r="F149" s="37">
        <v>147.96666666666667</v>
      </c>
      <c r="G149" s="37">
        <v>146.63333333333333</v>
      </c>
      <c r="H149" s="37">
        <v>151.13333333333333</v>
      </c>
      <c r="I149" s="37">
        <v>152.46666666666664</v>
      </c>
      <c r="J149" s="37">
        <v>153.38333333333333</v>
      </c>
      <c r="K149" s="28">
        <v>151.55000000000001</v>
      </c>
      <c r="L149" s="28">
        <v>149.30000000000001</v>
      </c>
      <c r="M149" s="28">
        <v>82.863519999999994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73.599999999999994</v>
      </c>
      <c r="D150" s="37">
        <v>72.766666666666666</v>
      </c>
      <c r="E150" s="37">
        <v>71.683333333333337</v>
      </c>
      <c r="F150" s="37">
        <v>69.766666666666666</v>
      </c>
      <c r="G150" s="37">
        <v>68.683333333333337</v>
      </c>
      <c r="H150" s="37">
        <v>74.683333333333337</v>
      </c>
      <c r="I150" s="37">
        <v>75.76666666666668</v>
      </c>
      <c r="J150" s="37">
        <v>77.683333333333337</v>
      </c>
      <c r="K150" s="28">
        <v>73.849999999999994</v>
      </c>
      <c r="L150" s="28">
        <v>70.849999999999994</v>
      </c>
      <c r="M150" s="28">
        <v>151.608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3769.7</v>
      </c>
      <c r="D151" s="37">
        <v>3787.9</v>
      </c>
      <c r="E151" s="37">
        <v>3727.8</v>
      </c>
      <c r="F151" s="37">
        <v>3685.9</v>
      </c>
      <c r="G151" s="37">
        <v>3625.8</v>
      </c>
      <c r="H151" s="37">
        <v>3829.8</v>
      </c>
      <c r="I151" s="37">
        <v>3889.8999999999996</v>
      </c>
      <c r="J151" s="37">
        <v>3931.8</v>
      </c>
      <c r="K151" s="28">
        <v>3848</v>
      </c>
      <c r="L151" s="28">
        <v>3746</v>
      </c>
      <c r="M151" s="28">
        <v>1.45635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18625.400000000001</v>
      </c>
      <c r="D152" s="37">
        <v>18716.649999999998</v>
      </c>
      <c r="E152" s="37">
        <v>18461.299999999996</v>
      </c>
      <c r="F152" s="37">
        <v>18297.199999999997</v>
      </c>
      <c r="G152" s="37">
        <v>18041.849999999995</v>
      </c>
      <c r="H152" s="37">
        <v>18880.749999999996</v>
      </c>
      <c r="I152" s="37">
        <v>19136.099999999995</v>
      </c>
      <c r="J152" s="37">
        <v>19300.199999999997</v>
      </c>
      <c r="K152" s="28">
        <v>18972</v>
      </c>
      <c r="L152" s="28">
        <v>18552.55</v>
      </c>
      <c r="M152" s="28">
        <v>0.43976999999999999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280.39999999999998</v>
      </c>
      <c r="D153" s="37">
        <v>280.25</v>
      </c>
      <c r="E153" s="37">
        <v>277.85000000000002</v>
      </c>
      <c r="F153" s="37">
        <v>275.3</v>
      </c>
      <c r="G153" s="37">
        <v>272.90000000000003</v>
      </c>
      <c r="H153" s="37">
        <v>282.8</v>
      </c>
      <c r="I153" s="37">
        <v>285.2</v>
      </c>
      <c r="J153" s="37">
        <v>287.75</v>
      </c>
      <c r="K153" s="28">
        <v>282.64999999999998</v>
      </c>
      <c r="L153" s="28">
        <v>277.7</v>
      </c>
      <c r="M153" s="28">
        <v>5.8803700000000001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857.05</v>
      </c>
      <c r="D154" s="37">
        <v>862.61666666666667</v>
      </c>
      <c r="E154" s="37">
        <v>840.48333333333335</v>
      </c>
      <c r="F154" s="37">
        <v>823.91666666666663</v>
      </c>
      <c r="G154" s="37">
        <v>801.7833333333333</v>
      </c>
      <c r="H154" s="37">
        <v>879.18333333333339</v>
      </c>
      <c r="I154" s="37">
        <v>901.31666666666683</v>
      </c>
      <c r="J154" s="37">
        <v>917.88333333333344</v>
      </c>
      <c r="K154" s="28">
        <v>884.75</v>
      </c>
      <c r="L154" s="28">
        <v>846.05</v>
      </c>
      <c r="M154" s="28">
        <v>18.7441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129.9</v>
      </c>
      <c r="D155" s="37">
        <v>129.18333333333334</v>
      </c>
      <c r="E155" s="37">
        <v>127.66666666666669</v>
      </c>
      <c r="F155" s="37">
        <v>125.43333333333335</v>
      </c>
      <c r="G155" s="37">
        <v>123.9166666666667</v>
      </c>
      <c r="H155" s="37">
        <v>131.41666666666669</v>
      </c>
      <c r="I155" s="37">
        <v>132.93333333333334</v>
      </c>
      <c r="J155" s="37">
        <v>135.16666666666666</v>
      </c>
      <c r="K155" s="28">
        <v>130.69999999999999</v>
      </c>
      <c r="L155" s="28">
        <v>126.95</v>
      </c>
      <c r="M155" s="28">
        <v>210.10247000000001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184.55</v>
      </c>
      <c r="D156" s="37">
        <v>184.06666666666669</v>
      </c>
      <c r="E156" s="37">
        <v>182.73333333333338</v>
      </c>
      <c r="F156" s="37">
        <v>180.91666666666669</v>
      </c>
      <c r="G156" s="37">
        <v>179.58333333333337</v>
      </c>
      <c r="H156" s="37">
        <v>185.88333333333338</v>
      </c>
      <c r="I156" s="37">
        <v>187.2166666666667</v>
      </c>
      <c r="J156" s="37">
        <v>189.03333333333339</v>
      </c>
      <c r="K156" s="28">
        <v>185.4</v>
      </c>
      <c r="L156" s="28">
        <v>182.25</v>
      </c>
      <c r="M156" s="28">
        <v>12.789199999999999</v>
      </c>
      <c r="N156" s="1"/>
      <c r="O156" s="1"/>
    </row>
    <row r="157" spans="1:15" ht="12.75" customHeight="1">
      <c r="A157" s="53">
        <v>148</v>
      </c>
      <c r="B157" s="28" t="s">
        <v>853</v>
      </c>
      <c r="C157" s="28">
        <v>731.05</v>
      </c>
      <c r="D157" s="37">
        <v>724.9</v>
      </c>
      <c r="E157" s="37">
        <v>714.8</v>
      </c>
      <c r="F157" s="37">
        <v>698.55</v>
      </c>
      <c r="G157" s="37">
        <v>688.44999999999993</v>
      </c>
      <c r="H157" s="37">
        <v>741.15</v>
      </c>
      <c r="I157" s="37">
        <v>751.25000000000011</v>
      </c>
      <c r="J157" s="37">
        <v>767.5</v>
      </c>
      <c r="K157" s="28">
        <v>735</v>
      </c>
      <c r="L157" s="28">
        <v>708.65</v>
      </c>
      <c r="M157" s="28">
        <v>24.928429999999999</v>
      </c>
      <c r="N157" s="1"/>
      <c r="O157" s="1"/>
    </row>
    <row r="158" spans="1:15" ht="12.75" customHeight="1">
      <c r="A158" s="53">
        <v>149</v>
      </c>
      <c r="B158" s="28" t="s">
        <v>444</v>
      </c>
      <c r="C158" s="28">
        <v>3206.25</v>
      </c>
      <c r="D158" s="37">
        <v>3183.2666666666664</v>
      </c>
      <c r="E158" s="37">
        <v>3153.083333333333</v>
      </c>
      <c r="F158" s="37">
        <v>3099.9166666666665</v>
      </c>
      <c r="G158" s="37">
        <v>3069.7333333333331</v>
      </c>
      <c r="H158" s="37">
        <v>3236.4333333333329</v>
      </c>
      <c r="I158" s="37">
        <v>3266.6166666666663</v>
      </c>
      <c r="J158" s="37">
        <v>3319.7833333333328</v>
      </c>
      <c r="K158" s="28">
        <v>3213.45</v>
      </c>
      <c r="L158" s="28">
        <v>3130.1</v>
      </c>
      <c r="M158" s="28">
        <v>0.69415000000000004</v>
      </c>
      <c r="N158" s="1"/>
      <c r="O158" s="1"/>
    </row>
    <row r="159" spans="1:15" ht="12.75" customHeight="1">
      <c r="A159" s="53">
        <v>150</v>
      </c>
      <c r="B159" s="28" t="s">
        <v>854</v>
      </c>
      <c r="C159" s="28">
        <v>524.95000000000005</v>
      </c>
      <c r="D159" s="37">
        <v>526.58333333333337</v>
      </c>
      <c r="E159" s="37">
        <v>519.56666666666672</v>
      </c>
      <c r="F159" s="37">
        <v>514.18333333333339</v>
      </c>
      <c r="G159" s="37">
        <v>507.16666666666674</v>
      </c>
      <c r="H159" s="37">
        <v>531.9666666666667</v>
      </c>
      <c r="I159" s="37">
        <v>538.98333333333335</v>
      </c>
      <c r="J159" s="37">
        <v>544.36666666666667</v>
      </c>
      <c r="K159" s="28">
        <v>533.6</v>
      </c>
      <c r="L159" s="28">
        <v>521.20000000000005</v>
      </c>
      <c r="M159" s="28">
        <v>4.0058800000000003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2965.1</v>
      </c>
      <c r="D160" s="37">
        <v>2963.75</v>
      </c>
      <c r="E160" s="37">
        <v>2937.6</v>
      </c>
      <c r="F160" s="37">
        <v>2910.1</v>
      </c>
      <c r="G160" s="37">
        <v>2883.95</v>
      </c>
      <c r="H160" s="37">
        <v>2991.25</v>
      </c>
      <c r="I160" s="37">
        <v>3017.3999999999996</v>
      </c>
      <c r="J160" s="37">
        <v>3044.9</v>
      </c>
      <c r="K160" s="28">
        <v>2989.9</v>
      </c>
      <c r="L160" s="28">
        <v>2936.25</v>
      </c>
      <c r="M160" s="28">
        <v>1.2084999999999999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44074.8</v>
      </c>
      <c r="D161" s="37">
        <v>44191.033333333333</v>
      </c>
      <c r="E161" s="37">
        <v>43683.766666666663</v>
      </c>
      <c r="F161" s="37">
        <v>43292.73333333333</v>
      </c>
      <c r="G161" s="37">
        <v>42785.46666666666</v>
      </c>
      <c r="H161" s="37">
        <v>44582.066666666666</v>
      </c>
      <c r="I161" s="37">
        <v>45089.333333333343</v>
      </c>
      <c r="J161" s="37">
        <v>45480.366666666669</v>
      </c>
      <c r="K161" s="28">
        <v>44698.3</v>
      </c>
      <c r="L161" s="28">
        <v>43800</v>
      </c>
      <c r="M161" s="28">
        <v>8.2790000000000002E-2</v>
      </c>
      <c r="N161" s="1"/>
      <c r="O161" s="1"/>
    </row>
    <row r="162" spans="1:15" ht="12.75" customHeight="1">
      <c r="A162" s="53">
        <v>153</v>
      </c>
      <c r="B162" s="28" t="s">
        <v>449</v>
      </c>
      <c r="C162" s="28">
        <v>3250.7</v>
      </c>
      <c r="D162" s="37">
        <v>3224.2999999999997</v>
      </c>
      <c r="E162" s="37">
        <v>3190.5999999999995</v>
      </c>
      <c r="F162" s="37">
        <v>3130.4999999999995</v>
      </c>
      <c r="G162" s="37">
        <v>3096.7999999999993</v>
      </c>
      <c r="H162" s="37">
        <v>3284.3999999999996</v>
      </c>
      <c r="I162" s="37">
        <v>3318.0999999999995</v>
      </c>
      <c r="J162" s="37">
        <v>3378.2</v>
      </c>
      <c r="K162" s="28">
        <v>3258</v>
      </c>
      <c r="L162" s="28">
        <v>3164.2</v>
      </c>
      <c r="M162" s="28">
        <v>4.6423199999999998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226</v>
      </c>
      <c r="D163" s="37">
        <v>227</v>
      </c>
      <c r="E163" s="37">
        <v>224</v>
      </c>
      <c r="F163" s="37">
        <v>222</v>
      </c>
      <c r="G163" s="37">
        <v>219</v>
      </c>
      <c r="H163" s="37">
        <v>229</v>
      </c>
      <c r="I163" s="37">
        <v>232</v>
      </c>
      <c r="J163" s="37">
        <v>234</v>
      </c>
      <c r="K163" s="28">
        <v>230</v>
      </c>
      <c r="L163" s="28">
        <v>225</v>
      </c>
      <c r="M163" s="28">
        <v>21.294560000000001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2302.1</v>
      </c>
      <c r="D164" s="37">
        <v>2302.7000000000003</v>
      </c>
      <c r="E164" s="37">
        <v>2280.4000000000005</v>
      </c>
      <c r="F164" s="37">
        <v>2258.7000000000003</v>
      </c>
      <c r="G164" s="37">
        <v>2236.4000000000005</v>
      </c>
      <c r="H164" s="37">
        <v>2324.4000000000005</v>
      </c>
      <c r="I164" s="37">
        <v>2346.7000000000007</v>
      </c>
      <c r="J164" s="37">
        <v>2368.4000000000005</v>
      </c>
      <c r="K164" s="28">
        <v>2325</v>
      </c>
      <c r="L164" s="28">
        <v>2281</v>
      </c>
      <c r="M164" s="28">
        <v>2.3325800000000001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1699.85</v>
      </c>
      <c r="D165" s="37">
        <v>1688.5333333333335</v>
      </c>
      <c r="E165" s="37">
        <v>1668.5666666666671</v>
      </c>
      <c r="F165" s="37">
        <v>1637.2833333333335</v>
      </c>
      <c r="G165" s="37">
        <v>1617.3166666666671</v>
      </c>
      <c r="H165" s="37">
        <v>1719.8166666666671</v>
      </c>
      <c r="I165" s="37">
        <v>1739.7833333333338</v>
      </c>
      <c r="J165" s="37">
        <v>1771.0666666666671</v>
      </c>
      <c r="K165" s="28">
        <v>1708.5</v>
      </c>
      <c r="L165" s="28">
        <v>1657.25</v>
      </c>
      <c r="M165" s="28">
        <v>9.7496600000000004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2153.3000000000002</v>
      </c>
      <c r="D166" s="37">
        <v>2157.1</v>
      </c>
      <c r="E166" s="37">
        <v>2130.1999999999998</v>
      </c>
      <c r="F166" s="37">
        <v>2107.1</v>
      </c>
      <c r="G166" s="37">
        <v>2080.1999999999998</v>
      </c>
      <c r="H166" s="37">
        <v>2180.1999999999998</v>
      </c>
      <c r="I166" s="37">
        <v>2207.1000000000004</v>
      </c>
      <c r="J166" s="37">
        <v>2230.1999999999998</v>
      </c>
      <c r="K166" s="28">
        <v>2184</v>
      </c>
      <c r="L166" s="28">
        <v>2134</v>
      </c>
      <c r="M166" s="28">
        <v>3.3795899999999999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109.7</v>
      </c>
      <c r="D167" s="37">
        <v>109.05000000000001</v>
      </c>
      <c r="E167" s="37">
        <v>108.20000000000002</v>
      </c>
      <c r="F167" s="37">
        <v>106.7</v>
      </c>
      <c r="G167" s="37">
        <v>105.85000000000001</v>
      </c>
      <c r="H167" s="37">
        <v>110.55000000000003</v>
      </c>
      <c r="I167" s="37">
        <v>111.40000000000002</v>
      </c>
      <c r="J167" s="37">
        <v>112.90000000000003</v>
      </c>
      <c r="K167" s="28">
        <v>109.9</v>
      </c>
      <c r="L167" s="28">
        <v>107.55</v>
      </c>
      <c r="M167" s="28">
        <v>26.292899999999999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210.25</v>
      </c>
      <c r="D168" s="37">
        <v>210.51666666666665</v>
      </c>
      <c r="E168" s="37">
        <v>208.6333333333333</v>
      </c>
      <c r="F168" s="37">
        <v>207.01666666666665</v>
      </c>
      <c r="G168" s="37">
        <v>205.1333333333333</v>
      </c>
      <c r="H168" s="37">
        <v>212.1333333333333</v>
      </c>
      <c r="I168" s="37">
        <v>214.01666666666662</v>
      </c>
      <c r="J168" s="37">
        <v>215.6333333333333</v>
      </c>
      <c r="K168" s="28">
        <v>212.4</v>
      </c>
      <c r="L168" s="28">
        <v>208.9</v>
      </c>
      <c r="M168" s="28">
        <v>113.66741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442.9</v>
      </c>
      <c r="D169" s="37">
        <v>439.16666666666669</v>
      </c>
      <c r="E169" s="37">
        <v>431.33333333333337</v>
      </c>
      <c r="F169" s="37">
        <v>419.76666666666671</v>
      </c>
      <c r="G169" s="37">
        <v>411.93333333333339</v>
      </c>
      <c r="H169" s="37">
        <v>450.73333333333335</v>
      </c>
      <c r="I169" s="37">
        <v>458.56666666666672</v>
      </c>
      <c r="J169" s="37">
        <v>470.13333333333333</v>
      </c>
      <c r="K169" s="28">
        <v>447</v>
      </c>
      <c r="L169" s="28">
        <v>427.6</v>
      </c>
      <c r="M169" s="28">
        <v>5.55159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14010.65</v>
      </c>
      <c r="D170" s="37">
        <v>14036.783333333333</v>
      </c>
      <c r="E170" s="37">
        <v>13909.866666666665</v>
      </c>
      <c r="F170" s="37">
        <v>13809.083333333332</v>
      </c>
      <c r="G170" s="37">
        <v>13682.166666666664</v>
      </c>
      <c r="H170" s="37">
        <v>14137.566666666666</v>
      </c>
      <c r="I170" s="37">
        <v>14264.483333333334</v>
      </c>
      <c r="J170" s="37">
        <v>14365.266666666666</v>
      </c>
      <c r="K170" s="28">
        <v>14163.7</v>
      </c>
      <c r="L170" s="28">
        <v>13936</v>
      </c>
      <c r="M170" s="28">
        <v>7.5920000000000001E-2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31.35</v>
      </c>
      <c r="D171" s="37">
        <v>31.066666666666666</v>
      </c>
      <c r="E171" s="37">
        <v>30.633333333333333</v>
      </c>
      <c r="F171" s="37">
        <v>29.916666666666668</v>
      </c>
      <c r="G171" s="37">
        <v>29.483333333333334</v>
      </c>
      <c r="H171" s="37">
        <v>31.783333333333331</v>
      </c>
      <c r="I171" s="37">
        <v>32.216666666666661</v>
      </c>
      <c r="J171" s="37">
        <v>32.93333333333333</v>
      </c>
      <c r="K171" s="28">
        <v>31.5</v>
      </c>
      <c r="L171" s="28">
        <v>30.35</v>
      </c>
      <c r="M171" s="28">
        <v>214.52287999999999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123.65</v>
      </c>
      <c r="D172" s="37">
        <v>123.11666666666667</v>
      </c>
      <c r="E172" s="37">
        <v>122.18333333333335</v>
      </c>
      <c r="F172" s="37">
        <v>120.71666666666668</v>
      </c>
      <c r="G172" s="37">
        <v>119.78333333333336</v>
      </c>
      <c r="H172" s="37">
        <v>124.58333333333334</v>
      </c>
      <c r="I172" s="37">
        <v>125.51666666666668</v>
      </c>
      <c r="J172" s="37">
        <v>126.98333333333333</v>
      </c>
      <c r="K172" s="28">
        <v>124.05</v>
      </c>
      <c r="L172" s="28">
        <v>121.65</v>
      </c>
      <c r="M172" s="28">
        <v>25.768229999999999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2422.25</v>
      </c>
      <c r="D173" s="37">
        <v>2413.1833333333334</v>
      </c>
      <c r="E173" s="37">
        <v>2401.3666666666668</v>
      </c>
      <c r="F173" s="37">
        <v>2380.4833333333336</v>
      </c>
      <c r="G173" s="37">
        <v>2368.666666666667</v>
      </c>
      <c r="H173" s="37">
        <v>2434.0666666666666</v>
      </c>
      <c r="I173" s="37">
        <v>2445.8833333333332</v>
      </c>
      <c r="J173" s="37">
        <v>2466.7666666666664</v>
      </c>
      <c r="K173" s="28">
        <v>2425</v>
      </c>
      <c r="L173" s="28">
        <v>2392.3000000000002</v>
      </c>
      <c r="M173" s="28">
        <v>69.967569999999995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844.8</v>
      </c>
      <c r="D174" s="37">
        <v>839.41666666666663</v>
      </c>
      <c r="E174" s="37">
        <v>832.58333333333326</v>
      </c>
      <c r="F174" s="37">
        <v>820.36666666666667</v>
      </c>
      <c r="G174" s="37">
        <v>813.5333333333333</v>
      </c>
      <c r="H174" s="37">
        <v>851.63333333333321</v>
      </c>
      <c r="I174" s="37">
        <v>858.46666666666647</v>
      </c>
      <c r="J174" s="37">
        <v>870.68333333333317</v>
      </c>
      <c r="K174" s="28">
        <v>846.25</v>
      </c>
      <c r="L174" s="28">
        <v>827.2</v>
      </c>
      <c r="M174" s="28">
        <v>7.7756100000000004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1177.1500000000001</v>
      </c>
      <c r="D175" s="37">
        <v>1173.7666666666667</v>
      </c>
      <c r="E175" s="37">
        <v>1160.6833333333334</v>
      </c>
      <c r="F175" s="37">
        <v>1144.2166666666667</v>
      </c>
      <c r="G175" s="37">
        <v>1131.1333333333334</v>
      </c>
      <c r="H175" s="37">
        <v>1190.2333333333333</v>
      </c>
      <c r="I175" s="37">
        <v>1203.3166666666668</v>
      </c>
      <c r="J175" s="37">
        <v>1219.7833333333333</v>
      </c>
      <c r="K175" s="28">
        <v>1186.8499999999999</v>
      </c>
      <c r="L175" s="28">
        <v>1157.3</v>
      </c>
      <c r="M175" s="28">
        <v>10.44459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2308.5</v>
      </c>
      <c r="D176" s="37">
        <v>2296.6666666666665</v>
      </c>
      <c r="E176" s="37">
        <v>2273.833333333333</v>
      </c>
      <c r="F176" s="37">
        <v>2239.1666666666665</v>
      </c>
      <c r="G176" s="37">
        <v>2216.333333333333</v>
      </c>
      <c r="H176" s="37">
        <v>2331.333333333333</v>
      </c>
      <c r="I176" s="37">
        <v>2354.1666666666661</v>
      </c>
      <c r="J176" s="37">
        <v>2388.833333333333</v>
      </c>
      <c r="K176" s="28">
        <v>2319.5</v>
      </c>
      <c r="L176" s="28">
        <v>2262</v>
      </c>
      <c r="M176" s="28">
        <v>4.0193399999999997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20055.7</v>
      </c>
      <c r="D177" s="37">
        <v>19978.233333333334</v>
      </c>
      <c r="E177" s="37">
        <v>19857.466666666667</v>
      </c>
      <c r="F177" s="37">
        <v>19659.233333333334</v>
      </c>
      <c r="G177" s="37">
        <v>19538.466666666667</v>
      </c>
      <c r="H177" s="37">
        <v>20176.466666666667</v>
      </c>
      <c r="I177" s="37">
        <v>20297.233333333337</v>
      </c>
      <c r="J177" s="37">
        <v>20495.466666666667</v>
      </c>
      <c r="K177" s="28">
        <v>20099</v>
      </c>
      <c r="L177" s="28">
        <v>19780</v>
      </c>
      <c r="M177" s="28">
        <v>0.18143999999999999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1397.1</v>
      </c>
      <c r="D178" s="37">
        <v>1379.6833333333334</v>
      </c>
      <c r="E178" s="37">
        <v>1340.4166666666667</v>
      </c>
      <c r="F178" s="37">
        <v>1283.7333333333333</v>
      </c>
      <c r="G178" s="37">
        <v>1244.4666666666667</v>
      </c>
      <c r="H178" s="37">
        <v>1436.3666666666668</v>
      </c>
      <c r="I178" s="37">
        <v>1475.6333333333332</v>
      </c>
      <c r="J178" s="37">
        <v>1532.3166666666668</v>
      </c>
      <c r="K178" s="28">
        <v>1418.95</v>
      </c>
      <c r="L178" s="28">
        <v>1323</v>
      </c>
      <c r="M178" s="28">
        <v>10.84069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2714.7</v>
      </c>
      <c r="D179" s="37">
        <v>2706.35</v>
      </c>
      <c r="E179" s="37">
        <v>2689.7</v>
      </c>
      <c r="F179" s="37">
        <v>2664.7</v>
      </c>
      <c r="G179" s="37">
        <v>2648.0499999999997</v>
      </c>
      <c r="H179" s="37">
        <v>2731.35</v>
      </c>
      <c r="I179" s="37">
        <v>2748.0000000000005</v>
      </c>
      <c r="J179" s="37">
        <v>2773</v>
      </c>
      <c r="K179" s="28">
        <v>2723</v>
      </c>
      <c r="L179" s="28">
        <v>2681.35</v>
      </c>
      <c r="M179" s="28">
        <v>4.7577299999999996</v>
      </c>
      <c r="N179" s="1"/>
      <c r="O179" s="1"/>
    </row>
    <row r="180" spans="1:15" ht="12.75" customHeight="1">
      <c r="A180" s="53">
        <v>171</v>
      </c>
      <c r="B180" s="28" t="s">
        <v>828</v>
      </c>
      <c r="C180" s="28">
        <v>570.1</v>
      </c>
      <c r="D180" s="37">
        <v>572.35</v>
      </c>
      <c r="E180" s="37">
        <v>566.35</v>
      </c>
      <c r="F180" s="37">
        <v>562.6</v>
      </c>
      <c r="G180" s="37">
        <v>556.6</v>
      </c>
      <c r="H180" s="37">
        <v>576.1</v>
      </c>
      <c r="I180" s="37">
        <v>582.1</v>
      </c>
      <c r="J180" s="37">
        <v>585.85</v>
      </c>
      <c r="K180" s="28">
        <v>578.35</v>
      </c>
      <c r="L180" s="28">
        <v>568.6</v>
      </c>
      <c r="M180" s="28">
        <v>3.8040699999999998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490.3</v>
      </c>
      <c r="D181" s="37">
        <v>487.9666666666667</v>
      </c>
      <c r="E181" s="37">
        <v>484.43333333333339</v>
      </c>
      <c r="F181" s="37">
        <v>478.56666666666672</v>
      </c>
      <c r="G181" s="37">
        <v>475.03333333333342</v>
      </c>
      <c r="H181" s="37">
        <v>493.83333333333337</v>
      </c>
      <c r="I181" s="37">
        <v>497.36666666666667</v>
      </c>
      <c r="J181" s="37">
        <v>503.23333333333335</v>
      </c>
      <c r="K181" s="28">
        <v>491.5</v>
      </c>
      <c r="L181" s="28">
        <v>482.1</v>
      </c>
      <c r="M181" s="28">
        <v>99.347859999999997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71.8</v>
      </c>
      <c r="D182" s="37">
        <v>71.150000000000006</v>
      </c>
      <c r="E182" s="37">
        <v>70.300000000000011</v>
      </c>
      <c r="F182" s="37">
        <v>68.800000000000011</v>
      </c>
      <c r="G182" s="37">
        <v>67.950000000000017</v>
      </c>
      <c r="H182" s="37">
        <v>72.650000000000006</v>
      </c>
      <c r="I182" s="37">
        <v>73.5</v>
      </c>
      <c r="J182" s="37">
        <v>75</v>
      </c>
      <c r="K182" s="28">
        <v>72</v>
      </c>
      <c r="L182" s="28">
        <v>69.650000000000006</v>
      </c>
      <c r="M182" s="28">
        <v>332.45540999999997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882.8</v>
      </c>
      <c r="D183" s="37">
        <v>885.65</v>
      </c>
      <c r="E183" s="37">
        <v>875.69999999999993</v>
      </c>
      <c r="F183" s="37">
        <v>868.59999999999991</v>
      </c>
      <c r="G183" s="37">
        <v>858.64999999999986</v>
      </c>
      <c r="H183" s="37">
        <v>892.75</v>
      </c>
      <c r="I183" s="37">
        <v>902.7</v>
      </c>
      <c r="J183" s="37">
        <v>909.80000000000007</v>
      </c>
      <c r="K183" s="28">
        <v>895.6</v>
      </c>
      <c r="L183" s="28">
        <v>878.55</v>
      </c>
      <c r="M183" s="28">
        <v>28.666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424.05</v>
      </c>
      <c r="D184" s="37">
        <v>423.31666666666666</v>
      </c>
      <c r="E184" s="37">
        <v>420.83333333333331</v>
      </c>
      <c r="F184" s="37">
        <v>417.61666666666667</v>
      </c>
      <c r="G184" s="37">
        <v>415.13333333333333</v>
      </c>
      <c r="H184" s="37">
        <v>426.5333333333333</v>
      </c>
      <c r="I184" s="37">
        <v>429.01666666666665</v>
      </c>
      <c r="J184" s="37">
        <v>432.23333333333329</v>
      </c>
      <c r="K184" s="28">
        <v>425.8</v>
      </c>
      <c r="L184" s="28">
        <v>420.1</v>
      </c>
      <c r="M184" s="28">
        <v>8.0755800000000004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624.15</v>
      </c>
      <c r="D185" s="37">
        <v>621.81666666666661</v>
      </c>
      <c r="E185" s="37">
        <v>616.48333333333323</v>
      </c>
      <c r="F185" s="37">
        <v>608.81666666666661</v>
      </c>
      <c r="G185" s="37">
        <v>603.48333333333323</v>
      </c>
      <c r="H185" s="37">
        <v>629.48333333333323</v>
      </c>
      <c r="I185" s="37">
        <v>634.81666666666672</v>
      </c>
      <c r="J185" s="37">
        <v>642.48333333333323</v>
      </c>
      <c r="K185" s="28">
        <v>627.15</v>
      </c>
      <c r="L185" s="28">
        <v>614.15</v>
      </c>
      <c r="M185" s="28">
        <v>6.1271399999999998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878.2</v>
      </c>
      <c r="D186" s="37">
        <v>876.98333333333323</v>
      </c>
      <c r="E186" s="37">
        <v>872.21666666666647</v>
      </c>
      <c r="F186" s="37">
        <v>866.23333333333323</v>
      </c>
      <c r="G186" s="37">
        <v>861.46666666666647</v>
      </c>
      <c r="H186" s="37">
        <v>882.96666666666647</v>
      </c>
      <c r="I186" s="37">
        <v>887.73333333333312</v>
      </c>
      <c r="J186" s="37">
        <v>893.71666666666647</v>
      </c>
      <c r="K186" s="28">
        <v>881.75</v>
      </c>
      <c r="L186" s="28">
        <v>871</v>
      </c>
      <c r="M186" s="28">
        <v>14.560930000000001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858.8</v>
      </c>
      <c r="D187" s="37">
        <v>859.35</v>
      </c>
      <c r="E187" s="37">
        <v>855.45</v>
      </c>
      <c r="F187" s="37">
        <v>852.1</v>
      </c>
      <c r="G187" s="37">
        <v>848.2</v>
      </c>
      <c r="H187" s="37">
        <v>862.7</v>
      </c>
      <c r="I187" s="37">
        <v>866.59999999999991</v>
      </c>
      <c r="J187" s="37">
        <v>869.95</v>
      </c>
      <c r="K187" s="28">
        <v>863.25</v>
      </c>
      <c r="L187" s="28">
        <v>856</v>
      </c>
      <c r="M187" s="28">
        <v>5.3666400000000003</v>
      </c>
      <c r="N187" s="1"/>
      <c r="O187" s="1"/>
    </row>
    <row r="188" spans="1:15" ht="12.75" customHeight="1">
      <c r="A188" s="53">
        <v>179</v>
      </c>
      <c r="B188" s="28" t="s">
        <v>504</v>
      </c>
      <c r="C188" s="28">
        <v>1011.9</v>
      </c>
      <c r="D188" s="37">
        <v>1009.35</v>
      </c>
      <c r="E188" s="37">
        <v>990.05</v>
      </c>
      <c r="F188" s="37">
        <v>968.19999999999993</v>
      </c>
      <c r="G188" s="37">
        <v>948.89999999999986</v>
      </c>
      <c r="H188" s="37">
        <v>1031.2</v>
      </c>
      <c r="I188" s="37">
        <v>1050.5</v>
      </c>
      <c r="J188" s="37">
        <v>1072.3500000000001</v>
      </c>
      <c r="K188" s="28">
        <v>1028.6500000000001</v>
      </c>
      <c r="L188" s="28">
        <v>987.5</v>
      </c>
      <c r="M188" s="28">
        <v>8.2754499999999993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3063.5</v>
      </c>
      <c r="D189" s="37">
        <v>3051.5833333333335</v>
      </c>
      <c r="E189" s="37">
        <v>3026.2166666666672</v>
      </c>
      <c r="F189" s="37">
        <v>2988.9333333333338</v>
      </c>
      <c r="G189" s="37">
        <v>2963.5666666666675</v>
      </c>
      <c r="H189" s="37">
        <v>3088.8666666666668</v>
      </c>
      <c r="I189" s="37">
        <v>3114.2333333333327</v>
      </c>
      <c r="J189" s="37">
        <v>3151.5166666666664</v>
      </c>
      <c r="K189" s="28">
        <v>3076.95</v>
      </c>
      <c r="L189" s="28">
        <v>3014.3</v>
      </c>
      <c r="M189" s="28">
        <v>32.027949999999997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794.35</v>
      </c>
      <c r="D190" s="37">
        <v>793.36666666666679</v>
      </c>
      <c r="E190" s="37">
        <v>788.78333333333353</v>
      </c>
      <c r="F190" s="37">
        <v>783.2166666666667</v>
      </c>
      <c r="G190" s="37">
        <v>778.63333333333344</v>
      </c>
      <c r="H190" s="37">
        <v>798.93333333333362</v>
      </c>
      <c r="I190" s="37">
        <v>803.51666666666688</v>
      </c>
      <c r="J190" s="37">
        <v>809.08333333333371</v>
      </c>
      <c r="K190" s="28">
        <v>797.95</v>
      </c>
      <c r="L190" s="28">
        <v>787.8</v>
      </c>
      <c r="M190" s="28">
        <v>13.35985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8104.05</v>
      </c>
      <c r="D191" s="37">
        <v>8118</v>
      </c>
      <c r="E191" s="37">
        <v>8050.05</v>
      </c>
      <c r="F191" s="37">
        <v>7996.05</v>
      </c>
      <c r="G191" s="37">
        <v>7928.1</v>
      </c>
      <c r="H191" s="37">
        <v>8172</v>
      </c>
      <c r="I191" s="37">
        <v>8239.9500000000007</v>
      </c>
      <c r="J191" s="37">
        <v>8293.9500000000007</v>
      </c>
      <c r="K191" s="28">
        <v>8185.95</v>
      </c>
      <c r="L191" s="28">
        <v>8064</v>
      </c>
      <c r="M191" s="28">
        <v>2.8820299999999999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450.9</v>
      </c>
      <c r="D192" s="37">
        <v>449.3</v>
      </c>
      <c r="E192" s="37">
        <v>444.8</v>
      </c>
      <c r="F192" s="37">
        <v>438.7</v>
      </c>
      <c r="G192" s="37">
        <v>434.2</v>
      </c>
      <c r="H192" s="37">
        <v>455.40000000000003</v>
      </c>
      <c r="I192" s="37">
        <v>459.90000000000003</v>
      </c>
      <c r="J192" s="37">
        <v>466.00000000000006</v>
      </c>
      <c r="K192" s="28">
        <v>453.8</v>
      </c>
      <c r="L192" s="28">
        <v>443.2</v>
      </c>
      <c r="M192" s="28">
        <v>211.85764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227.8</v>
      </c>
      <c r="D193" s="37">
        <v>227.4</v>
      </c>
      <c r="E193" s="37">
        <v>225.9</v>
      </c>
      <c r="F193" s="37">
        <v>224</v>
      </c>
      <c r="G193" s="37">
        <v>222.5</v>
      </c>
      <c r="H193" s="37">
        <v>229.3</v>
      </c>
      <c r="I193" s="37">
        <v>230.8</v>
      </c>
      <c r="J193" s="37">
        <v>232.70000000000002</v>
      </c>
      <c r="K193" s="28">
        <v>228.9</v>
      </c>
      <c r="L193" s="28">
        <v>225.5</v>
      </c>
      <c r="M193" s="28">
        <v>110.35599000000001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904.3</v>
      </c>
      <c r="D194" s="37">
        <v>901.51666666666677</v>
      </c>
      <c r="E194" s="37">
        <v>895.03333333333353</v>
      </c>
      <c r="F194" s="37">
        <v>885.76666666666677</v>
      </c>
      <c r="G194" s="37">
        <v>879.28333333333353</v>
      </c>
      <c r="H194" s="37">
        <v>910.78333333333353</v>
      </c>
      <c r="I194" s="37">
        <v>917.26666666666688</v>
      </c>
      <c r="J194" s="37">
        <v>926.53333333333353</v>
      </c>
      <c r="K194" s="28">
        <v>908</v>
      </c>
      <c r="L194" s="28">
        <v>892.25</v>
      </c>
      <c r="M194" s="28">
        <v>73.060810000000004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1008</v>
      </c>
      <c r="D195" s="37">
        <v>1004.7333333333332</v>
      </c>
      <c r="E195" s="37">
        <v>987.46666666666647</v>
      </c>
      <c r="F195" s="37">
        <v>966.93333333333328</v>
      </c>
      <c r="G195" s="37">
        <v>949.66666666666652</v>
      </c>
      <c r="H195" s="37">
        <v>1025.2666666666664</v>
      </c>
      <c r="I195" s="37">
        <v>1042.5333333333331</v>
      </c>
      <c r="J195" s="37">
        <v>1063.0666666666664</v>
      </c>
      <c r="K195" s="28">
        <v>1022</v>
      </c>
      <c r="L195" s="28">
        <v>984.2</v>
      </c>
      <c r="M195" s="28">
        <v>39.468209999999999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657</v>
      </c>
      <c r="D196" s="37">
        <v>655.08333333333337</v>
      </c>
      <c r="E196" s="37">
        <v>649.61666666666679</v>
      </c>
      <c r="F196" s="37">
        <v>642.23333333333346</v>
      </c>
      <c r="G196" s="37">
        <v>636.76666666666688</v>
      </c>
      <c r="H196" s="37">
        <v>662.4666666666667</v>
      </c>
      <c r="I196" s="37">
        <v>667.93333333333317</v>
      </c>
      <c r="J196" s="37">
        <v>675.31666666666661</v>
      </c>
      <c r="K196" s="28">
        <v>660.55</v>
      </c>
      <c r="L196" s="28">
        <v>647.70000000000005</v>
      </c>
      <c r="M196" s="28">
        <v>2.64975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2237.4499999999998</v>
      </c>
      <c r="D197" s="37">
        <v>2226.2666666666669</v>
      </c>
      <c r="E197" s="37">
        <v>2205.2333333333336</v>
      </c>
      <c r="F197" s="37">
        <v>2173.0166666666669</v>
      </c>
      <c r="G197" s="37">
        <v>2151.9833333333336</v>
      </c>
      <c r="H197" s="37">
        <v>2258.4833333333336</v>
      </c>
      <c r="I197" s="37">
        <v>2279.5166666666673</v>
      </c>
      <c r="J197" s="37">
        <v>2311.7333333333336</v>
      </c>
      <c r="K197" s="28">
        <v>2247.3000000000002</v>
      </c>
      <c r="L197" s="28">
        <v>2194.0500000000002</v>
      </c>
      <c r="M197" s="28">
        <v>20.16386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1506.05</v>
      </c>
      <c r="D198" s="37">
        <v>1512.3</v>
      </c>
      <c r="E198" s="37">
        <v>1487.8</v>
      </c>
      <c r="F198" s="37">
        <v>1469.55</v>
      </c>
      <c r="G198" s="37">
        <v>1445.05</v>
      </c>
      <c r="H198" s="37">
        <v>1530.55</v>
      </c>
      <c r="I198" s="37">
        <v>1555.05</v>
      </c>
      <c r="J198" s="37">
        <v>1573.3</v>
      </c>
      <c r="K198" s="28">
        <v>1536.8</v>
      </c>
      <c r="L198" s="28">
        <v>1494.05</v>
      </c>
      <c r="M198" s="28">
        <v>1.34792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516.85</v>
      </c>
      <c r="D199" s="37">
        <v>511.61666666666662</v>
      </c>
      <c r="E199" s="37">
        <v>505.23333333333323</v>
      </c>
      <c r="F199" s="37">
        <v>493.61666666666662</v>
      </c>
      <c r="G199" s="37">
        <v>487.23333333333323</v>
      </c>
      <c r="H199" s="37">
        <v>523.23333333333323</v>
      </c>
      <c r="I199" s="37">
        <v>529.61666666666656</v>
      </c>
      <c r="J199" s="37">
        <v>541.23333333333323</v>
      </c>
      <c r="K199" s="28">
        <v>518</v>
      </c>
      <c r="L199" s="28">
        <v>500</v>
      </c>
      <c r="M199" s="28">
        <v>6.6885599999999998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1208.55</v>
      </c>
      <c r="D200" s="37">
        <v>1216.3166666666666</v>
      </c>
      <c r="E200" s="37">
        <v>1194.9333333333332</v>
      </c>
      <c r="F200" s="37">
        <v>1181.3166666666666</v>
      </c>
      <c r="G200" s="37">
        <v>1159.9333333333332</v>
      </c>
      <c r="H200" s="37">
        <v>1229.9333333333332</v>
      </c>
      <c r="I200" s="37">
        <v>1251.3166666666664</v>
      </c>
      <c r="J200" s="37">
        <v>1264.9333333333332</v>
      </c>
      <c r="K200" s="28">
        <v>1237.7</v>
      </c>
      <c r="L200" s="28">
        <v>1202.7</v>
      </c>
      <c r="M200" s="28">
        <v>9.8058800000000002</v>
      </c>
      <c r="N200" s="1"/>
      <c r="O200" s="1"/>
    </row>
    <row r="201" spans="1:15" ht="12.75" customHeight="1">
      <c r="A201" s="53">
        <v>192</v>
      </c>
      <c r="B201" s="28" t="s">
        <v>511</v>
      </c>
      <c r="C201" s="28">
        <v>38</v>
      </c>
      <c r="D201" s="37">
        <v>37.166666666666664</v>
      </c>
      <c r="E201" s="37">
        <v>36.333333333333329</v>
      </c>
      <c r="F201" s="37">
        <v>34.666666666666664</v>
      </c>
      <c r="G201" s="37">
        <v>33.833333333333329</v>
      </c>
      <c r="H201" s="37">
        <v>38.833333333333329</v>
      </c>
      <c r="I201" s="37">
        <v>39.666666666666657</v>
      </c>
      <c r="J201" s="37">
        <v>41.333333333333329</v>
      </c>
      <c r="K201" s="28">
        <v>38</v>
      </c>
      <c r="L201" s="28">
        <v>35.5</v>
      </c>
      <c r="M201" s="28">
        <v>53.433880000000002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685.05</v>
      </c>
      <c r="D202" s="37">
        <v>682.6</v>
      </c>
      <c r="E202" s="37">
        <v>677.45</v>
      </c>
      <c r="F202" s="37">
        <v>669.85</v>
      </c>
      <c r="G202" s="37">
        <v>664.7</v>
      </c>
      <c r="H202" s="37">
        <v>690.2</v>
      </c>
      <c r="I202" s="37">
        <v>695.34999999999991</v>
      </c>
      <c r="J202" s="37">
        <v>702.95</v>
      </c>
      <c r="K202" s="28">
        <v>687.75</v>
      </c>
      <c r="L202" s="28">
        <v>675</v>
      </c>
      <c r="M202" s="28">
        <v>18.685310000000001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5982.4</v>
      </c>
      <c r="D203" s="37">
        <v>5928.2666666666664</v>
      </c>
      <c r="E203" s="37">
        <v>5865.5333333333328</v>
      </c>
      <c r="F203" s="37">
        <v>5748.6666666666661</v>
      </c>
      <c r="G203" s="37">
        <v>5685.9333333333325</v>
      </c>
      <c r="H203" s="37">
        <v>6045.1333333333332</v>
      </c>
      <c r="I203" s="37">
        <v>6107.8666666666668</v>
      </c>
      <c r="J203" s="37">
        <v>6224.7333333333336</v>
      </c>
      <c r="K203" s="28">
        <v>5991</v>
      </c>
      <c r="L203" s="28">
        <v>5811.4</v>
      </c>
      <c r="M203" s="28">
        <v>5.1292900000000001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37.15</v>
      </c>
      <c r="D204" s="37">
        <v>37.050000000000004</v>
      </c>
      <c r="E204" s="37">
        <v>36.70000000000001</v>
      </c>
      <c r="F204" s="37">
        <v>36.250000000000007</v>
      </c>
      <c r="G204" s="37">
        <v>35.900000000000013</v>
      </c>
      <c r="H204" s="37">
        <v>37.500000000000007</v>
      </c>
      <c r="I204" s="37">
        <v>37.85</v>
      </c>
      <c r="J204" s="37">
        <v>38.300000000000004</v>
      </c>
      <c r="K204" s="28">
        <v>37.4</v>
      </c>
      <c r="L204" s="28">
        <v>36.6</v>
      </c>
      <c r="M204" s="28">
        <v>44.555639999999997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1645.5</v>
      </c>
      <c r="D205" s="37">
        <v>1654.1000000000001</v>
      </c>
      <c r="E205" s="37">
        <v>1631.9500000000003</v>
      </c>
      <c r="F205" s="37">
        <v>1618.4</v>
      </c>
      <c r="G205" s="37">
        <v>1596.2500000000002</v>
      </c>
      <c r="H205" s="37">
        <v>1667.6500000000003</v>
      </c>
      <c r="I205" s="37">
        <v>1689.8000000000004</v>
      </c>
      <c r="J205" s="37">
        <v>1703.3500000000004</v>
      </c>
      <c r="K205" s="28">
        <v>1676.25</v>
      </c>
      <c r="L205" s="28">
        <v>1640.55</v>
      </c>
      <c r="M205" s="28">
        <v>2.5919400000000001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831.15</v>
      </c>
      <c r="D206" s="37">
        <v>829.79999999999984</v>
      </c>
      <c r="E206" s="37">
        <v>825.54999999999973</v>
      </c>
      <c r="F206" s="37">
        <v>819.94999999999993</v>
      </c>
      <c r="G206" s="37">
        <v>815.69999999999982</v>
      </c>
      <c r="H206" s="37">
        <v>835.39999999999964</v>
      </c>
      <c r="I206" s="37">
        <v>839.64999999999986</v>
      </c>
      <c r="J206" s="37">
        <v>845.24999999999955</v>
      </c>
      <c r="K206" s="28">
        <v>834.05</v>
      </c>
      <c r="L206" s="28">
        <v>824.2</v>
      </c>
      <c r="M206" s="28">
        <v>5.6840700000000002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856.15</v>
      </c>
      <c r="D207" s="37">
        <v>849.86666666666667</v>
      </c>
      <c r="E207" s="37">
        <v>833.83333333333337</v>
      </c>
      <c r="F207" s="37">
        <v>811.51666666666665</v>
      </c>
      <c r="G207" s="37">
        <v>795.48333333333335</v>
      </c>
      <c r="H207" s="37">
        <v>872.18333333333339</v>
      </c>
      <c r="I207" s="37">
        <v>888.2166666666667</v>
      </c>
      <c r="J207" s="37">
        <v>910.53333333333342</v>
      </c>
      <c r="K207" s="28">
        <v>865.9</v>
      </c>
      <c r="L207" s="28">
        <v>827.55</v>
      </c>
      <c r="M207" s="28">
        <v>15.65433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237.45</v>
      </c>
      <c r="D208" s="37">
        <v>234.88333333333333</v>
      </c>
      <c r="E208" s="37">
        <v>231.71666666666664</v>
      </c>
      <c r="F208" s="37">
        <v>225.98333333333332</v>
      </c>
      <c r="G208" s="37">
        <v>222.81666666666663</v>
      </c>
      <c r="H208" s="37">
        <v>240.61666666666665</v>
      </c>
      <c r="I208" s="37">
        <v>243.78333333333333</v>
      </c>
      <c r="J208" s="37">
        <v>249.51666666666665</v>
      </c>
      <c r="K208" s="28">
        <v>238.05</v>
      </c>
      <c r="L208" s="28">
        <v>229.15</v>
      </c>
      <c r="M208" s="28">
        <v>159.84360000000001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8.85</v>
      </c>
      <c r="D209" s="37">
        <v>8.8333333333333321</v>
      </c>
      <c r="E209" s="37">
        <v>8.716666666666665</v>
      </c>
      <c r="F209" s="37">
        <v>8.5833333333333321</v>
      </c>
      <c r="G209" s="37">
        <v>8.466666666666665</v>
      </c>
      <c r="H209" s="37">
        <v>8.966666666666665</v>
      </c>
      <c r="I209" s="37">
        <v>9.0833333333333321</v>
      </c>
      <c r="J209" s="37">
        <v>9.216666666666665</v>
      </c>
      <c r="K209" s="28">
        <v>8.9499999999999993</v>
      </c>
      <c r="L209" s="28">
        <v>8.6999999999999993</v>
      </c>
      <c r="M209" s="28">
        <v>806.54417999999998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1034.7</v>
      </c>
      <c r="D210" s="37">
        <v>1021.7333333333332</v>
      </c>
      <c r="E210" s="37">
        <v>1003.4666666666665</v>
      </c>
      <c r="F210" s="37">
        <v>972.23333333333323</v>
      </c>
      <c r="G210" s="37">
        <v>953.96666666666647</v>
      </c>
      <c r="H210" s="37">
        <v>1052.9666666666665</v>
      </c>
      <c r="I210" s="37">
        <v>1071.2333333333331</v>
      </c>
      <c r="J210" s="37">
        <v>1102.4666666666665</v>
      </c>
      <c r="K210" s="28">
        <v>1040</v>
      </c>
      <c r="L210" s="28">
        <v>990.5</v>
      </c>
      <c r="M210" s="28">
        <v>30.588159999999998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1688.4</v>
      </c>
      <c r="D211" s="37">
        <v>1690.1499999999999</v>
      </c>
      <c r="E211" s="37">
        <v>1675.2999999999997</v>
      </c>
      <c r="F211" s="37">
        <v>1662.1999999999998</v>
      </c>
      <c r="G211" s="37">
        <v>1647.3499999999997</v>
      </c>
      <c r="H211" s="37">
        <v>1703.2499999999998</v>
      </c>
      <c r="I211" s="37">
        <v>1718.0999999999997</v>
      </c>
      <c r="J211" s="37">
        <v>1731.1999999999998</v>
      </c>
      <c r="K211" s="28">
        <v>1705</v>
      </c>
      <c r="L211" s="28">
        <v>1677.05</v>
      </c>
      <c r="M211" s="28">
        <v>0.74321000000000004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404.75</v>
      </c>
      <c r="D212" s="37">
        <v>402.36666666666662</v>
      </c>
      <c r="E212" s="37">
        <v>399.03333333333325</v>
      </c>
      <c r="F212" s="37">
        <v>393.31666666666661</v>
      </c>
      <c r="G212" s="37">
        <v>389.98333333333323</v>
      </c>
      <c r="H212" s="37">
        <v>408.08333333333326</v>
      </c>
      <c r="I212" s="37">
        <v>411.41666666666663</v>
      </c>
      <c r="J212" s="37">
        <v>417.13333333333327</v>
      </c>
      <c r="K212" s="28">
        <v>405.7</v>
      </c>
      <c r="L212" s="28">
        <v>396.65</v>
      </c>
      <c r="M212" s="28">
        <v>68.161969999999997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13.35</v>
      </c>
      <c r="D213" s="37">
        <v>13.366666666666667</v>
      </c>
      <c r="E213" s="37">
        <v>13.233333333333334</v>
      </c>
      <c r="F213" s="37">
        <v>13.116666666666667</v>
      </c>
      <c r="G213" s="37">
        <v>12.983333333333334</v>
      </c>
      <c r="H213" s="37">
        <v>13.483333333333334</v>
      </c>
      <c r="I213" s="37">
        <v>13.616666666666667</v>
      </c>
      <c r="J213" s="37">
        <v>13.733333333333334</v>
      </c>
      <c r="K213" s="28">
        <v>13.5</v>
      </c>
      <c r="L213" s="28">
        <v>13.25</v>
      </c>
      <c r="M213" s="28">
        <v>628.18790000000001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230.8</v>
      </c>
      <c r="D214" s="37">
        <v>229.4666666666667</v>
      </c>
      <c r="E214" s="37">
        <v>226.63333333333338</v>
      </c>
      <c r="F214" s="37">
        <v>222.4666666666667</v>
      </c>
      <c r="G214" s="37">
        <v>219.63333333333338</v>
      </c>
      <c r="H214" s="37">
        <v>233.63333333333338</v>
      </c>
      <c r="I214" s="37">
        <v>236.4666666666667</v>
      </c>
      <c r="J214" s="37">
        <v>240.63333333333338</v>
      </c>
      <c r="K214" s="37">
        <v>232.3</v>
      </c>
      <c r="L214" s="37">
        <v>225.3</v>
      </c>
      <c r="M214" s="37">
        <v>50.290129999999998</v>
      </c>
      <c r="N214" s="1"/>
      <c r="O214" s="1"/>
    </row>
    <row r="215" spans="1:15" ht="12.75" customHeight="1">
      <c r="A215" s="53">
        <v>206</v>
      </c>
      <c r="B215" s="28" t="s">
        <v>855</v>
      </c>
      <c r="C215" s="37">
        <v>53.6</v>
      </c>
      <c r="D215" s="37">
        <v>53.85</v>
      </c>
      <c r="E215" s="37">
        <v>52.6</v>
      </c>
      <c r="F215" s="37">
        <v>51.6</v>
      </c>
      <c r="G215" s="37">
        <v>50.35</v>
      </c>
      <c r="H215" s="37">
        <v>54.85</v>
      </c>
      <c r="I215" s="37">
        <v>56.1</v>
      </c>
      <c r="J215" s="37">
        <v>57.1</v>
      </c>
      <c r="K215" s="37">
        <v>55.1</v>
      </c>
      <c r="L215" s="37">
        <v>52.85</v>
      </c>
      <c r="M215" s="37">
        <v>476.89463000000001</v>
      </c>
      <c r="N215" s="1"/>
      <c r="O215" s="1"/>
    </row>
    <row r="216" spans="1:15" ht="12.75" customHeight="1">
      <c r="A216" s="53">
        <v>207</v>
      </c>
      <c r="B216" s="28" t="s">
        <v>829</v>
      </c>
      <c r="C216" s="37">
        <v>358.25</v>
      </c>
      <c r="D216" s="37">
        <v>362.45</v>
      </c>
      <c r="E216" s="37">
        <v>352.4</v>
      </c>
      <c r="F216" s="37">
        <v>346.55</v>
      </c>
      <c r="G216" s="37">
        <v>336.5</v>
      </c>
      <c r="H216" s="37">
        <v>368.29999999999995</v>
      </c>
      <c r="I216" s="37">
        <v>378.35</v>
      </c>
      <c r="J216" s="37">
        <v>384.19999999999993</v>
      </c>
      <c r="K216" s="37">
        <v>372.5</v>
      </c>
      <c r="L216" s="37">
        <v>356.6</v>
      </c>
      <c r="M216" s="37">
        <v>41.319980000000001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E29" sqref="E2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5"/>
      <c r="B1" s="466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94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44761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8" t="s">
        <v>16</v>
      </c>
      <c r="B9" s="460" t="s">
        <v>18</v>
      </c>
      <c r="C9" s="464" t="s">
        <v>20</v>
      </c>
      <c r="D9" s="464" t="s">
        <v>21</v>
      </c>
      <c r="E9" s="455" t="s">
        <v>22</v>
      </c>
      <c r="F9" s="456"/>
      <c r="G9" s="457"/>
      <c r="H9" s="455" t="s">
        <v>23</v>
      </c>
      <c r="I9" s="456"/>
      <c r="J9" s="457"/>
      <c r="K9" s="23"/>
      <c r="L9" s="24"/>
      <c r="M9" s="50"/>
      <c r="N9" s="1"/>
      <c r="O9" s="1"/>
    </row>
    <row r="10" spans="1:15" ht="42.75" customHeight="1">
      <c r="A10" s="462"/>
      <c r="B10" s="463"/>
      <c r="C10" s="463"/>
      <c r="D10" s="46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89" t="s">
        <v>287</v>
      </c>
      <c r="C11" s="280">
        <v>22778.85</v>
      </c>
      <c r="D11" s="281">
        <v>22593.616666666669</v>
      </c>
      <c r="E11" s="281">
        <v>22237.233333333337</v>
      </c>
      <c r="F11" s="281">
        <v>21695.616666666669</v>
      </c>
      <c r="G11" s="281">
        <v>21339.233333333337</v>
      </c>
      <c r="H11" s="281">
        <v>23135.233333333337</v>
      </c>
      <c r="I11" s="281">
        <v>23491.616666666669</v>
      </c>
      <c r="J11" s="281">
        <v>24033.233333333337</v>
      </c>
      <c r="K11" s="280">
        <v>22950</v>
      </c>
      <c r="L11" s="280">
        <v>22052</v>
      </c>
      <c r="M11" s="280">
        <v>2.785E-2</v>
      </c>
      <c r="N11" s="1"/>
      <c r="O11" s="1"/>
    </row>
    <row r="12" spans="1:15" ht="12" customHeight="1">
      <c r="A12" s="30">
        <v>2</v>
      </c>
      <c r="B12" s="290" t="s">
        <v>288</v>
      </c>
      <c r="C12" s="280">
        <v>2586.5500000000002</v>
      </c>
      <c r="D12" s="281">
        <v>2579.3833333333332</v>
      </c>
      <c r="E12" s="281">
        <v>2561.2666666666664</v>
      </c>
      <c r="F12" s="281">
        <v>2535.9833333333331</v>
      </c>
      <c r="G12" s="281">
        <v>2517.8666666666663</v>
      </c>
      <c r="H12" s="281">
        <v>2604.6666666666665</v>
      </c>
      <c r="I12" s="281">
        <v>2622.7833333333333</v>
      </c>
      <c r="J12" s="281">
        <v>2648.0666666666666</v>
      </c>
      <c r="K12" s="280">
        <v>2597.5</v>
      </c>
      <c r="L12" s="280">
        <v>2554.1</v>
      </c>
      <c r="M12" s="280">
        <v>2.05877</v>
      </c>
      <c r="N12" s="1"/>
      <c r="O12" s="1"/>
    </row>
    <row r="13" spans="1:15" ht="12" customHeight="1">
      <c r="A13" s="30">
        <v>3</v>
      </c>
      <c r="B13" s="290" t="s">
        <v>43</v>
      </c>
      <c r="C13" s="280">
        <v>2174</v>
      </c>
      <c r="D13" s="281">
        <v>2168.6333333333332</v>
      </c>
      <c r="E13" s="281">
        <v>2157.3666666666663</v>
      </c>
      <c r="F13" s="281">
        <v>2140.7333333333331</v>
      </c>
      <c r="G13" s="281">
        <v>2129.4666666666662</v>
      </c>
      <c r="H13" s="281">
        <v>2185.2666666666664</v>
      </c>
      <c r="I13" s="281">
        <v>2196.5333333333328</v>
      </c>
      <c r="J13" s="281">
        <v>2213.1666666666665</v>
      </c>
      <c r="K13" s="280">
        <v>2179.9</v>
      </c>
      <c r="L13" s="280">
        <v>2152</v>
      </c>
      <c r="M13" s="280">
        <v>2.9645899999999998</v>
      </c>
      <c r="N13" s="1"/>
      <c r="O13" s="1"/>
    </row>
    <row r="14" spans="1:15" ht="12" customHeight="1">
      <c r="A14" s="30">
        <v>4</v>
      </c>
      <c r="B14" s="290" t="s">
        <v>290</v>
      </c>
      <c r="C14" s="280">
        <v>2361.85</v>
      </c>
      <c r="D14" s="281">
        <v>2348.8333333333335</v>
      </c>
      <c r="E14" s="281">
        <v>2314.3666666666668</v>
      </c>
      <c r="F14" s="281">
        <v>2266.8833333333332</v>
      </c>
      <c r="G14" s="281">
        <v>2232.4166666666665</v>
      </c>
      <c r="H14" s="281">
        <v>2396.3166666666671</v>
      </c>
      <c r="I14" s="281">
        <v>2430.7833333333333</v>
      </c>
      <c r="J14" s="281">
        <v>2478.2666666666673</v>
      </c>
      <c r="K14" s="280">
        <v>2383.3000000000002</v>
      </c>
      <c r="L14" s="280">
        <v>2301.35</v>
      </c>
      <c r="M14" s="280">
        <v>0.73316999999999999</v>
      </c>
      <c r="N14" s="1"/>
      <c r="O14" s="1"/>
    </row>
    <row r="15" spans="1:15" ht="12" customHeight="1">
      <c r="A15" s="30">
        <v>5</v>
      </c>
      <c r="B15" s="290" t="s">
        <v>291</v>
      </c>
      <c r="C15" s="280">
        <v>882.05</v>
      </c>
      <c r="D15" s="281">
        <v>880.55000000000007</v>
      </c>
      <c r="E15" s="281">
        <v>875.10000000000014</v>
      </c>
      <c r="F15" s="281">
        <v>868.15000000000009</v>
      </c>
      <c r="G15" s="281">
        <v>862.70000000000016</v>
      </c>
      <c r="H15" s="281">
        <v>887.50000000000011</v>
      </c>
      <c r="I15" s="281">
        <v>892.95000000000016</v>
      </c>
      <c r="J15" s="281">
        <v>899.90000000000009</v>
      </c>
      <c r="K15" s="280">
        <v>886</v>
      </c>
      <c r="L15" s="280">
        <v>873.6</v>
      </c>
      <c r="M15" s="280">
        <v>1.80375</v>
      </c>
      <c r="N15" s="1"/>
      <c r="O15" s="1"/>
    </row>
    <row r="16" spans="1:15" ht="12" customHeight="1">
      <c r="A16" s="30">
        <v>6</v>
      </c>
      <c r="B16" s="290" t="s">
        <v>59</v>
      </c>
      <c r="C16" s="280">
        <v>557.25</v>
      </c>
      <c r="D16" s="281">
        <v>556.80000000000007</v>
      </c>
      <c r="E16" s="281">
        <v>551.60000000000014</v>
      </c>
      <c r="F16" s="281">
        <v>545.95000000000005</v>
      </c>
      <c r="G16" s="281">
        <v>540.75000000000011</v>
      </c>
      <c r="H16" s="281">
        <v>562.45000000000016</v>
      </c>
      <c r="I16" s="281">
        <v>567.6500000000002</v>
      </c>
      <c r="J16" s="281">
        <v>573.30000000000018</v>
      </c>
      <c r="K16" s="280">
        <v>562</v>
      </c>
      <c r="L16" s="280">
        <v>551.15</v>
      </c>
      <c r="M16" s="280">
        <v>16.591550000000002</v>
      </c>
      <c r="N16" s="1"/>
      <c r="O16" s="1"/>
    </row>
    <row r="17" spans="1:15" ht="12" customHeight="1">
      <c r="A17" s="30">
        <v>7</v>
      </c>
      <c r="B17" s="290" t="s">
        <v>292</v>
      </c>
      <c r="C17" s="280">
        <v>440.95</v>
      </c>
      <c r="D17" s="281">
        <v>440.18333333333339</v>
      </c>
      <c r="E17" s="281">
        <v>435.86666666666679</v>
      </c>
      <c r="F17" s="281">
        <v>430.78333333333342</v>
      </c>
      <c r="G17" s="281">
        <v>426.46666666666681</v>
      </c>
      <c r="H17" s="281">
        <v>445.26666666666677</v>
      </c>
      <c r="I17" s="281">
        <v>449.58333333333337</v>
      </c>
      <c r="J17" s="281">
        <v>454.66666666666674</v>
      </c>
      <c r="K17" s="280">
        <v>444.5</v>
      </c>
      <c r="L17" s="280">
        <v>435.1</v>
      </c>
      <c r="M17" s="280">
        <v>0.76637999999999995</v>
      </c>
      <c r="N17" s="1"/>
      <c r="O17" s="1"/>
    </row>
    <row r="18" spans="1:15" ht="12" customHeight="1">
      <c r="A18" s="30">
        <v>8</v>
      </c>
      <c r="B18" s="290" t="s">
        <v>293</v>
      </c>
      <c r="C18" s="280">
        <v>1996.9</v>
      </c>
      <c r="D18" s="281">
        <v>1989.9666666666665</v>
      </c>
      <c r="E18" s="281">
        <v>1963.9333333333329</v>
      </c>
      <c r="F18" s="281">
        <v>1930.9666666666665</v>
      </c>
      <c r="G18" s="281">
        <v>1904.9333333333329</v>
      </c>
      <c r="H18" s="281">
        <v>2022.9333333333329</v>
      </c>
      <c r="I18" s="281">
        <v>2048.9666666666662</v>
      </c>
      <c r="J18" s="281">
        <v>2081.9333333333329</v>
      </c>
      <c r="K18" s="280">
        <v>2016</v>
      </c>
      <c r="L18" s="280">
        <v>1957</v>
      </c>
      <c r="M18" s="280">
        <v>1.3638300000000001</v>
      </c>
      <c r="N18" s="1"/>
      <c r="O18" s="1"/>
    </row>
    <row r="19" spans="1:15" ht="12" customHeight="1">
      <c r="A19" s="30">
        <v>9</v>
      </c>
      <c r="B19" s="290" t="s">
        <v>237</v>
      </c>
      <c r="C19" s="280">
        <v>19867.349999999999</v>
      </c>
      <c r="D19" s="281">
        <v>19812.25</v>
      </c>
      <c r="E19" s="281">
        <v>19685.099999999999</v>
      </c>
      <c r="F19" s="281">
        <v>19502.849999999999</v>
      </c>
      <c r="G19" s="281">
        <v>19375.699999999997</v>
      </c>
      <c r="H19" s="281">
        <v>19994.5</v>
      </c>
      <c r="I19" s="281">
        <v>20121.650000000001</v>
      </c>
      <c r="J19" s="281">
        <v>20303.900000000001</v>
      </c>
      <c r="K19" s="280">
        <v>19939.400000000001</v>
      </c>
      <c r="L19" s="280">
        <v>19630</v>
      </c>
      <c r="M19" s="280">
        <v>9.665E-2</v>
      </c>
      <c r="N19" s="1"/>
      <c r="O19" s="1"/>
    </row>
    <row r="20" spans="1:15" ht="12" customHeight="1">
      <c r="A20" s="30">
        <v>10</v>
      </c>
      <c r="B20" s="290" t="s">
        <v>45</v>
      </c>
      <c r="C20" s="280">
        <v>2423.6</v>
      </c>
      <c r="D20" s="281">
        <v>2423.8333333333335</v>
      </c>
      <c r="E20" s="281">
        <v>2405.8166666666671</v>
      </c>
      <c r="F20" s="281">
        <v>2388.0333333333338</v>
      </c>
      <c r="G20" s="281">
        <v>2370.0166666666673</v>
      </c>
      <c r="H20" s="281">
        <v>2441.6166666666668</v>
      </c>
      <c r="I20" s="281">
        <v>2459.6333333333332</v>
      </c>
      <c r="J20" s="281">
        <v>2477.4166666666665</v>
      </c>
      <c r="K20" s="280">
        <v>2441.85</v>
      </c>
      <c r="L20" s="280">
        <v>2406.0500000000002</v>
      </c>
      <c r="M20" s="280">
        <v>9.3720400000000001</v>
      </c>
      <c r="N20" s="1"/>
      <c r="O20" s="1"/>
    </row>
    <row r="21" spans="1:15" ht="12" customHeight="1">
      <c r="A21" s="30">
        <v>11</v>
      </c>
      <c r="B21" s="290" t="s">
        <v>238</v>
      </c>
      <c r="C21" s="280">
        <v>2093.25</v>
      </c>
      <c r="D21" s="281">
        <v>2099.5</v>
      </c>
      <c r="E21" s="281">
        <v>2066.4</v>
      </c>
      <c r="F21" s="281">
        <v>2039.5500000000002</v>
      </c>
      <c r="G21" s="281">
        <v>2006.4500000000003</v>
      </c>
      <c r="H21" s="281">
        <v>2126.35</v>
      </c>
      <c r="I21" s="281">
        <v>2159.4500000000003</v>
      </c>
      <c r="J21" s="281">
        <v>2186.2999999999997</v>
      </c>
      <c r="K21" s="280">
        <v>2132.6</v>
      </c>
      <c r="L21" s="280">
        <v>2072.65</v>
      </c>
      <c r="M21" s="280">
        <v>36.637740000000001</v>
      </c>
      <c r="N21" s="1"/>
      <c r="O21" s="1"/>
    </row>
    <row r="22" spans="1:15" ht="12" customHeight="1">
      <c r="A22" s="30">
        <v>12</v>
      </c>
      <c r="B22" s="290" t="s">
        <v>46</v>
      </c>
      <c r="C22" s="280">
        <v>739.75</v>
      </c>
      <c r="D22" s="281">
        <v>738.2833333333333</v>
      </c>
      <c r="E22" s="281">
        <v>734.06666666666661</v>
      </c>
      <c r="F22" s="281">
        <v>728.38333333333333</v>
      </c>
      <c r="G22" s="281">
        <v>724.16666666666663</v>
      </c>
      <c r="H22" s="281">
        <v>743.96666666666658</v>
      </c>
      <c r="I22" s="281">
        <v>748.18333333333328</v>
      </c>
      <c r="J22" s="281">
        <v>753.86666666666656</v>
      </c>
      <c r="K22" s="280">
        <v>742.5</v>
      </c>
      <c r="L22" s="280">
        <v>732.6</v>
      </c>
      <c r="M22" s="280">
        <v>24.036909999999999</v>
      </c>
      <c r="N22" s="1"/>
      <c r="O22" s="1"/>
    </row>
    <row r="23" spans="1:15" ht="12.75" customHeight="1">
      <c r="A23" s="30">
        <v>13</v>
      </c>
      <c r="B23" s="290" t="s">
        <v>239</v>
      </c>
      <c r="C23" s="280">
        <v>2832.8</v>
      </c>
      <c r="D23" s="281">
        <v>2820.1000000000004</v>
      </c>
      <c r="E23" s="281">
        <v>2780.3000000000006</v>
      </c>
      <c r="F23" s="281">
        <v>2727.8</v>
      </c>
      <c r="G23" s="281">
        <v>2688.0000000000005</v>
      </c>
      <c r="H23" s="281">
        <v>2872.6000000000008</v>
      </c>
      <c r="I23" s="281">
        <v>2912.4</v>
      </c>
      <c r="J23" s="281">
        <v>2964.900000000001</v>
      </c>
      <c r="K23" s="280">
        <v>2859.9</v>
      </c>
      <c r="L23" s="280">
        <v>2767.6</v>
      </c>
      <c r="M23" s="280">
        <v>4.6118699999999997</v>
      </c>
      <c r="N23" s="1"/>
      <c r="O23" s="1"/>
    </row>
    <row r="24" spans="1:15" ht="12.75" customHeight="1">
      <c r="A24" s="30">
        <v>14</v>
      </c>
      <c r="B24" s="290" t="s">
        <v>240</v>
      </c>
      <c r="C24" s="280">
        <v>2980.5</v>
      </c>
      <c r="D24" s="281">
        <v>2970.6</v>
      </c>
      <c r="E24" s="281">
        <v>2921.2</v>
      </c>
      <c r="F24" s="281">
        <v>2861.9</v>
      </c>
      <c r="G24" s="281">
        <v>2812.5</v>
      </c>
      <c r="H24" s="281">
        <v>3029.8999999999996</v>
      </c>
      <c r="I24" s="281">
        <v>3079.3</v>
      </c>
      <c r="J24" s="281">
        <v>3138.5999999999995</v>
      </c>
      <c r="K24" s="280">
        <v>3020</v>
      </c>
      <c r="L24" s="280">
        <v>2911.3</v>
      </c>
      <c r="M24" s="280">
        <v>10.4267</v>
      </c>
      <c r="N24" s="1"/>
      <c r="O24" s="1"/>
    </row>
    <row r="25" spans="1:15" ht="12.75" customHeight="1">
      <c r="A25" s="30">
        <v>15</v>
      </c>
      <c r="B25" s="290" t="s">
        <v>241</v>
      </c>
      <c r="C25" s="280">
        <v>95.2</v>
      </c>
      <c r="D25" s="281">
        <v>94.483333333333334</v>
      </c>
      <c r="E25" s="281">
        <v>93.266666666666666</v>
      </c>
      <c r="F25" s="281">
        <v>91.333333333333329</v>
      </c>
      <c r="G25" s="281">
        <v>90.11666666666666</v>
      </c>
      <c r="H25" s="281">
        <v>96.416666666666671</v>
      </c>
      <c r="I25" s="281">
        <v>97.63333333333334</v>
      </c>
      <c r="J25" s="281">
        <v>99.566666666666677</v>
      </c>
      <c r="K25" s="280">
        <v>95.7</v>
      </c>
      <c r="L25" s="280">
        <v>92.55</v>
      </c>
      <c r="M25" s="280">
        <v>20.373169999999998</v>
      </c>
      <c r="N25" s="1"/>
      <c r="O25" s="1"/>
    </row>
    <row r="26" spans="1:15" ht="12.75" customHeight="1">
      <c r="A26" s="30">
        <v>16</v>
      </c>
      <c r="B26" s="290" t="s">
        <v>41</v>
      </c>
      <c r="C26" s="280">
        <v>261.55</v>
      </c>
      <c r="D26" s="281">
        <v>260.2</v>
      </c>
      <c r="E26" s="281">
        <v>258.09999999999997</v>
      </c>
      <c r="F26" s="281">
        <v>254.64999999999998</v>
      </c>
      <c r="G26" s="281">
        <v>252.54999999999995</v>
      </c>
      <c r="H26" s="281">
        <v>263.64999999999998</v>
      </c>
      <c r="I26" s="281">
        <v>265.75</v>
      </c>
      <c r="J26" s="281">
        <v>269.2</v>
      </c>
      <c r="K26" s="280">
        <v>262.3</v>
      </c>
      <c r="L26" s="280">
        <v>256.75</v>
      </c>
      <c r="M26" s="280">
        <v>14.66441</v>
      </c>
      <c r="N26" s="1"/>
      <c r="O26" s="1"/>
    </row>
    <row r="27" spans="1:15" ht="12.75" customHeight="1">
      <c r="A27" s="30">
        <v>17</v>
      </c>
      <c r="B27" s="290" t="s">
        <v>856</v>
      </c>
      <c r="C27" s="280">
        <v>418.7</v>
      </c>
      <c r="D27" s="281">
        <v>417.25</v>
      </c>
      <c r="E27" s="281">
        <v>415.25</v>
      </c>
      <c r="F27" s="281">
        <v>411.8</v>
      </c>
      <c r="G27" s="281">
        <v>409.8</v>
      </c>
      <c r="H27" s="281">
        <v>420.7</v>
      </c>
      <c r="I27" s="281">
        <v>422.7</v>
      </c>
      <c r="J27" s="281">
        <v>426.15</v>
      </c>
      <c r="K27" s="280">
        <v>419.25</v>
      </c>
      <c r="L27" s="280">
        <v>413.8</v>
      </c>
      <c r="M27" s="280">
        <v>0.32841999999999999</v>
      </c>
      <c r="N27" s="1"/>
      <c r="O27" s="1"/>
    </row>
    <row r="28" spans="1:15" ht="12.75" customHeight="1">
      <c r="A28" s="30">
        <v>18</v>
      </c>
      <c r="B28" s="290" t="s">
        <v>294</v>
      </c>
      <c r="C28" s="280">
        <v>275.5</v>
      </c>
      <c r="D28" s="281">
        <v>274.23333333333335</v>
      </c>
      <c r="E28" s="281">
        <v>270.4666666666667</v>
      </c>
      <c r="F28" s="281">
        <v>265.43333333333334</v>
      </c>
      <c r="G28" s="281">
        <v>261.66666666666669</v>
      </c>
      <c r="H28" s="281">
        <v>279.26666666666671</v>
      </c>
      <c r="I28" s="281">
        <v>283.03333333333336</v>
      </c>
      <c r="J28" s="281">
        <v>288.06666666666672</v>
      </c>
      <c r="K28" s="280">
        <v>278</v>
      </c>
      <c r="L28" s="280">
        <v>269.2</v>
      </c>
      <c r="M28" s="280">
        <v>0.33907999999999999</v>
      </c>
      <c r="N28" s="1"/>
      <c r="O28" s="1"/>
    </row>
    <row r="29" spans="1:15" ht="12.75" customHeight="1">
      <c r="A29" s="30">
        <v>19</v>
      </c>
      <c r="B29" s="290" t="s">
        <v>295</v>
      </c>
      <c r="C29" s="280">
        <v>207.4</v>
      </c>
      <c r="D29" s="281">
        <v>207.79999999999998</v>
      </c>
      <c r="E29" s="281">
        <v>205.59999999999997</v>
      </c>
      <c r="F29" s="281">
        <v>203.79999999999998</v>
      </c>
      <c r="G29" s="281">
        <v>201.59999999999997</v>
      </c>
      <c r="H29" s="281">
        <v>209.59999999999997</v>
      </c>
      <c r="I29" s="281">
        <v>211.79999999999995</v>
      </c>
      <c r="J29" s="281">
        <v>213.59999999999997</v>
      </c>
      <c r="K29" s="280">
        <v>210</v>
      </c>
      <c r="L29" s="280">
        <v>206</v>
      </c>
      <c r="M29" s="280">
        <v>3.4530400000000001</v>
      </c>
      <c r="N29" s="1"/>
      <c r="O29" s="1"/>
    </row>
    <row r="30" spans="1:15" ht="12.75" customHeight="1">
      <c r="A30" s="30">
        <v>20</v>
      </c>
      <c r="B30" s="290" t="s">
        <v>296</v>
      </c>
      <c r="C30" s="280">
        <v>1069.25</v>
      </c>
      <c r="D30" s="281">
        <v>1065.1166666666666</v>
      </c>
      <c r="E30" s="281">
        <v>1030.2333333333331</v>
      </c>
      <c r="F30" s="281">
        <v>991.21666666666647</v>
      </c>
      <c r="G30" s="281">
        <v>956.33333333333303</v>
      </c>
      <c r="H30" s="281">
        <v>1104.1333333333332</v>
      </c>
      <c r="I30" s="281">
        <v>1139.0166666666669</v>
      </c>
      <c r="J30" s="281">
        <v>1178.0333333333333</v>
      </c>
      <c r="K30" s="280">
        <v>1100</v>
      </c>
      <c r="L30" s="280">
        <v>1026.0999999999999</v>
      </c>
      <c r="M30" s="280">
        <v>7.9324700000000004</v>
      </c>
      <c r="N30" s="1"/>
      <c r="O30" s="1"/>
    </row>
    <row r="31" spans="1:15" ht="12.75" customHeight="1">
      <c r="A31" s="30">
        <v>21</v>
      </c>
      <c r="B31" s="290" t="s">
        <v>242</v>
      </c>
      <c r="C31" s="280">
        <v>1237.5999999999999</v>
      </c>
      <c r="D31" s="281">
        <v>1230.95</v>
      </c>
      <c r="E31" s="281">
        <v>1213.9000000000001</v>
      </c>
      <c r="F31" s="281">
        <v>1190.2</v>
      </c>
      <c r="G31" s="281">
        <v>1173.1500000000001</v>
      </c>
      <c r="H31" s="281">
        <v>1254.6500000000001</v>
      </c>
      <c r="I31" s="281">
        <v>1271.6999999999998</v>
      </c>
      <c r="J31" s="281">
        <v>1295.4000000000001</v>
      </c>
      <c r="K31" s="280">
        <v>1248</v>
      </c>
      <c r="L31" s="280">
        <v>1207.25</v>
      </c>
      <c r="M31" s="280">
        <v>0.47609000000000001</v>
      </c>
      <c r="N31" s="1"/>
      <c r="O31" s="1"/>
    </row>
    <row r="32" spans="1:15" ht="12.75" customHeight="1">
      <c r="A32" s="30">
        <v>22</v>
      </c>
      <c r="B32" s="290" t="s">
        <v>52</v>
      </c>
      <c r="C32" s="280">
        <v>705.1</v>
      </c>
      <c r="D32" s="281">
        <v>705.5</v>
      </c>
      <c r="E32" s="281">
        <v>700.05</v>
      </c>
      <c r="F32" s="281">
        <v>695</v>
      </c>
      <c r="G32" s="281">
        <v>689.55</v>
      </c>
      <c r="H32" s="281">
        <v>710.55</v>
      </c>
      <c r="I32" s="281">
        <v>716</v>
      </c>
      <c r="J32" s="281">
        <v>721.05</v>
      </c>
      <c r="K32" s="280">
        <v>710.95</v>
      </c>
      <c r="L32" s="280">
        <v>700.45</v>
      </c>
      <c r="M32" s="280">
        <v>0.44640000000000002</v>
      </c>
      <c r="N32" s="1"/>
      <c r="O32" s="1"/>
    </row>
    <row r="33" spans="1:15" ht="12.75" customHeight="1">
      <c r="A33" s="30">
        <v>23</v>
      </c>
      <c r="B33" s="290" t="s">
        <v>48</v>
      </c>
      <c r="C33" s="280">
        <v>3250.1</v>
      </c>
      <c r="D33" s="281">
        <v>3238.5666666666671</v>
      </c>
      <c r="E33" s="281">
        <v>3213.233333333334</v>
      </c>
      <c r="F33" s="281">
        <v>3176.3666666666668</v>
      </c>
      <c r="G33" s="281">
        <v>3151.0333333333338</v>
      </c>
      <c r="H33" s="281">
        <v>3275.4333333333343</v>
      </c>
      <c r="I33" s="281">
        <v>3300.7666666666673</v>
      </c>
      <c r="J33" s="281">
        <v>3337.6333333333346</v>
      </c>
      <c r="K33" s="280">
        <v>3263.9</v>
      </c>
      <c r="L33" s="280">
        <v>3201.7</v>
      </c>
      <c r="M33" s="280">
        <v>1.0674399999999999</v>
      </c>
      <c r="N33" s="1"/>
      <c r="O33" s="1"/>
    </row>
    <row r="34" spans="1:15" ht="12.75" customHeight="1">
      <c r="A34" s="30">
        <v>24</v>
      </c>
      <c r="B34" s="290" t="s">
        <v>297</v>
      </c>
      <c r="C34" s="280">
        <v>2623.5</v>
      </c>
      <c r="D34" s="281">
        <v>2626.1666666666665</v>
      </c>
      <c r="E34" s="281">
        <v>2609.333333333333</v>
      </c>
      <c r="F34" s="281">
        <v>2595.1666666666665</v>
      </c>
      <c r="G34" s="281">
        <v>2578.333333333333</v>
      </c>
      <c r="H34" s="281">
        <v>2640.333333333333</v>
      </c>
      <c r="I34" s="281">
        <v>2657.1666666666661</v>
      </c>
      <c r="J34" s="281">
        <v>2671.333333333333</v>
      </c>
      <c r="K34" s="280">
        <v>2643</v>
      </c>
      <c r="L34" s="280">
        <v>2612</v>
      </c>
      <c r="M34" s="280">
        <v>0.18217</v>
      </c>
      <c r="N34" s="1"/>
      <c r="O34" s="1"/>
    </row>
    <row r="35" spans="1:15" ht="12.75" customHeight="1">
      <c r="A35" s="30">
        <v>25</v>
      </c>
      <c r="B35" s="290" t="s">
        <v>749</v>
      </c>
      <c r="C35" s="280">
        <v>287.60000000000002</v>
      </c>
      <c r="D35" s="281">
        <v>288.2833333333333</v>
      </c>
      <c r="E35" s="281">
        <v>282.61666666666662</v>
      </c>
      <c r="F35" s="281">
        <v>277.63333333333333</v>
      </c>
      <c r="G35" s="281">
        <v>271.96666666666664</v>
      </c>
      <c r="H35" s="281">
        <v>293.26666666666659</v>
      </c>
      <c r="I35" s="281">
        <v>298.93333333333334</v>
      </c>
      <c r="J35" s="281">
        <v>303.91666666666657</v>
      </c>
      <c r="K35" s="280">
        <v>293.95</v>
      </c>
      <c r="L35" s="280">
        <v>283.3</v>
      </c>
      <c r="M35" s="280">
        <v>4.7479199999999997</v>
      </c>
      <c r="N35" s="1"/>
      <c r="O35" s="1"/>
    </row>
    <row r="36" spans="1:15" ht="12.75" customHeight="1">
      <c r="A36" s="30">
        <v>26</v>
      </c>
      <c r="B36" s="290" t="s">
        <v>298</v>
      </c>
      <c r="C36" s="280">
        <v>21.1</v>
      </c>
      <c r="D36" s="281">
        <v>21.033333333333335</v>
      </c>
      <c r="E36" s="281">
        <v>20.916666666666671</v>
      </c>
      <c r="F36" s="281">
        <v>20.733333333333338</v>
      </c>
      <c r="G36" s="281">
        <v>20.616666666666674</v>
      </c>
      <c r="H36" s="281">
        <v>21.216666666666669</v>
      </c>
      <c r="I36" s="281">
        <v>21.333333333333336</v>
      </c>
      <c r="J36" s="281">
        <v>21.516666666666666</v>
      </c>
      <c r="K36" s="280">
        <v>21.15</v>
      </c>
      <c r="L36" s="280">
        <v>20.85</v>
      </c>
      <c r="M36" s="280">
        <v>16.05583</v>
      </c>
      <c r="N36" s="1"/>
      <c r="O36" s="1"/>
    </row>
    <row r="37" spans="1:15" ht="12.75" customHeight="1">
      <c r="A37" s="30">
        <v>27</v>
      </c>
      <c r="B37" s="290" t="s">
        <v>50</v>
      </c>
      <c r="C37" s="280">
        <v>479.4</v>
      </c>
      <c r="D37" s="281">
        <v>477.58333333333331</v>
      </c>
      <c r="E37" s="281">
        <v>472.16666666666663</v>
      </c>
      <c r="F37" s="281">
        <v>464.93333333333334</v>
      </c>
      <c r="G37" s="281">
        <v>459.51666666666665</v>
      </c>
      <c r="H37" s="281">
        <v>484.81666666666661</v>
      </c>
      <c r="I37" s="281">
        <v>490.23333333333323</v>
      </c>
      <c r="J37" s="281">
        <v>497.46666666666658</v>
      </c>
      <c r="K37" s="280">
        <v>483</v>
      </c>
      <c r="L37" s="280">
        <v>470.35</v>
      </c>
      <c r="M37" s="280">
        <v>6.8345500000000001</v>
      </c>
      <c r="N37" s="1"/>
      <c r="O37" s="1"/>
    </row>
    <row r="38" spans="1:15" ht="12.75" customHeight="1">
      <c r="A38" s="30">
        <v>28</v>
      </c>
      <c r="B38" s="290" t="s">
        <v>299</v>
      </c>
      <c r="C38" s="280">
        <v>2444.3000000000002</v>
      </c>
      <c r="D38" s="281">
        <v>2455.8166666666671</v>
      </c>
      <c r="E38" s="281">
        <v>2383.483333333334</v>
      </c>
      <c r="F38" s="281">
        <v>2322.666666666667</v>
      </c>
      <c r="G38" s="281">
        <v>2250.3333333333339</v>
      </c>
      <c r="H38" s="281">
        <v>2516.6333333333341</v>
      </c>
      <c r="I38" s="281">
        <v>2588.9666666666672</v>
      </c>
      <c r="J38" s="281">
        <v>2649.7833333333342</v>
      </c>
      <c r="K38" s="280">
        <v>2528.15</v>
      </c>
      <c r="L38" s="280">
        <v>2395</v>
      </c>
      <c r="M38" s="280">
        <v>1.1771400000000001</v>
      </c>
      <c r="N38" s="1"/>
      <c r="O38" s="1"/>
    </row>
    <row r="39" spans="1:15" ht="12.75" customHeight="1">
      <c r="A39" s="30">
        <v>29</v>
      </c>
      <c r="B39" s="290" t="s">
        <v>51</v>
      </c>
      <c r="C39" s="280">
        <v>370.7</v>
      </c>
      <c r="D39" s="281">
        <v>370.89999999999992</v>
      </c>
      <c r="E39" s="281">
        <v>369.39999999999986</v>
      </c>
      <c r="F39" s="281">
        <v>368.09999999999997</v>
      </c>
      <c r="G39" s="281">
        <v>366.59999999999991</v>
      </c>
      <c r="H39" s="281">
        <v>372.19999999999982</v>
      </c>
      <c r="I39" s="281">
        <v>373.69999999999993</v>
      </c>
      <c r="J39" s="281">
        <v>374.99999999999977</v>
      </c>
      <c r="K39" s="280">
        <v>372.4</v>
      </c>
      <c r="L39" s="280">
        <v>369.6</v>
      </c>
      <c r="M39" s="280">
        <v>17.451239999999999</v>
      </c>
      <c r="N39" s="1"/>
      <c r="O39" s="1"/>
    </row>
    <row r="40" spans="1:15" ht="12.75" customHeight="1">
      <c r="A40" s="30">
        <v>30</v>
      </c>
      <c r="B40" s="290" t="s">
        <v>817</v>
      </c>
      <c r="C40" s="280">
        <v>1287.3</v>
      </c>
      <c r="D40" s="281">
        <v>1294.7666666666667</v>
      </c>
      <c r="E40" s="281">
        <v>1271.5833333333333</v>
      </c>
      <c r="F40" s="281">
        <v>1255.8666666666666</v>
      </c>
      <c r="G40" s="281">
        <v>1232.6833333333332</v>
      </c>
      <c r="H40" s="281">
        <v>1310.4833333333333</v>
      </c>
      <c r="I40" s="281">
        <v>1333.6666666666667</v>
      </c>
      <c r="J40" s="281">
        <v>1349.3833333333334</v>
      </c>
      <c r="K40" s="280">
        <v>1317.95</v>
      </c>
      <c r="L40" s="280">
        <v>1279.05</v>
      </c>
      <c r="M40" s="280">
        <v>5.15212</v>
      </c>
      <c r="N40" s="1"/>
      <c r="O40" s="1"/>
    </row>
    <row r="41" spans="1:15" ht="12.75" customHeight="1">
      <c r="A41" s="30">
        <v>31</v>
      </c>
      <c r="B41" s="290" t="s">
        <v>779</v>
      </c>
      <c r="C41" s="280">
        <v>740.9</v>
      </c>
      <c r="D41" s="281">
        <v>738.86666666666667</v>
      </c>
      <c r="E41" s="281">
        <v>731.18333333333339</v>
      </c>
      <c r="F41" s="281">
        <v>721.4666666666667</v>
      </c>
      <c r="G41" s="281">
        <v>713.78333333333342</v>
      </c>
      <c r="H41" s="281">
        <v>748.58333333333337</v>
      </c>
      <c r="I41" s="281">
        <v>756.26666666666654</v>
      </c>
      <c r="J41" s="281">
        <v>765.98333333333335</v>
      </c>
      <c r="K41" s="280">
        <v>746.55</v>
      </c>
      <c r="L41" s="280">
        <v>729.15</v>
      </c>
      <c r="M41" s="280">
        <v>1.0460100000000001</v>
      </c>
      <c r="N41" s="1"/>
      <c r="O41" s="1"/>
    </row>
    <row r="42" spans="1:15" ht="12.75" customHeight="1">
      <c r="A42" s="30">
        <v>32</v>
      </c>
      <c r="B42" s="290" t="s">
        <v>53</v>
      </c>
      <c r="C42" s="280">
        <v>3947.1</v>
      </c>
      <c r="D42" s="281">
        <v>3936.0166666666664</v>
      </c>
      <c r="E42" s="281">
        <v>3901.2333333333327</v>
      </c>
      <c r="F42" s="281">
        <v>3855.3666666666663</v>
      </c>
      <c r="G42" s="281">
        <v>3820.5833333333326</v>
      </c>
      <c r="H42" s="281">
        <v>3981.8833333333328</v>
      </c>
      <c r="I42" s="281">
        <v>4016.6666666666665</v>
      </c>
      <c r="J42" s="281">
        <v>4062.5333333333328</v>
      </c>
      <c r="K42" s="280">
        <v>3970.8</v>
      </c>
      <c r="L42" s="280">
        <v>3890.15</v>
      </c>
      <c r="M42" s="280">
        <v>2.9115500000000001</v>
      </c>
      <c r="N42" s="1"/>
      <c r="O42" s="1"/>
    </row>
    <row r="43" spans="1:15" ht="12.75" customHeight="1">
      <c r="A43" s="30">
        <v>33</v>
      </c>
      <c r="B43" s="290" t="s">
        <v>54</v>
      </c>
      <c r="C43" s="280">
        <v>211.65</v>
      </c>
      <c r="D43" s="281">
        <v>211.75</v>
      </c>
      <c r="E43" s="281">
        <v>209.85</v>
      </c>
      <c r="F43" s="281">
        <v>208.04999999999998</v>
      </c>
      <c r="G43" s="281">
        <v>206.14999999999998</v>
      </c>
      <c r="H43" s="281">
        <v>213.55</v>
      </c>
      <c r="I43" s="281">
        <v>215.45</v>
      </c>
      <c r="J43" s="281">
        <v>217.25000000000003</v>
      </c>
      <c r="K43" s="280">
        <v>213.65</v>
      </c>
      <c r="L43" s="280">
        <v>209.95</v>
      </c>
      <c r="M43" s="280">
        <v>12.143980000000001</v>
      </c>
      <c r="N43" s="1"/>
      <c r="O43" s="1"/>
    </row>
    <row r="44" spans="1:15" ht="12.75" customHeight="1">
      <c r="A44" s="30">
        <v>34</v>
      </c>
      <c r="B44" s="290" t="s">
        <v>857</v>
      </c>
      <c r="C44" s="280">
        <v>270.45</v>
      </c>
      <c r="D44" s="281">
        <v>269.56666666666666</v>
      </c>
      <c r="E44" s="281">
        <v>265.18333333333334</v>
      </c>
      <c r="F44" s="281">
        <v>259.91666666666669</v>
      </c>
      <c r="G44" s="281">
        <v>255.53333333333336</v>
      </c>
      <c r="H44" s="281">
        <v>274.83333333333331</v>
      </c>
      <c r="I44" s="281">
        <v>279.21666666666664</v>
      </c>
      <c r="J44" s="281">
        <v>284.48333333333329</v>
      </c>
      <c r="K44" s="280">
        <v>273.95</v>
      </c>
      <c r="L44" s="280">
        <v>264.3</v>
      </c>
      <c r="M44" s="280">
        <v>0.86273</v>
      </c>
      <c r="N44" s="1"/>
      <c r="O44" s="1"/>
    </row>
    <row r="45" spans="1:15" ht="12.75" customHeight="1">
      <c r="A45" s="30">
        <v>35</v>
      </c>
      <c r="B45" s="290" t="s">
        <v>300</v>
      </c>
      <c r="C45" s="280">
        <v>577.15</v>
      </c>
      <c r="D45" s="281">
        <v>576.86666666666667</v>
      </c>
      <c r="E45" s="281">
        <v>572.2833333333333</v>
      </c>
      <c r="F45" s="281">
        <v>567.41666666666663</v>
      </c>
      <c r="G45" s="281">
        <v>562.83333333333326</v>
      </c>
      <c r="H45" s="281">
        <v>581.73333333333335</v>
      </c>
      <c r="I45" s="281">
        <v>586.31666666666661</v>
      </c>
      <c r="J45" s="281">
        <v>591.18333333333339</v>
      </c>
      <c r="K45" s="280">
        <v>581.45000000000005</v>
      </c>
      <c r="L45" s="280">
        <v>572</v>
      </c>
      <c r="M45" s="280">
        <v>1.9437599999999999</v>
      </c>
      <c r="N45" s="1"/>
      <c r="O45" s="1"/>
    </row>
    <row r="46" spans="1:15" ht="12.75" customHeight="1">
      <c r="A46" s="30">
        <v>36</v>
      </c>
      <c r="B46" s="290" t="s">
        <v>55</v>
      </c>
      <c r="C46" s="280">
        <v>145.69999999999999</v>
      </c>
      <c r="D46" s="281">
        <v>145.91666666666666</v>
      </c>
      <c r="E46" s="281">
        <v>144.5333333333333</v>
      </c>
      <c r="F46" s="281">
        <v>143.36666666666665</v>
      </c>
      <c r="G46" s="281">
        <v>141.98333333333329</v>
      </c>
      <c r="H46" s="281">
        <v>147.08333333333331</v>
      </c>
      <c r="I46" s="281">
        <v>148.4666666666667</v>
      </c>
      <c r="J46" s="281">
        <v>149.63333333333333</v>
      </c>
      <c r="K46" s="280">
        <v>147.30000000000001</v>
      </c>
      <c r="L46" s="280">
        <v>144.75</v>
      </c>
      <c r="M46" s="280">
        <v>84.725710000000007</v>
      </c>
      <c r="N46" s="1"/>
      <c r="O46" s="1"/>
    </row>
    <row r="47" spans="1:15" ht="12.75" customHeight="1">
      <c r="A47" s="30">
        <v>37</v>
      </c>
      <c r="B47" s="290" t="s">
        <v>57</v>
      </c>
      <c r="C47" s="280">
        <v>3017.85</v>
      </c>
      <c r="D47" s="281">
        <v>3010.4166666666665</v>
      </c>
      <c r="E47" s="281">
        <v>2995.833333333333</v>
      </c>
      <c r="F47" s="281">
        <v>2973.8166666666666</v>
      </c>
      <c r="G47" s="281">
        <v>2959.2333333333331</v>
      </c>
      <c r="H47" s="281">
        <v>3032.4333333333329</v>
      </c>
      <c r="I47" s="281">
        <v>3047.016666666666</v>
      </c>
      <c r="J47" s="281">
        <v>3069.0333333333328</v>
      </c>
      <c r="K47" s="280">
        <v>3025</v>
      </c>
      <c r="L47" s="280">
        <v>2988.4</v>
      </c>
      <c r="M47" s="280">
        <v>8.2339000000000002</v>
      </c>
      <c r="N47" s="1"/>
      <c r="O47" s="1"/>
    </row>
    <row r="48" spans="1:15" ht="12.75" customHeight="1">
      <c r="A48" s="30">
        <v>38</v>
      </c>
      <c r="B48" s="290" t="s">
        <v>301</v>
      </c>
      <c r="C48" s="280">
        <v>218</v>
      </c>
      <c r="D48" s="281">
        <v>217.76666666666665</v>
      </c>
      <c r="E48" s="281">
        <v>215.5333333333333</v>
      </c>
      <c r="F48" s="281">
        <v>213.06666666666666</v>
      </c>
      <c r="G48" s="281">
        <v>210.83333333333331</v>
      </c>
      <c r="H48" s="281">
        <v>220.23333333333329</v>
      </c>
      <c r="I48" s="281">
        <v>222.46666666666664</v>
      </c>
      <c r="J48" s="281">
        <v>224.93333333333328</v>
      </c>
      <c r="K48" s="280">
        <v>220</v>
      </c>
      <c r="L48" s="280">
        <v>215.3</v>
      </c>
      <c r="M48" s="280">
        <v>15.66916</v>
      </c>
      <c r="N48" s="1"/>
      <c r="O48" s="1"/>
    </row>
    <row r="49" spans="1:15" ht="12.75" customHeight="1">
      <c r="A49" s="30">
        <v>39</v>
      </c>
      <c r="B49" s="290" t="s">
        <v>302</v>
      </c>
      <c r="C49" s="280">
        <v>3059.5</v>
      </c>
      <c r="D49" s="281">
        <v>3036.7166666666667</v>
      </c>
      <c r="E49" s="281">
        <v>3004.1833333333334</v>
      </c>
      <c r="F49" s="281">
        <v>2948.8666666666668</v>
      </c>
      <c r="G49" s="281">
        <v>2916.3333333333335</v>
      </c>
      <c r="H49" s="281">
        <v>3092.0333333333333</v>
      </c>
      <c r="I49" s="281">
        <v>3124.5666666666671</v>
      </c>
      <c r="J49" s="281">
        <v>3179.8833333333332</v>
      </c>
      <c r="K49" s="280">
        <v>3069.25</v>
      </c>
      <c r="L49" s="280">
        <v>2981.4</v>
      </c>
      <c r="M49" s="280">
        <v>0.17594000000000001</v>
      </c>
      <c r="N49" s="1"/>
      <c r="O49" s="1"/>
    </row>
    <row r="50" spans="1:15" ht="12.75" customHeight="1">
      <c r="A50" s="30">
        <v>40</v>
      </c>
      <c r="B50" s="290" t="s">
        <v>303</v>
      </c>
      <c r="C50" s="280">
        <v>1775.8</v>
      </c>
      <c r="D50" s="281">
        <v>1783.1833333333334</v>
      </c>
      <c r="E50" s="281">
        <v>1761.3666666666668</v>
      </c>
      <c r="F50" s="281">
        <v>1746.9333333333334</v>
      </c>
      <c r="G50" s="281">
        <v>1725.1166666666668</v>
      </c>
      <c r="H50" s="281">
        <v>1797.6166666666668</v>
      </c>
      <c r="I50" s="281">
        <v>1819.4333333333334</v>
      </c>
      <c r="J50" s="281">
        <v>1833.8666666666668</v>
      </c>
      <c r="K50" s="280">
        <v>1805</v>
      </c>
      <c r="L50" s="280">
        <v>1768.75</v>
      </c>
      <c r="M50" s="280">
        <v>2.91913</v>
      </c>
      <c r="N50" s="1"/>
      <c r="O50" s="1"/>
    </row>
    <row r="51" spans="1:15" ht="12.75" customHeight="1">
      <c r="A51" s="30">
        <v>41</v>
      </c>
      <c r="B51" s="290" t="s">
        <v>304</v>
      </c>
      <c r="C51" s="280">
        <v>8378.5</v>
      </c>
      <c r="D51" s="281">
        <v>8392.15</v>
      </c>
      <c r="E51" s="281">
        <v>8349.3499999999985</v>
      </c>
      <c r="F51" s="281">
        <v>8320.1999999999989</v>
      </c>
      <c r="G51" s="281">
        <v>8277.3999999999978</v>
      </c>
      <c r="H51" s="281">
        <v>8421.2999999999993</v>
      </c>
      <c r="I51" s="281">
        <v>8464.0999999999985</v>
      </c>
      <c r="J51" s="281">
        <v>8493.25</v>
      </c>
      <c r="K51" s="280">
        <v>8434.9500000000007</v>
      </c>
      <c r="L51" s="280">
        <v>8363</v>
      </c>
      <c r="M51" s="280">
        <v>0.11534999999999999</v>
      </c>
      <c r="N51" s="1"/>
      <c r="O51" s="1"/>
    </row>
    <row r="52" spans="1:15" ht="12.75" customHeight="1">
      <c r="A52" s="30">
        <v>42</v>
      </c>
      <c r="B52" s="290" t="s">
        <v>60</v>
      </c>
      <c r="C52" s="280">
        <v>553.4</v>
      </c>
      <c r="D52" s="281">
        <v>553.59999999999991</v>
      </c>
      <c r="E52" s="281">
        <v>546.39999999999986</v>
      </c>
      <c r="F52" s="281">
        <v>539.4</v>
      </c>
      <c r="G52" s="281">
        <v>532.19999999999993</v>
      </c>
      <c r="H52" s="281">
        <v>560.5999999999998</v>
      </c>
      <c r="I52" s="281">
        <v>567.79999999999984</v>
      </c>
      <c r="J52" s="281">
        <v>574.79999999999973</v>
      </c>
      <c r="K52" s="280">
        <v>560.79999999999995</v>
      </c>
      <c r="L52" s="280">
        <v>546.6</v>
      </c>
      <c r="M52" s="280">
        <v>11.64667</v>
      </c>
      <c r="N52" s="1"/>
      <c r="O52" s="1"/>
    </row>
    <row r="53" spans="1:15" ht="12.75" customHeight="1">
      <c r="A53" s="30">
        <v>43</v>
      </c>
      <c r="B53" s="290" t="s">
        <v>305</v>
      </c>
      <c r="C53" s="280">
        <v>451.8</v>
      </c>
      <c r="D53" s="281">
        <v>452.3</v>
      </c>
      <c r="E53" s="281">
        <v>446</v>
      </c>
      <c r="F53" s="281">
        <v>440.2</v>
      </c>
      <c r="G53" s="281">
        <v>433.9</v>
      </c>
      <c r="H53" s="281">
        <v>458.1</v>
      </c>
      <c r="I53" s="281">
        <v>464.40000000000009</v>
      </c>
      <c r="J53" s="281">
        <v>470.20000000000005</v>
      </c>
      <c r="K53" s="280">
        <v>458.6</v>
      </c>
      <c r="L53" s="280">
        <v>446.5</v>
      </c>
      <c r="M53" s="280">
        <v>1.33334</v>
      </c>
      <c r="N53" s="1"/>
      <c r="O53" s="1"/>
    </row>
    <row r="54" spans="1:15" ht="12.75" customHeight="1">
      <c r="A54" s="30">
        <v>44</v>
      </c>
      <c r="B54" s="290" t="s">
        <v>243</v>
      </c>
      <c r="C54" s="280">
        <v>3945.75</v>
      </c>
      <c r="D54" s="281">
        <v>3944.5833333333335</v>
      </c>
      <c r="E54" s="281">
        <v>3921.166666666667</v>
      </c>
      <c r="F54" s="281">
        <v>3896.5833333333335</v>
      </c>
      <c r="G54" s="281">
        <v>3873.166666666667</v>
      </c>
      <c r="H54" s="281">
        <v>3969.166666666667</v>
      </c>
      <c r="I54" s="281">
        <v>3992.5833333333339</v>
      </c>
      <c r="J54" s="281">
        <v>4017.166666666667</v>
      </c>
      <c r="K54" s="280">
        <v>3968</v>
      </c>
      <c r="L54" s="280">
        <v>3920</v>
      </c>
      <c r="M54" s="280">
        <v>2.8748100000000001</v>
      </c>
      <c r="N54" s="1"/>
      <c r="O54" s="1"/>
    </row>
    <row r="55" spans="1:15" ht="12.75" customHeight="1">
      <c r="A55" s="30">
        <v>45</v>
      </c>
      <c r="B55" s="290" t="s">
        <v>61</v>
      </c>
      <c r="C55" s="280">
        <v>684.5</v>
      </c>
      <c r="D55" s="281">
        <v>678.65</v>
      </c>
      <c r="E55" s="281">
        <v>669.3</v>
      </c>
      <c r="F55" s="281">
        <v>654.1</v>
      </c>
      <c r="G55" s="281">
        <v>644.75</v>
      </c>
      <c r="H55" s="281">
        <v>693.84999999999991</v>
      </c>
      <c r="I55" s="281">
        <v>703.2</v>
      </c>
      <c r="J55" s="281">
        <v>718.39999999999986</v>
      </c>
      <c r="K55" s="280">
        <v>688</v>
      </c>
      <c r="L55" s="280">
        <v>663.45</v>
      </c>
      <c r="M55" s="280">
        <v>124.64664</v>
      </c>
      <c r="N55" s="1"/>
      <c r="O55" s="1"/>
    </row>
    <row r="56" spans="1:15" ht="12.75" customHeight="1">
      <c r="A56" s="30">
        <v>46</v>
      </c>
      <c r="B56" s="290" t="s">
        <v>306</v>
      </c>
      <c r="C56" s="280">
        <v>2781.7</v>
      </c>
      <c r="D56" s="281">
        <v>2778.9166666666665</v>
      </c>
      <c r="E56" s="281">
        <v>2747.833333333333</v>
      </c>
      <c r="F56" s="281">
        <v>2713.9666666666667</v>
      </c>
      <c r="G56" s="281">
        <v>2682.8833333333332</v>
      </c>
      <c r="H56" s="281">
        <v>2812.7833333333328</v>
      </c>
      <c r="I56" s="281">
        <v>2843.8666666666659</v>
      </c>
      <c r="J56" s="281">
        <v>2877.7333333333327</v>
      </c>
      <c r="K56" s="280">
        <v>2810</v>
      </c>
      <c r="L56" s="280">
        <v>2745.05</v>
      </c>
      <c r="M56" s="280">
        <v>0.37328</v>
      </c>
      <c r="N56" s="1"/>
      <c r="O56" s="1"/>
    </row>
    <row r="57" spans="1:15" ht="12.75" customHeight="1">
      <c r="A57" s="30">
        <v>47</v>
      </c>
      <c r="B57" s="290" t="s">
        <v>307</v>
      </c>
      <c r="C57" s="280">
        <v>656.2</v>
      </c>
      <c r="D57" s="281">
        <v>655.93333333333339</v>
      </c>
      <c r="E57" s="281">
        <v>650.26666666666677</v>
      </c>
      <c r="F57" s="281">
        <v>644.33333333333337</v>
      </c>
      <c r="G57" s="281">
        <v>638.66666666666674</v>
      </c>
      <c r="H57" s="281">
        <v>661.86666666666679</v>
      </c>
      <c r="I57" s="281">
        <v>667.5333333333333</v>
      </c>
      <c r="J57" s="281">
        <v>673.46666666666681</v>
      </c>
      <c r="K57" s="280">
        <v>661.6</v>
      </c>
      <c r="L57" s="280">
        <v>650</v>
      </c>
      <c r="M57" s="280">
        <v>9.0176499999999997</v>
      </c>
      <c r="N57" s="1"/>
      <c r="O57" s="1"/>
    </row>
    <row r="58" spans="1:15" ht="12.75" customHeight="1">
      <c r="A58" s="30">
        <v>48</v>
      </c>
      <c r="B58" s="290" t="s">
        <v>62</v>
      </c>
      <c r="C58" s="280">
        <v>3984.05</v>
      </c>
      <c r="D58" s="281">
        <v>3966.3833333333332</v>
      </c>
      <c r="E58" s="281">
        <v>3942.7666666666664</v>
      </c>
      <c r="F58" s="281">
        <v>3901.4833333333331</v>
      </c>
      <c r="G58" s="281">
        <v>3877.8666666666663</v>
      </c>
      <c r="H58" s="281">
        <v>4007.6666666666665</v>
      </c>
      <c r="I58" s="281">
        <v>4031.2833333333333</v>
      </c>
      <c r="J58" s="281">
        <v>4072.5666666666666</v>
      </c>
      <c r="K58" s="280">
        <v>3990</v>
      </c>
      <c r="L58" s="280">
        <v>3925.1</v>
      </c>
      <c r="M58" s="280">
        <v>5.1331800000000003</v>
      </c>
      <c r="N58" s="1"/>
      <c r="O58" s="1"/>
    </row>
    <row r="59" spans="1:15" ht="12" customHeight="1">
      <c r="A59" s="30">
        <v>49</v>
      </c>
      <c r="B59" s="290" t="s">
        <v>308</v>
      </c>
      <c r="C59" s="280">
        <v>1150.75</v>
      </c>
      <c r="D59" s="281">
        <v>1164.6000000000001</v>
      </c>
      <c r="E59" s="281">
        <v>1130.1500000000003</v>
      </c>
      <c r="F59" s="281">
        <v>1109.5500000000002</v>
      </c>
      <c r="G59" s="281">
        <v>1075.1000000000004</v>
      </c>
      <c r="H59" s="281">
        <v>1185.2000000000003</v>
      </c>
      <c r="I59" s="281">
        <v>1219.6500000000001</v>
      </c>
      <c r="J59" s="281">
        <v>1240.2500000000002</v>
      </c>
      <c r="K59" s="280">
        <v>1199.05</v>
      </c>
      <c r="L59" s="280">
        <v>1144</v>
      </c>
      <c r="M59" s="280">
        <v>1.6043400000000001</v>
      </c>
      <c r="N59" s="1"/>
      <c r="O59" s="1"/>
    </row>
    <row r="60" spans="1:15" ht="12.75" customHeight="1">
      <c r="A60" s="30">
        <v>50</v>
      </c>
      <c r="B60" s="290" t="s">
        <v>65</v>
      </c>
      <c r="C60" s="280">
        <v>6059.8</v>
      </c>
      <c r="D60" s="281">
        <v>6019.75</v>
      </c>
      <c r="E60" s="281">
        <v>5971.4</v>
      </c>
      <c r="F60" s="281">
        <v>5883</v>
      </c>
      <c r="G60" s="281">
        <v>5834.65</v>
      </c>
      <c r="H60" s="281">
        <v>6108.15</v>
      </c>
      <c r="I60" s="281">
        <v>6156.5</v>
      </c>
      <c r="J60" s="281">
        <v>6244.9</v>
      </c>
      <c r="K60" s="280">
        <v>6068.1</v>
      </c>
      <c r="L60" s="280">
        <v>5931.35</v>
      </c>
      <c r="M60" s="280">
        <v>9.66432</v>
      </c>
      <c r="N60" s="1"/>
      <c r="O60" s="1"/>
    </row>
    <row r="61" spans="1:15" ht="12.75" customHeight="1">
      <c r="A61" s="30">
        <v>51</v>
      </c>
      <c r="B61" s="290" t="s">
        <v>64</v>
      </c>
      <c r="C61" s="280">
        <v>12250</v>
      </c>
      <c r="D61" s="281">
        <v>12152.216666666665</v>
      </c>
      <c r="E61" s="281">
        <v>12017.83333333333</v>
      </c>
      <c r="F61" s="281">
        <v>11785.666666666664</v>
      </c>
      <c r="G61" s="281">
        <v>11651.283333333329</v>
      </c>
      <c r="H61" s="281">
        <v>12384.383333333331</v>
      </c>
      <c r="I61" s="281">
        <v>12518.766666666666</v>
      </c>
      <c r="J61" s="281">
        <v>12750.933333333332</v>
      </c>
      <c r="K61" s="280">
        <v>12286.6</v>
      </c>
      <c r="L61" s="280">
        <v>11920.05</v>
      </c>
      <c r="M61" s="280">
        <v>2.8348300000000002</v>
      </c>
      <c r="N61" s="1"/>
      <c r="O61" s="1"/>
    </row>
    <row r="62" spans="1:15" ht="12.75" customHeight="1">
      <c r="A62" s="30">
        <v>52</v>
      </c>
      <c r="B62" s="290" t="s">
        <v>244</v>
      </c>
      <c r="C62" s="280">
        <v>4765.3500000000004</v>
      </c>
      <c r="D62" s="281">
        <v>4758.8166666666666</v>
      </c>
      <c r="E62" s="281">
        <v>4727.8833333333332</v>
      </c>
      <c r="F62" s="281">
        <v>4690.416666666667</v>
      </c>
      <c r="G62" s="281">
        <v>4659.4833333333336</v>
      </c>
      <c r="H62" s="281">
        <v>4796.2833333333328</v>
      </c>
      <c r="I62" s="281">
        <v>4827.2166666666653</v>
      </c>
      <c r="J62" s="281">
        <v>4864.6833333333325</v>
      </c>
      <c r="K62" s="280">
        <v>4789.75</v>
      </c>
      <c r="L62" s="280">
        <v>4721.3500000000004</v>
      </c>
      <c r="M62" s="280">
        <v>0.29426999999999998</v>
      </c>
      <c r="N62" s="1"/>
      <c r="O62" s="1"/>
    </row>
    <row r="63" spans="1:15" ht="12.75" customHeight="1">
      <c r="A63" s="30">
        <v>53</v>
      </c>
      <c r="B63" s="290" t="s">
        <v>309</v>
      </c>
      <c r="C63" s="280">
        <v>3033.15</v>
      </c>
      <c r="D63" s="281">
        <v>3028.9166666666665</v>
      </c>
      <c r="E63" s="281">
        <v>3010.4833333333331</v>
      </c>
      <c r="F63" s="281">
        <v>2987.8166666666666</v>
      </c>
      <c r="G63" s="281">
        <v>2969.3833333333332</v>
      </c>
      <c r="H63" s="281">
        <v>3051.583333333333</v>
      </c>
      <c r="I63" s="281">
        <v>3070.0166666666664</v>
      </c>
      <c r="J63" s="281">
        <v>3092.6833333333329</v>
      </c>
      <c r="K63" s="280">
        <v>3047.35</v>
      </c>
      <c r="L63" s="280">
        <v>3006.25</v>
      </c>
      <c r="M63" s="280">
        <v>0.21476000000000001</v>
      </c>
      <c r="N63" s="1"/>
      <c r="O63" s="1"/>
    </row>
    <row r="64" spans="1:15" ht="12.75" customHeight="1">
      <c r="A64" s="30">
        <v>54</v>
      </c>
      <c r="B64" s="290" t="s">
        <v>66</v>
      </c>
      <c r="C64" s="280">
        <v>2291.3000000000002</v>
      </c>
      <c r="D64" s="281">
        <v>2289.7666666666669</v>
      </c>
      <c r="E64" s="281">
        <v>2256.5333333333338</v>
      </c>
      <c r="F64" s="281">
        <v>2221.7666666666669</v>
      </c>
      <c r="G64" s="281">
        <v>2188.5333333333338</v>
      </c>
      <c r="H64" s="281">
        <v>2324.5333333333338</v>
      </c>
      <c r="I64" s="281">
        <v>2357.7666666666664</v>
      </c>
      <c r="J64" s="281">
        <v>2392.5333333333338</v>
      </c>
      <c r="K64" s="280">
        <v>2323</v>
      </c>
      <c r="L64" s="280">
        <v>2255</v>
      </c>
      <c r="M64" s="280">
        <v>1.75312</v>
      </c>
      <c r="N64" s="1"/>
      <c r="O64" s="1"/>
    </row>
    <row r="65" spans="1:15" ht="12.75" customHeight="1">
      <c r="A65" s="30">
        <v>55</v>
      </c>
      <c r="B65" s="290" t="s">
        <v>310</v>
      </c>
      <c r="C65" s="280">
        <v>367.05</v>
      </c>
      <c r="D65" s="281">
        <v>367.86666666666662</v>
      </c>
      <c r="E65" s="281">
        <v>364.28333333333325</v>
      </c>
      <c r="F65" s="281">
        <v>361.51666666666665</v>
      </c>
      <c r="G65" s="281">
        <v>357.93333333333328</v>
      </c>
      <c r="H65" s="281">
        <v>370.63333333333321</v>
      </c>
      <c r="I65" s="281">
        <v>374.21666666666658</v>
      </c>
      <c r="J65" s="281">
        <v>376.98333333333318</v>
      </c>
      <c r="K65" s="280">
        <v>371.45</v>
      </c>
      <c r="L65" s="280">
        <v>365.1</v>
      </c>
      <c r="M65" s="280">
        <v>12.23475</v>
      </c>
      <c r="N65" s="1"/>
      <c r="O65" s="1"/>
    </row>
    <row r="66" spans="1:15" ht="12.75" customHeight="1">
      <c r="A66" s="30">
        <v>56</v>
      </c>
      <c r="B66" s="290" t="s">
        <v>67</v>
      </c>
      <c r="C66" s="280">
        <v>280.8</v>
      </c>
      <c r="D66" s="281">
        <v>278.18333333333334</v>
      </c>
      <c r="E66" s="281">
        <v>274.4666666666667</v>
      </c>
      <c r="F66" s="281">
        <v>268.13333333333338</v>
      </c>
      <c r="G66" s="281">
        <v>264.41666666666674</v>
      </c>
      <c r="H66" s="281">
        <v>284.51666666666665</v>
      </c>
      <c r="I66" s="281">
        <v>288.23333333333323</v>
      </c>
      <c r="J66" s="281">
        <v>294.56666666666661</v>
      </c>
      <c r="K66" s="280">
        <v>281.89999999999998</v>
      </c>
      <c r="L66" s="280">
        <v>271.85000000000002</v>
      </c>
      <c r="M66" s="280">
        <v>47.060029999999998</v>
      </c>
      <c r="N66" s="1"/>
      <c r="O66" s="1"/>
    </row>
    <row r="67" spans="1:15" ht="12.75" customHeight="1">
      <c r="A67" s="30">
        <v>57</v>
      </c>
      <c r="B67" s="290" t="s">
        <v>68</v>
      </c>
      <c r="C67" s="280">
        <v>108</v>
      </c>
      <c r="D67" s="281">
        <v>106.85000000000001</v>
      </c>
      <c r="E67" s="281">
        <v>105.40000000000002</v>
      </c>
      <c r="F67" s="281">
        <v>102.80000000000001</v>
      </c>
      <c r="G67" s="281">
        <v>101.35000000000002</v>
      </c>
      <c r="H67" s="281">
        <v>109.45000000000002</v>
      </c>
      <c r="I67" s="281">
        <v>110.9</v>
      </c>
      <c r="J67" s="281">
        <v>113.50000000000001</v>
      </c>
      <c r="K67" s="280">
        <v>108.3</v>
      </c>
      <c r="L67" s="280">
        <v>104.25</v>
      </c>
      <c r="M67" s="280">
        <v>225.89938000000001</v>
      </c>
      <c r="N67" s="1"/>
      <c r="O67" s="1"/>
    </row>
    <row r="68" spans="1:15" ht="12.75" customHeight="1">
      <c r="A68" s="30">
        <v>58</v>
      </c>
      <c r="B68" s="290" t="s">
        <v>245</v>
      </c>
      <c r="C68" s="280">
        <v>46.9</v>
      </c>
      <c r="D68" s="281">
        <v>46.666666666666664</v>
      </c>
      <c r="E68" s="281">
        <v>46.033333333333331</v>
      </c>
      <c r="F68" s="281">
        <v>45.166666666666664</v>
      </c>
      <c r="G68" s="281">
        <v>44.533333333333331</v>
      </c>
      <c r="H68" s="281">
        <v>47.533333333333331</v>
      </c>
      <c r="I68" s="281">
        <v>48.166666666666671</v>
      </c>
      <c r="J68" s="281">
        <v>49.033333333333331</v>
      </c>
      <c r="K68" s="280">
        <v>47.3</v>
      </c>
      <c r="L68" s="280">
        <v>45.8</v>
      </c>
      <c r="M68" s="280">
        <v>30.210709999999999</v>
      </c>
      <c r="N68" s="1"/>
      <c r="O68" s="1"/>
    </row>
    <row r="69" spans="1:15" ht="12.75" customHeight="1">
      <c r="A69" s="30">
        <v>59</v>
      </c>
      <c r="B69" s="290" t="s">
        <v>311</v>
      </c>
      <c r="C69" s="280">
        <v>16.649999999999999</v>
      </c>
      <c r="D69" s="281">
        <v>16.616666666666667</v>
      </c>
      <c r="E69" s="281">
        <v>16.183333333333334</v>
      </c>
      <c r="F69" s="281">
        <v>15.716666666666665</v>
      </c>
      <c r="G69" s="281">
        <v>15.283333333333331</v>
      </c>
      <c r="H69" s="281">
        <v>17.083333333333336</v>
      </c>
      <c r="I69" s="281">
        <v>17.516666666666673</v>
      </c>
      <c r="J69" s="281">
        <v>17.983333333333338</v>
      </c>
      <c r="K69" s="280">
        <v>17.05</v>
      </c>
      <c r="L69" s="280">
        <v>16.149999999999999</v>
      </c>
      <c r="M69" s="280">
        <v>118.26848</v>
      </c>
      <c r="N69" s="1"/>
      <c r="O69" s="1"/>
    </row>
    <row r="70" spans="1:15" ht="12.75" customHeight="1">
      <c r="A70" s="30">
        <v>60</v>
      </c>
      <c r="B70" s="290" t="s">
        <v>69</v>
      </c>
      <c r="C70" s="280">
        <v>1810.6</v>
      </c>
      <c r="D70" s="281">
        <v>1817.3999999999999</v>
      </c>
      <c r="E70" s="281">
        <v>1797.2499999999998</v>
      </c>
      <c r="F70" s="281">
        <v>1783.8999999999999</v>
      </c>
      <c r="G70" s="281">
        <v>1763.7499999999998</v>
      </c>
      <c r="H70" s="281">
        <v>1830.7499999999998</v>
      </c>
      <c r="I70" s="281">
        <v>1850.8999999999999</v>
      </c>
      <c r="J70" s="281">
        <v>1864.2499999999998</v>
      </c>
      <c r="K70" s="280">
        <v>1837.55</v>
      </c>
      <c r="L70" s="280">
        <v>1804.05</v>
      </c>
      <c r="M70" s="280">
        <v>3.4787400000000002</v>
      </c>
      <c r="N70" s="1"/>
      <c r="O70" s="1"/>
    </row>
    <row r="71" spans="1:15" ht="12.75" customHeight="1">
      <c r="A71" s="30">
        <v>61</v>
      </c>
      <c r="B71" s="290" t="s">
        <v>312</v>
      </c>
      <c r="C71" s="280">
        <v>5258.45</v>
      </c>
      <c r="D71" s="281">
        <v>5292.8666666666659</v>
      </c>
      <c r="E71" s="281">
        <v>5205.5833333333321</v>
      </c>
      <c r="F71" s="281">
        <v>5152.7166666666662</v>
      </c>
      <c r="G71" s="281">
        <v>5065.4333333333325</v>
      </c>
      <c r="H71" s="281">
        <v>5345.7333333333318</v>
      </c>
      <c r="I71" s="281">
        <v>5433.0166666666664</v>
      </c>
      <c r="J71" s="281">
        <v>5485.8833333333314</v>
      </c>
      <c r="K71" s="280">
        <v>5380.15</v>
      </c>
      <c r="L71" s="280">
        <v>5240</v>
      </c>
      <c r="M71" s="280">
        <v>6.3920000000000005E-2</v>
      </c>
      <c r="N71" s="1"/>
      <c r="O71" s="1"/>
    </row>
    <row r="72" spans="1:15" ht="12.75" customHeight="1">
      <c r="A72" s="30">
        <v>62</v>
      </c>
      <c r="B72" s="290" t="s">
        <v>72</v>
      </c>
      <c r="C72" s="280">
        <v>575.75</v>
      </c>
      <c r="D72" s="281">
        <v>576.43333333333328</v>
      </c>
      <c r="E72" s="281">
        <v>572.31666666666661</v>
      </c>
      <c r="F72" s="281">
        <v>568.88333333333333</v>
      </c>
      <c r="G72" s="281">
        <v>564.76666666666665</v>
      </c>
      <c r="H72" s="281">
        <v>579.86666666666656</v>
      </c>
      <c r="I72" s="281">
        <v>583.98333333333312</v>
      </c>
      <c r="J72" s="281">
        <v>587.41666666666652</v>
      </c>
      <c r="K72" s="280">
        <v>580.54999999999995</v>
      </c>
      <c r="L72" s="280">
        <v>573</v>
      </c>
      <c r="M72" s="280">
        <v>8.4808900000000005</v>
      </c>
      <c r="N72" s="1"/>
      <c r="O72" s="1"/>
    </row>
    <row r="73" spans="1:15" ht="12.75" customHeight="1">
      <c r="A73" s="30">
        <v>63</v>
      </c>
      <c r="B73" s="290" t="s">
        <v>313</v>
      </c>
      <c r="C73" s="280">
        <v>711.45</v>
      </c>
      <c r="D73" s="281">
        <v>710.2166666666667</v>
      </c>
      <c r="E73" s="281">
        <v>696.63333333333344</v>
      </c>
      <c r="F73" s="281">
        <v>681.81666666666672</v>
      </c>
      <c r="G73" s="281">
        <v>668.23333333333346</v>
      </c>
      <c r="H73" s="281">
        <v>725.03333333333342</v>
      </c>
      <c r="I73" s="281">
        <v>738.61666666666667</v>
      </c>
      <c r="J73" s="281">
        <v>753.43333333333339</v>
      </c>
      <c r="K73" s="280">
        <v>723.8</v>
      </c>
      <c r="L73" s="280">
        <v>695.4</v>
      </c>
      <c r="M73" s="280">
        <v>9.9237300000000008</v>
      </c>
      <c r="N73" s="1"/>
      <c r="O73" s="1"/>
    </row>
    <row r="74" spans="1:15" ht="12.75" customHeight="1">
      <c r="A74" s="30">
        <v>64</v>
      </c>
      <c r="B74" s="290" t="s">
        <v>71</v>
      </c>
      <c r="C74" s="280">
        <v>254.45</v>
      </c>
      <c r="D74" s="281">
        <v>254.79999999999998</v>
      </c>
      <c r="E74" s="281">
        <v>248.79999999999995</v>
      </c>
      <c r="F74" s="281">
        <v>243.14999999999998</v>
      </c>
      <c r="G74" s="281">
        <v>237.14999999999995</v>
      </c>
      <c r="H74" s="281">
        <v>260.44999999999993</v>
      </c>
      <c r="I74" s="281">
        <v>266.45000000000005</v>
      </c>
      <c r="J74" s="281">
        <v>272.09999999999997</v>
      </c>
      <c r="K74" s="280">
        <v>260.8</v>
      </c>
      <c r="L74" s="280">
        <v>249.15</v>
      </c>
      <c r="M74" s="280">
        <v>380.18491999999998</v>
      </c>
      <c r="N74" s="1"/>
      <c r="O74" s="1"/>
    </row>
    <row r="75" spans="1:15" ht="12.75" customHeight="1">
      <c r="A75" s="30">
        <v>65</v>
      </c>
      <c r="B75" s="290" t="s">
        <v>73</v>
      </c>
      <c r="C75" s="280">
        <v>655.55</v>
      </c>
      <c r="D75" s="281">
        <v>654.58333333333337</v>
      </c>
      <c r="E75" s="281">
        <v>647.36666666666679</v>
      </c>
      <c r="F75" s="281">
        <v>639.18333333333339</v>
      </c>
      <c r="G75" s="281">
        <v>631.96666666666681</v>
      </c>
      <c r="H75" s="281">
        <v>662.76666666666677</v>
      </c>
      <c r="I75" s="281">
        <v>669.98333333333323</v>
      </c>
      <c r="J75" s="281">
        <v>678.16666666666674</v>
      </c>
      <c r="K75" s="280">
        <v>661.8</v>
      </c>
      <c r="L75" s="280">
        <v>646.4</v>
      </c>
      <c r="M75" s="280">
        <v>5.1778500000000003</v>
      </c>
      <c r="N75" s="1"/>
      <c r="O75" s="1"/>
    </row>
    <row r="76" spans="1:15" ht="12.75" customHeight="1">
      <c r="A76" s="30">
        <v>66</v>
      </c>
      <c r="B76" s="290" t="s">
        <v>76</v>
      </c>
      <c r="C76" s="280">
        <v>50.45</v>
      </c>
      <c r="D76" s="281">
        <v>50.316666666666663</v>
      </c>
      <c r="E76" s="281">
        <v>49.933333333333323</v>
      </c>
      <c r="F76" s="281">
        <v>49.416666666666657</v>
      </c>
      <c r="G76" s="281">
        <v>49.033333333333317</v>
      </c>
      <c r="H76" s="281">
        <v>50.833333333333329</v>
      </c>
      <c r="I76" s="281">
        <v>51.216666666666669</v>
      </c>
      <c r="J76" s="281">
        <v>51.733333333333334</v>
      </c>
      <c r="K76" s="280">
        <v>50.7</v>
      </c>
      <c r="L76" s="280">
        <v>49.8</v>
      </c>
      <c r="M76" s="280">
        <v>153.27967000000001</v>
      </c>
      <c r="N76" s="1"/>
      <c r="O76" s="1"/>
    </row>
    <row r="77" spans="1:15" ht="12.75" customHeight="1">
      <c r="A77" s="30">
        <v>67</v>
      </c>
      <c r="B77" s="290" t="s">
        <v>80</v>
      </c>
      <c r="C77" s="280">
        <v>315.8</v>
      </c>
      <c r="D77" s="281">
        <v>313.89999999999998</v>
      </c>
      <c r="E77" s="281">
        <v>311.54999999999995</v>
      </c>
      <c r="F77" s="281">
        <v>307.29999999999995</v>
      </c>
      <c r="G77" s="281">
        <v>304.94999999999993</v>
      </c>
      <c r="H77" s="281">
        <v>318.14999999999998</v>
      </c>
      <c r="I77" s="281">
        <v>320.5</v>
      </c>
      <c r="J77" s="281">
        <v>324.75</v>
      </c>
      <c r="K77" s="280">
        <v>316.25</v>
      </c>
      <c r="L77" s="280">
        <v>309.64999999999998</v>
      </c>
      <c r="M77" s="280">
        <v>35.148800000000001</v>
      </c>
      <c r="N77" s="1"/>
      <c r="O77" s="1"/>
    </row>
    <row r="78" spans="1:15" ht="12.75" customHeight="1">
      <c r="A78" s="30">
        <v>68</v>
      </c>
      <c r="B78" s="290" t="s">
        <v>75</v>
      </c>
      <c r="C78" s="280">
        <v>663.05</v>
      </c>
      <c r="D78" s="281">
        <v>660.73333333333323</v>
      </c>
      <c r="E78" s="281">
        <v>651.46666666666647</v>
      </c>
      <c r="F78" s="281">
        <v>639.88333333333321</v>
      </c>
      <c r="G78" s="281">
        <v>630.61666666666645</v>
      </c>
      <c r="H78" s="281">
        <v>672.31666666666649</v>
      </c>
      <c r="I78" s="281">
        <v>681.58333333333314</v>
      </c>
      <c r="J78" s="281">
        <v>693.16666666666652</v>
      </c>
      <c r="K78" s="280">
        <v>670</v>
      </c>
      <c r="L78" s="280">
        <v>649.15</v>
      </c>
      <c r="M78" s="280">
        <v>89.824169999999995</v>
      </c>
      <c r="N78" s="1"/>
      <c r="O78" s="1"/>
    </row>
    <row r="79" spans="1:15" ht="12.75" customHeight="1">
      <c r="A79" s="30">
        <v>69</v>
      </c>
      <c r="B79" s="290" t="s">
        <v>77</v>
      </c>
      <c r="C79" s="280">
        <v>332.45</v>
      </c>
      <c r="D79" s="281">
        <v>332.3</v>
      </c>
      <c r="E79" s="281">
        <v>329.40000000000003</v>
      </c>
      <c r="F79" s="281">
        <v>326.35000000000002</v>
      </c>
      <c r="G79" s="281">
        <v>323.45000000000005</v>
      </c>
      <c r="H79" s="281">
        <v>335.35</v>
      </c>
      <c r="I79" s="281">
        <v>338.25</v>
      </c>
      <c r="J79" s="281">
        <v>341.3</v>
      </c>
      <c r="K79" s="280">
        <v>335.2</v>
      </c>
      <c r="L79" s="280">
        <v>329.25</v>
      </c>
      <c r="M79" s="280">
        <v>6.9354699999999996</v>
      </c>
      <c r="N79" s="1"/>
      <c r="O79" s="1"/>
    </row>
    <row r="80" spans="1:15" ht="12.75" customHeight="1">
      <c r="A80" s="30">
        <v>70</v>
      </c>
      <c r="B80" s="290" t="s">
        <v>314</v>
      </c>
      <c r="C80" s="280">
        <v>923.95</v>
      </c>
      <c r="D80" s="281">
        <v>928.7833333333333</v>
      </c>
      <c r="E80" s="281">
        <v>913.56666666666661</v>
      </c>
      <c r="F80" s="281">
        <v>903.18333333333328</v>
      </c>
      <c r="G80" s="281">
        <v>887.96666666666658</v>
      </c>
      <c r="H80" s="281">
        <v>939.16666666666663</v>
      </c>
      <c r="I80" s="281">
        <v>954.38333333333333</v>
      </c>
      <c r="J80" s="281">
        <v>964.76666666666665</v>
      </c>
      <c r="K80" s="280">
        <v>944</v>
      </c>
      <c r="L80" s="280">
        <v>918.4</v>
      </c>
      <c r="M80" s="280">
        <v>0.74238999999999999</v>
      </c>
      <c r="N80" s="1"/>
      <c r="O80" s="1"/>
    </row>
    <row r="81" spans="1:15" ht="12.75" customHeight="1">
      <c r="A81" s="30">
        <v>71</v>
      </c>
      <c r="B81" s="290" t="s">
        <v>315</v>
      </c>
      <c r="C81" s="280">
        <v>318</v>
      </c>
      <c r="D81" s="281">
        <v>316.65000000000003</v>
      </c>
      <c r="E81" s="281">
        <v>312.40000000000009</v>
      </c>
      <c r="F81" s="281">
        <v>306.80000000000007</v>
      </c>
      <c r="G81" s="281">
        <v>302.55000000000013</v>
      </c>
      <c r="H81" s="281">
        <v>322.25000000000006</v>
      </c>
      <c r="I81" s="281">
        <v>326.49999999999994</v>
      </c>
      <c r="J81" s="281">
        <v>332.1</v>
      </c>
      <c r="K81" s="280">
        <v>320.89999999999998</v>
      </c>
      <c r="L81" s="280">
        <v>311.05</v>
      </c>
      <c r="M81" s="280">
        <v>30.098739999999999</v>
      </c>
      <c r="N81" s="1"/>
      <c r="O81" s="1"/>
    </row>
    <row r="82" spans="1:15" ht="12.75" customHeight="1">
      <c r="A82" s="30">
        <v>72</v>
      </c>
      <c r="B82" s="290" t="s">
        <v>316</v>
      </c>
      <c r="C82" s="280">
        <v>8286.0499999999993</v>
      </c>
      <c r="D82" s="281">
        <v>8274.8000000000011</v>
      </c>
      <c r="E82" s="281">
        <v>8175.4000000000015</v>
      </c>
      <c r="F82" s="281">
        <v>8064.75</v>
      </c>
      <c r="G82" s="281">
        <v>7965.35</v>
      </c>
      <c r="H82" s="281">
        <v>8385.4500000000025</v>
      </c>
      <c r="I82" s="281">
        <v>8484.85</v>
      </c>
      <c r="J82" s="281">
        <v>8595.5000000000036</v>
      </c>
      <c r="K82" s="280">
        <v>8374.2000000000007</v>
      </c>
      <c r="L82" s="280">
        <v>8164.15</v>
      </c>
      <c r="M82" s="280">
        <v>0.41635</v>
      </c>
      <c r="N82" s="1"/>
      <c r="O82" s="1"/>
    </row>
    <row r="83" spans="1:15" ht="12.75" customHeight="1">
      <c r="A83" s="30">
        <v>73</v>
      </c>
      <c r="B83" s="290" t="s">
        <v>317</v>
      </c>
      <c r="C83" s="280">
        <v>1005</v>
      </c>
      <c r="D83" s="281">
        <v>1003.6</v>
      </c>
      <c r="E83" s="281">
        <v>984.75</v>
      </c>
      <c r="F83" s="281">
        <v>964.5</v>
      </c>
      <c r="G83" s="281">
        <v>945.65</v>
      </c>
      <c r="H83" s="281">
        <v>1023.85</v>
      </c>
      <c r="I83" s="281">
        <v>1042.7000000000003</v>
      </c>
      <c r="J83" s="281">
        <v>1062.95</v>
      </c>
      <c r="K83" s="280">
        <v>1022.45</v>
      </c>
      <c r="L83" s="280">
        <v>983.35</v>
      </c>
      <c r="M83" s="280">
        <v>0.66247999999999996</v>
      </c>
      <c r="N83" s="1"/>
      <c r="O83" s="1"/>
    </row>
    <row r="84" spans="1:15" ht="12.75" customHeight="1">
      <c r="A84" s="30">
        <v>74</v>
      </c>
      <c r="B84" s="290" t="s">
        <v>246</v>
      </c>
      <c r="C84" s="280">
        <v>931.65</v>
      </c>
      <c r="D84" s="281">
        <v>926.4</v>
      </c>
      <c r="E84" s="281">
        <v>915.25</v>
      </c>
      <c r="F84" s="281">
        <v>898.85</v>
      </c>
      <c r="G84" s="281">
        <v>887.7</v>
      </c>
      <c r="H84" s="281">
        <v>942.8</v>
      </c>
      <c r="I84" s="281">
        <v>953.94999999999982</v>
      </c>
      <c r="J84" s="281">
        <v>970.34999999999991</v>
      </c>
      <c r="K84" s="280">
        <v>937.55</v>
      </c>
      <c r="L84" s="280">
        <v>910</v>
      </c>
      <c r="M84" s="280">
        <v>0.23388999999999999</v>
      </c>
      <c r="N84" s="1"/>
      <c r="O84" s="1"/>
    </row>
    <row r="85" spans="1:15" ht="12.75" customHeight="1">
      <c r="A85" s="30">
        <v>75</v>
      </c>
      <c r="B85" s="290" t="s">
        <v>858</v>
      </c>
      <c r="C85" s="280">
        <v>644.45000000000005</v>
      </c>
      <c r="D85" s="281">
        <v>641.48333333333335</v>
      </c>
      <c r="E85" s="281">
        <v>633.9666666666667</v>
      </c>
      <c r="F85" s="281">
        <v>623.48333333333335</v>
      </c>
      <c r="G85" s="281">
        <v>615.9666666666667</v>
      </c>
      <c r="H85" s="281">
        <v>651.9666666666667</v>
      </c>
      <c r="I85" s="281">
        <v>659.48333333333335</v>
      </c>
      <c r="J85" s="281">
        <v>669.9666666666667</v>
      </c>
      <c r="K85" s="280">
        <v>649</v>
      </c>
      <c r="L85" s="280">
        <v>631</v>
      </c>
      <c r="M85" s="280">
        <v>3.5703200000000002</v>
      </c>
      <c r="N85" s="1"/>
      <c r="O85" s="1"/>
    </row>
    <row r="86" spans="1:15" ht="12.75" customHeight="1">
      <c r="A86" s="30">
        <v>76</v>
      </c>
      <c r="B86" s="290" t="s">
        <v>78</v>
      </c>
      <c r="C86" s="280">
        <v>16366.15</v>
      </c>
      <c r="D86" s="281">
        <v>16436.95</v>
      </c>
      <c r="E86" s="281">
        <v>16267.050000000003</v>
      </c>
      <c r="F86" s="281">
        <v>16167.950000000003</v>
      </c>
      <c r="G86" s="281">
        <v>15998.050000000005</v>
      </c>
      <c r="H86" s="281">
        <v>16536.050000000003</v>
      </c>
      <c r="I86" s="281">
        <v>16705.950000000004</v>
      </c>
      <c r="J86" s="281">
        <v>16805.05</v>
      </c>
      <c r="K86" s="280">
        <v>16606.849999999999</v>
      </c>
      <c r="L86" s="280">
        <v>16337.85</v>
      </c>
      <c r="M86" s="280">
        <v>0.24177000000000001</v>
      </c>
      <c r="N86" s="1"/>
      <c r="O86" s="1"/>
    </row>
    <row r="87" spans="1:15" ht="12.75" customHeight="1">
      <c r="A87" s="30">
        <v>77</v>
      </c>
      <c r="B87" s="290" t="s">
        <v>318</v>
      </c>
      <c r="C87" s="280">
        <v>466.25</v>
      </c>
      <c r="D87" s="281">
        <v>463.09999999999997</v>
      </c>
      <c r="E87" s="281">
        <v>457.19999999999993</v>
      </c>
      <c r="F87" s="281">
        <v>448.15</v>
      </c>
      <c r="G87" s="281">
        <v>442.24999999999994</v>
      </c>
      <c r="H87" s="281">
        <v>472.14999999999992</v>
      </c>
      <c r="I87" s="281">
        <v>478.0499999999999</v>
      </c>
      <c r="J87" s="281">
        <v>487.09999999999991</v>
      </c>
      <c r="K87" s="280">
        <v>469</v>
      </c>
      <c r="L87" s="280">
        <v>454.05</v>
      </c>
      <c r="M87" s="280">
        <v>0.83074000000000003</v>
      </c>
      <c r="N87" s="1"/>
      <c r="O87" s="1"/>
    </row>
    <row r="88" spans="1:15" ht="12.75" customHeight="1">
      <c r="A88" s="30">
        <v>78</v>
      </c>
      <c r="B88" s="290" t="s">
        <v>859</v>
      </c>
      <c r="C88" s="280">
        <v>45.85</v>
      </c>
      <c r="D88" s="281">
        <v>45.85</v>
      </c>
      <c r="E88" s="281">
        <v>45.85</v>
      </c>
      <c r="F88" s="281">
        <v>45.85</v>
      </c>
      <c r="G88" s="281">
        <v>45.85</v>
      </c>
      <c r="H88" s="281">
        <v>45.85</v>
      </c>
      <c r="I88" s="281">
        <v>45.85</v>
      </c>
      <c r="J88" s="281">
        <v>45.85</v>
      </c>
      <c r="K88" s="280">
        <v>45.85</v>
      </c>
      <c r="L88" s="280">
        <v>45.85</v>
      </c>
      <c r="M88" s="280">
        <v>4.0266099999999998</v>
      </c>
      <c r="N88" s="1"/>
      <c r="O88" s="1"/>
    </row>
    <row r="89" spans="1:15" ht="12.75" customHeight="1">
      <c r="A89" s="30">
        <v>79</v>
      </c>
      <c r="B89" s="290" t="s">
        <v>81</v>
      </c>
      <c r="C89" s="280">
        <v>3774.95</v>
      </c>
      <c r="D89" s="281">
        <v>3804.65</v>
      </c>
      <c r="E89" s="281">
        <v>3729.3</v>
      </c>
      <c r="F89" s="281">
        <v>3683.65</v>
      </c>
      <c r="G89" s="281">
        <v>3608.3</v>
      </c>
      <c r="H89" s="281">
        <v>3850.3</v>
      </c>
      <c r="I89" s="281">
        <v>3925.6499999999996</v>
      </c>
      <c r="J89" s="281">
        <v>3971.3</v>
      </c>
      <c r="K89" s="280">
        <v>3880</v>
      </c>
      <c r="L89" s="280">
        <v>3759</v>
      </c>
      <c r="M89" s="280">
        <v>4.5539899999999998</v>
      </c>
      <c r="N89" s="1"/>
      <c r="O89" s="1"/>
    </row>
    <row r="90" spans="1:15" ht="12.75" customHeight="1">
      <c r="A90" s="30">
        <v>80</v>
      </c>
      <c r="B90" s="290" t="s">
        <v>860</v>
      </c>
      <c r="C90" s="280">
        <v>1469.5</v>
      </c>
      <c r="D90" s="281">
        <v>1463.8833333333332</v>
      </c>
      <c r="E90" s="281">
        <v>1447.6166666666663</v>
      </c>
      <c r="F90" s="281">
        <v>1425.7333333333331</v>
      </c>
      <c r="G90" s="281">
        <v>1409.4666666666662</v>
      </c>
      <c r="H90" s="281">
        <v>1485.7666666666664</v>
      </c>
      <c r="I90" s="281">
        <v>1502.0333333333333</v>
      </c>
      <c r="J90" s="281">
        <v>1523.9166666666665</v>
      </c>
      <c r="K90" s="280">
        <v>1480.15</v>
      </c>
      <c r="L90" s="280">
        <v>1442</v>
      </c>
      <c r="M90" s="280">
        <v>0.47988999999999998</v>
      </c>
      <c r="N90" s="1"/>
      <c r="O90" s="1"/>
    </row>
    <row r="91" spans="1:15" ht="12.75" customHeight="1">
      <c r="A91" s="30">
        <v>81</v>
      </c>
      <c r="B91" s="290" t="s">
        <v>319</v>
      </c>
      <c r="C91" s="280">
        <v>412.8</v>
      </c>
      <c r="D91" s="281">
        <v>412.7</v>
      </c>
      <c r="E91" s="281">
        <v>408.45</v>
      </c>
      <c r="F91" s="281">
        <v>404.1</v>
      </c>
      <c r="G91" s="281">
        <v>399.85</v>
      </c>
      <c r="H91" s="281">
        <v>417.04999999999995</v>
      </c>
      <c r="I91" s="281">
        <v>421.29999999999995</v>
      </c>
      <c r="J91" s="281">
        <v>425.64999999999992</v>
      </c>
      <c r="K91" s="280">
        <v>416.95</v>
      </c>
      <c r="L91" s="280">
        <v>408.35</v>
      </c>
      <c r="M91" s="280">
        <v>1.1817800000000001</v>
      </c>
      <c r="N91" s="1"/>
      <c r="O91" s="1"/>
    </row>
    <row r="92" spans="1:15" ht="12.75" customHeight="1">
      <c r="A92" s="30">
        <v>82</v>
      </c>
      <c r="B92" s="290" t="s">
        <v>247</v>
      </c>
      <c r="C92" s="280">
        <v>74.45</v>
      </c>
      <c r="D92" s="281">
        <v>74.55</v>
      </c>
      <c r="E92" s="281">
        <v>73.899999999999991</v>
      </c>
      <c r="F92" s="281">
        <v>73.349999999999994</v>
      </c>
      <c r="G92" s="281">
        <v>72.699999999999989</v>
      </c>
      <c r="H92" s="281">
        <v>75.099999999999994</v>
      </c>
      <c r="I92" s="281">
        <v>75.75</v>
      </c>
      <c r="J92" s="281">
        <v>76.3</v>
      </c>
      <c r="K92" s="280">
        <v>75.2</v>
      </c>
      <c r="L92" s="280">
        <v>74</v>
      </c>
      <c r="M92" s="280">
        <v>7.7468599999999999</v>
      </c>
      <c r="N92" s="1"/>
      <c r="O92" s="1"/>
    </row>
    <row r="93" spans="1:15" ht="12.75" customHeight="1">
      <c r="A93" s="30">
        <v>83</v>
      </c>
      <c r="B93" s="290" t="s">
        <v>796</v>
      </c>
      <c r="C93" s="280">
        <v>203.25</v>
      </c>
      <c r="D93" s="281">
        <v>204.15</v>
      </c>
      <c r="E93" s="281">
        <v>201.3</v>
      </c>
      <c r="F93" s="281">
        <v>199.35</v>
      </c>
      <c r="G93" s="281">
        <v>196.5</v>
      </c>
      <c r="H93" s="281">
        <v>206.10000000000002</v>
      </c>
      <c r="I93" s="281">
        <v>208.95</v>
      </c>
      <c r="J93" s="281">
        <v>210.90000000000003</v>
      </c>
      <c r="K93" s="280">
        <v>207</v>
      </c>
      <c r="L93" s="280">
        <v>202.2</v>
      </c>
      <c r="M93" s="280">
        <v>11.951169999999999</v>
      </c>
      <c r="N93" s="1"/>
      <c r="O93" s="1"/>
    </row>
    <row r="94" spans="1:15" ht="12.75" customHeight="1">
      <c r="A94" s="30">
        <v>84</v>
      </c>
      <c r="B94" s="290" t="s">
        <v>320</v>
      </c>
      <c r="C94" s="280">
        <v>3227.35</v>
      </c>
      <c r="D94" s="281">
        <v>3242.4333333333329</v>
      </c>
      <c r="E94" s="281">
        <v>3164.9166666666661</v>
      </c>
      <c r="F94" s="281">
        <v>3102.4833333333331</v>
      </c>
      <c r="G94" s="281">
        <v>3024.9666666666662</v>
      </c>
      <c r="H94" s="281">
        <v>3304.8666666666659</v>
      </c>
      <c r="I94" s="281">
        <v>3382.3833333333332</v>
      </c>
      <c r="J94" s="281">
        <v>3444.8166666666657</v>
      </c>
      <c r="K94" s="280">
        <v>3319.95</v>
      </c>
      <c r="L94" s="280">
        <v>3180</v>
      </c>
      <c r="M94" s="280">
        <v>0.50412999999999997</v>
      </c>
      <c r="N94" s="1"/>
      <c r="O94" s="1"/>
    </row>
    <row r="95" spans="1:15" ht="12.75" customHeight="1">
      <c r="A95" s="30">
        <v>85</v>
      </c>
      <c r="B95" s="290" t="s">
        <v>321</v>
      </c>
      <c r="C95" s="280">
        <v>202.1</v>
      </c>
      <c r="D95" s="281">
        <v>202.85</v>
      </c>
      <c r="E95" s="281">
        <v>198.7</v>
      </c>
      <c r="F95" s="281">
        <v>195.29999999999998</v>
      </c>
      <c r="G95" s="281">
        <v>191.14999999999998</v>
      </c>
      <c r="H95" s="281">
        <v>206.25</v>
      </c>
      <c r="I95" s="281">
        <v>210.40000000000003</v>
      </c>
      <c r="J95" s="281">
        <v>213.8</v>
      </c>
      <c r="K95" s="280">
        <v>207</v>
      </c>
      <c r="L95" s="280">
        <v>199.45</v>
      </c>
      <c r="M95" s="280">
        <v>2.1162999999999998</v>
      </c>
      <c r="N95" s="1"/>
      <c r="O95" s="1"/>
    </row>
    <row r="96" spans="1:15" ht="12.75" customHeight="1">
      <c r="A96" s="30">
        <v>86</v>
      </c>
      <c r="B96" s="290" t="s">
        <v>322</v>
      </c>
      <c r="C96" s="280">
        <v>505.6</v>
      </c>
      <c r="D96" s="281">
        <v>498.06666666666666</v>
      </c>
      <c r="E96" s="281">
        <v>489.13333333333333</v>
      </c>
      <c r="F96" s="281">
        <v>472.66666666666669</v>
      </c>
      <c r="G96" s="281">
        <v>463.73333333333335</v>
      </c>
      <c r="H96" s="281">
        <v>514.5333333333333</v>
      </c>
      <c r="I96" s="281">
        <v>523.46666666666658</v>
      </c>
      <c r="J96" s="281">
        <v>539.93333333333328</v>
      </c>
      <c r="K96" s="280">
        <v>507</v>
      </c>
      <c r="L96" s="280">
        <v>481.6</v>
      </c>
      <c r="M96" s="280">
        <v>14.23194</v>
      </c>
      <c r="N96" s="1"/>
      <c r="O96" s="1"/>
    </row>
    <row r="97" spans="1:15" ht="12.75" customHeight="1">
      <c r="A97" s="30">
        <v>87</v>
      </c>
      <c r="B97" s="290" t="s">
        <v>82</v>
      </c>
      <c r="C97" s="280">
        <v>214.5</v>
      </c>
      <c r="D97" s="281">
        <v>212.01666666666665</v>
      </c>
      <c r="E97" s="281">
        <v>209.08333333333331</v>
      </c>
      <c r="F97" s="281">
        <v>203.66666666666666</v>
      </c>
      <c r="G97" s="281">
        <v>200.73333333333332</v>
      </c>
      <c r="H97" s="281">
        <v>217.43333333333331</v>
      </c>
      <c r="I97" s="281">
        <v>220.36666666666665</v>
      </c>
      <c r="J97" s="281">
        <v>225.7833333333333</v>
      </c>
      <c r="K97" s="280">
        <v>214.95</v>
      </c>
      <c r="L97" s="280">
        <v>206.6</v>
      </c>
      <c r="M97" s="280">
        <v>99.113129999999998</v>
      </c>
      <c r="N97" s="1"/>
      <c r="O97" s="1"/>
    </row>
    <row r="98" spans="1:15" ht="12.75" customHeight="1">
      <c r="A98" s="30">
        <v>88</v>
      </c>
      <c r="B98" s="290" t="s">
        <v>323</v>
      </c>
      <c r="C98" s="280">
        <v>727.15</v>
      </c>
      <c r="D98" s="281">
        <v>725.81666666666661</v>
      </c>
      <c r="E98" s="281">
        <v>723.33333333333326</v>
      </c>
      <c r="F98" s="281">
        <v>719.51666666666665</v>
      </c>
      <c r="G98" s="281">
        <v>717.0333333333333</v>
      </c>
      <c r="H98" s="281">
        <v>729.63333333333321</v>
      </c>
      <c r="I98" s="281">
        <v>732.11666666666656</v>
      </c>
      <c r="J98" s="281">
        <v>735.93333333333317</v>
      </c>
      <c r="K98" s="280">
        <v>728.3</v>
      </c>
      <c r="L98" s="280">
        <v>722</v>
      </c>
      <c r="M98" s="280">
        <v>0.17329</v>
      </c>
      <c r="N98" s="1"/>
      <c r="O98" s="1"/>
    </row>
    <row r="99" spans="1:15" ht="12.75" customHeight="1">
      <c r="A99" s="30">
        <v>89</v>
      </c>
      <c r="B99" s="290" t="s">
        <v>324</v>
      </c>
      <c r="C99" s="280">
        <v>719.5</v>
      </c>
      <c r="D99" s="281">
        <v>720.5</v>
      </c>
      <c r="E99" s="281">
        <v>707</v>
      </c>
      <c r="F99" s="281">
        <v>694.5</v>
      </c>
      <c r="G99" s="281">
        <v>681</v>
      </c>
      <c r="H99" s="281">
        <v>733</v>
      </c>
      <c r="I99" s="281">
        <v>746.5</v>
      </c>
      <c r="J99" s="281">
        <v>759</v>
      </c>
      <c r="K99" s="280">
        <v>734</v>
      </c>
      <c r="L99" s="280">
        <v>708</v>
      </c>
      <c r="M99" s="280">
        <v>1.51833</v>
      </c>
      <c r="N99" s="1"/>
      <c r="O99" s="1"/>
    </row>
    <row r="100" spans="1:15" ht="12.75" customHeight="1">
      <c r="A100" s="30">
        <v>90</v>
      </c>
      <c r="B100" s="290" t="s">
        <v>325</v>
      </c>
      <c r="C100" s="280">
        <v>754.6</v>
      </c>
      <c r="D100" s="281">
        <v>763.5333333333333</v>
      </c>
      <c r="E100" s="281">
        <v>737.06666666666661</v>
      </c>
      <c r="F100" s="281">
        <v>719.5333333333333</v>
      </c>
      <c r="G100" s="281">
        <v>693.06666666666661</v>
      </c>
      <c r="H100" s="281">
        <v>781.06666666666661</v>
      </c>
      <c r="I100" s="281">
        <v>807.5333333333333</v>
      </c>
      <c r="J100" s="281">
        <v>825.06666666666661</v>
      </c>
      <c r="K100" s="280">
        <v>790</v>
      </c>
      <c r="L100" s="280">
        <v>746</v>
      </c>
      <c r="M100" s="280">
        <v>2.1323400000000001</v>
      </c>
      <c r="N100" s="1"/>
      <c r="O100" s="1"/>
    </row>
    <row r="101" spans="1:15" ht="12.75" customHeight="1">
      <c r="A101" s="30">
        <v>91</v>
      </c>
      <c r="B101" s="290" t="s">
        <v>248</v>
      </c>
      <c r="C101" s="280">
        <v>111.4</v>
      </c>
      <c r="D101" s="281">
        <v>112.18333333333334</v>
      </c>
      <c r="E101" s="281">
        <v>110.21666666666667</v>
      </c>
      <c r="F101" s="281">
        <v>109.03333333333333</v>
      </c>
      <c r="G101" s="281">
        <v>107.06666666666666</v>
      </c>
      <c r="H101" s="281">
        <v>113.36666666666667</v>
      </c>
      <c r="I101" s="281">
        <v>115.33333333333334</v>
      </c>
      <c r="J101" s="281">
        <v>116.51666666666668</v>
      </c>
      <c r="K101" s="280">
        <v>114.15</v>
      </c>
      <c r="L101" s="280">
        <v>111</v>
      </c>
      <c r="M101" s="280">
        <v>5.0638199999999998</v>
      </c>
      <c r="N101" s="1"/>
      <c r="O101" s="1"/>
    </row>
    <row r="102" spans="1:15" ht="12.75" customHeight="1">
      <c r="A102" s="30">
        <v>92</v>
      </c>
      <c r="B102" s="290" t="s">
        <v>326</v>
      </c>
      <c r="C102" s="280">
        <v>1204.3499999999999</v>
      </c>
      <c r="D102" s="281">
        <v>1214.1999999999998</v>
      </c>
      <c r="E102" s="281">
        <v>1188.5999999999997</v>
      </c>
      <c r="F102" s="281">
        <v>1172.8499999999999</v>
      </c>
      <c r="G102" s="281">
        <v>1147.2499999999998</v>
      </c>
      <c r="H102" s="281">
        <v>1229.9499999999996</v>
      </c>
      <c r="I102" s="281">
        <v>1255.55</v>
      </c>
      <c r="J102" s="281">
        <v>1271.2999999999995</v>
      </c>
      <c r="K102" s="280">
        <v>1239.8</v>
      </c>
      <c r="L102" s="280">
        <v>1198.45</v>
      </c>
      <c r="M102" s="280">
        <v>0.69423000000000001</v>
      </c>
      <c r="N102" s="1"/>
      <c r="O102" s="1"/>
    </row>
    <row r="103" spans="1:15" ht="12.75" customHeight="1">
      <c r="A103" s="30">
        <v>93</v>
      </c>
      <c r="B103" s="290" t="s">
        <v>327</v>
      </c>
      <c r="C103" s="280">
        <v>18.100000000000001</v>
      </c>
      <c r="D103" s="281">
        <v>18.066666666666666</v>
      </c>
      <c r="E103" s="281">
        <v>17.783333333333331</v>
      </c>
      <c r="F103" s="281">
        <v>17.466666666666665</v>
      </c>
      <c r="G103" s="281">
        <v>17.18333333333333</v>
      </c>
      <c r="H103" s="281">
        <v>18.383333333333333</v>
      </c>
      <c r="I103" s="281">
        <v>18.666666666666671</v>
      </c>
      <c r="J103" s="281">
        <v>18.983333333333334</v>
      </c>
      <c r="K103" s="280">
        <v>18.350000000000001</v>
      </c>
      <c r="L103" s="280">
        <v>17.75</v>
      </c>
      <c r="M103" s="280">
        <v>19.340299999999999</v>
      </c>
      <c r="N103" s="1"/>
      <c r="O103" s="1"/>
    </row>
    <row r="104" spans="1:15" ht="12.75" customHeight="1">
      <c r="A104" s="30">
        <v>94</v>
      </c>
      <c r="B104" s="290" t="s">
        <v>328</v>
      </c>
      <c r="C104" s="280">
        <v>1110</v>
      </c>
      <c r="D104" s="281">
        <v>1108.9833333333333</v>
      </c>
      <c r="E104" s="281">
        <v>1101.0166666666667</v>
      </c>
      <c r="F104" s="281">
        <v>1092.0333333333333</v>
      </c>
      <c r="G104" s="281">
        <v>1084.0666666666666</v>
      </c>
      <c r="H104" s="281">
        <v>1117.9666666666667</v>
      </c>
      <c r="I104" s="281">
        <v>1125.9333333333334</v>
      </c>
      <c r="J104" s="281">
        <v>1134.9166666666667</v>
      </c>
      <c r="K104" s="280">
        <v>1116.95</v>
      </c>
      <c r="L104" s="280">
        <v>1100</v>
      </c>
      <c r="M104" s="280">
        <v>2.4842300000000002</v>
      </c>
      <c r="N104" s="1"/>
      <c r="O104" s="1"/>
    </row>
    <row r="105" spans="1:15" ht="12.75" customHeight="1">
      <c r="A105" s="30">
        <v>95</v>
      </c>
      <c r="B105" s="290" t="s">
        <v>329</v>
      </c>
      <c r="C105" s="280">
        <v>540.04999999999995</v>
      </c>
      <c r="D105" s="281">
        <v>536.9</v>
      </c>
      <c r="E105" s="281">
        <v>525.9</v>
      </c>
      <c r="F105" s="281">
        <v>511.75</v>
      </c>
      <c r="G105" s="281">
        <v>500.75</v>
      </c>
      <c r="H105" s="281">
        <v>551.04999999999995</v>
      </c>
      <c r="I105" s="281">
        <v>562.04999999999995</v>
      </c>
      <c r="J105" s="281">
        <v>576.19999999999993</v>
      </c>
      <c r="K105" s="280">
        <v>547.9</v>
      </c>
      <c r="L105" s="280">
        <v>522.75</v>
      </c>
      <c r="M105" s="280">
        <v>1.53531</v>
      </c>
      <c r="N105" s="1"/>
      <c r="O105" s="1"/>
    </row>
    <row r="106" spans="1:15" ht="12.75" customHeight="1">
      <c r="A106" s="30">
        <v>96</v>
      </c>
      <c r="B106" s="290" t="s">
        <v>330</v>
      </c>
      <c r="C106" s="280">
        <v>796.4</v>
      </c>
      <c r="D106" s="281">
        <v>797.7833333333333</v>
      </c>
      <c r="E106" s="281">
        <v>791.96666666666658</v>
      </c>
      <c r="F106" s="281">
        <v>787.5333333333333</v>
      </c>
      <c r="G106" s="281">
        <v>781.71666666666658</v>
      </c>
      <c r="H106" s="281">
        <v>802.21666666666658</v>
      </c>
      <c r="I106" s="281">
        <v>808.03333333333319</v>
      </c>
      <c r="J106" s="281">
        <v>812.46666666666658</v>
      </c>
      <c r="K106" s="280">
        <v>803.6</v>
      </c>
      <c r="L106" s="280">
        <v>793.35</v>
      </c>
      <c r="M106" s="280">
        <v>1.1508700000000001</v>
      </c>
      <c r="N106" s="1"/>
      <c r="O106" s="1"/>
    </row>
    <row r="107" spans="1:15" ht="12.75" customHeight="1">
      <c r="A107" s="30">
        <v>97</v>
      </c>
      <c r="B107" s="290" t="s">
        <v>331</v>
      </c>
      <c r="C107" s="280">
        <v>4207.1000000000004</v>
      </c>
      <c r="D107" s="281">
        <v>4170.916666666667</v>
      </c>
      <c r="E107" s="281">
        <v>4108.8833333333341</v>
      </c>
      <c r="F107" s="281">
        <v>4010.666666666667</v>
      </c>
      <c r="G107" s="281">
        <v>3948.6333333333341</v>
      </c>
      <c r="H107" s="281">
        <v>4269.1333333333341</v>
      </c>
      <c r="I107" s="281">
        <v>4331.166666666667</v>
      </c>
      <c r="J107" s="281">
        <v>4429.3833333333341</v>
      </c>
      <c r="K107" s="280">
        <v>4232.95</v>
      </c>
      <c r="L107" s="280">
        <v>4072.7</v>
      </c>
      <c r="M107" s="280">
        <v>0.32406000000000001</v>
      </c>
      <c r="N107" s="1"/>
      <c r="O107" s="1"/>
    </row>
    <row r="108" spans="1:15" ht="12.75" customHeight="1">
      <c r="A108" s="30">
        <v>98</v>
      </c>
      <c r="B108" s="290" t="s">
        <v>332</v>
      </c>
      <c r="C108" s="280">
        <v>314.39999999999998</v>
      </c>
      <c r="D108" s="281">
        <v>314.83333333333331</v>
      </c>
      <c r="E108" s="281">
        <v>312.16666666666663</v>
      </c>
      <c r="F108" s="281">
        <v>309.93333333333334</v>
      </c>
      <c r="G108" s="281">
        <v>307.26666666666665</v>
      </c>
      <c r="H108" s="281">
        <v>317.06666666666661</v>
      </c>
      <c r="I108" s="281">
        <v>319.73333333333323</v>
      </c>
      <c r="J108" s="281">
        <v>321.96666666666658</v>
      </c>
      <c r="K108" s="280">
        <v>317.5</v>
      </c>
      <c r="L108" s="280">
        <v>312.60000000000002</v>
      </c>
      <c r="M108" s="280">
        <v>1.0064500000000001</v>
      </c>
      <c r="N108" s="1"/>
      <c r="O108" s="1"/>
    </row>
    <row r="109" spans="1:15" ht="12.75" customHeight="1">
      <c r="A109" s="30">
        <v>99</v>
      </c>
      <c r="B109" s="290" t="s">
        <v>333</v>
      </c>
      <c r="C109" s="280">
        <v>303.35000000000002</v>
      </c>
      <c r="D109" s="281">
        <v>304.31666666666666</v>
      </c>
      <c r="E109" s="281">
        <v>301.38333333333333</v>
      </c>
      <c r="F109" s="281">
        <v>299.41666666666669</v>
      </c>
      <c r="G109" s="281">
        <v>296.48333333333335</v>
      </c>
      <c r="H109" s="281">
        <v>306.2833333333333</v>
      </c>
      <c r="I109" s="281">
        <v>309.21666666666658</v>
      </c>
      <c r="J109" s="281">
        <v>311.18333333333328</v>
      </c>
      <c r="K109" s="280">
        <v>307.25</v>
      </c>
      <c r="L109" s="280">
        <v>302.35000000000002</v>
      </c>
      <c r="M109" s="280">
        <v>12.25755</v>
      </c>
      <c r="N109" s="1"/>
      <c r="O109" s="1"/>
    </row>
    <row r="110" spans="1:15" ht="12.75" customHeight="1">
      <c r="A110" s="30">
        <v>100</v>
      </c>
      <c r="B110" s="290" t="s">
        <v>861</v>
      </c>
      <c r="C110" s="280">
        <v>473</v>
      </c>
      <c r="D110" s="281">
        <v>472.09999999999997</v>
      </c>
      <c r="E110" s="281">
        <v>467.69999999999993</v>
      </c>
      <c r="F110" s="281">
        <v>462.4</v>
      </c>
      <c r="G110" s="281">
        <v>457.99999999999994</v>
      </c>
      <c r="H110" s="281">
        <v>477.39999999999992</v>
      </c>
      <c r="I110" s="281">
        <v>481.7999999999999</v>
      </c>
      <c r="J110" s="281">
        <v>487.09999999999991</v>
      </c>
      <c r="K110" s="280">
        <v>476.5</v>
      </c>
      <c r="L110" s="280">
        <v>466.8</v>
      </c>
      <c r="M110" s="280">
        <v>3.2108599999999998</v>
      </c>
      <c r="N110" s="1"/>
      <c r="O110" s="1"/>
    </row>
    <row r="111" spans="1:15" ht="12.75" customHeight="1">
      <c r="A111" s="30">
        <v>101</v>
      </c>
      <c r="B111" s="290" t="s">
        <v>334</v>
      </c>
      <c r="C111" s="280">
        <v>661.6</v>
      </c>
      <c r="D111" s="281">
        <v>657.7833333333333</v>
      </c>
      <c r="E111" s="281">
        <v>645.81666666666661</v>
      </c>
      <c r="F111" s="281">
        <v>630.0333333333333</v>
      </c>
      <c r="G111" s="281">
        <v>618.06666666666661</v>
      </c>
      <c r="H111" s="281">
        <v>673.56666666666661</v>
      </c>
      <c r="I111" s="281">
        <v>685.5333333333333</v>
      </c>
      <c r="J111" s="281">
        <v>701.31666666666661</v>
      </c>
      <c r="K111" s="280">
        <v>669.75</v>
      </c>
      <c r="L111" s="280">
        <v>642</v>
      </c>
      <c r="M111" s="280">
        <v>1.0014799999999999</v>
      </c>
      <c r="N111" s="1"/>
      <c r="O111" s="1"/>
    </row>
    <row r="112" spans="1:15" ht="12.75" customHeight="1">
      <c r="A112" s="30">
        <v>102</v>
      </c>
      <c r="B112" s="290" t="s">
        <v>83</v>
      </c>
      <c r="C112" s="280">
        <v>670.4</v>
      </c>
      <c r="D112" s="281">
        <v>659.55</v>
      </c>
      <c r="E112" s="281">
        <v>645.89999999999986</v>
      </c>
      <c r="F112" s="281">
        <v>621.39999999999986</v>
      </c>
      <c r="G112" s="281">
        <v>607.74999999999977</v>
      </c>
      <c r="H112" s="281">
        <v>684.05</v>
      </c>
      <c r="I112" s="281">
        <v>697.7</v>
      </c>
      <c r="J112" s="281">
        <v>722.2</v>
      </c>
      <c r="K112" s="280">
        <v>673.2</v>
      </c>
      <c r="L112" s="280">
        <v>635.04999999999995</v>
      </c>
      <c r="M112" s="280">
        <v>32.87791</v>
      </c>
      <c r="N112" s="1"/>
      <c r="O112" s="1"/>
    </row>
    <row r="113" spans="1:15" ht="12.75" customHeight="1">
      <c r="A113" s="30">
        <v>103</v>
      </c>
      <c r="B113" s="290" t="s">
        <v>84</v>
      </c>
      <c r="C113" s="280">
        <v>967.35</v>
      </c>
      <c r="D113" s="281">
        <v>967.6</v>
      </c>
      <c r="E113" s="281">
        <v>959.80000000000007</v>
      </c>
      <c r="F113" s="281">
        <v>952.25</v>
      </c>
      <c r="G113" s="281">
        <v>944.45</v>
      </c>
      <c r="H113" s="281">
        <v>975.15000000000009</v>
      </c>
      <c r="I113" s="281">
        <v>982.95</v>
      </c>
      <c r="J113" s="281">
        <v>990.50000000000011</v>
      </c>
      <c r="K113" s="280">
        <v>975.4</v>
      </c>
      <c r="L113" s="280">
        <v>960.05</v>
      </c>
      <c r="M113" s="280">
        <v>8.4603599999999997</v>
      </c>
      <c r="N113" s="1"/>
      <c r="O113" s="1"/>
    </row>
    <row r="114" spans="1:15" ht="12.75" customHeight="1">
      <c r="A114" s="30">
        <v>104</v>
      </c>
      <c r="B114" s="290" t="s">
        <v>91</v>
      </c>
      <c r="C114" s="280">
        <v>154.1</v>
      </c>
      <c r="D114" s="281">
        <v>153.25</v>
      </c>
      <c r="E114" s="281">
        <v>152</v>
      </c>
      <c r="F114" s="281">
        <v>149.9</v>
      </c>
      <c r="G114" s="281">
        <v>148.65</v>
      </c>
      <c r="H114" s="281">
        <v>155.35</v>
      </c>
      <c r="I114" s="281">
        <v>156.6</v>
      </c>
      <c r="J114" s="281">
        <v>158.69999999999999</v>
      </c>
      <c r="K114" s="280">
        <v>154.5</v>
      </c>
      <c r="L114" s="280">
        <v>151.15</v>
      </c>
      <c r="M114" s="280">
        <v>16.29888</v>
      </c>
      <c r="N114" s="1"/>
      <c r="O114" s="1"/>
    </row>
    <row r="115" spans="1:15" ht="12.75" customHeight="1">
      <c r="A115" s="30">
        <v>105</v>
      </c>
      <c r="B115" s="290" t="s">
        <v>851</v>
      </c>
      <c r="C115" s="280">
        <v>1607.5</v>
      </c>
      <c r="D115" s="281">
        <v>1597.5</v>
      </c>
      <c r="E115" s="281">
        <v>1570</v>
      </c>
      <c r="F115" s="281">
        <v>1532.5</v>
      </c>
      <c r="G115" s="281">
        <v>1505</v>
      </c>
      <c r="H115" s="281">
        <v>1635</v>
      </c>
      <c r="I115" s="281">
        <v>1662.5</v>
      </c>
      <c r="J115" s="281">
        <v>1700</v>
      </c>
      <c r="K115" s="280">
        <v>1625</v>
      </c>
      <c r="L115" s="280">
        <v>1560</v>
      </c>
      <c r="M115" s="280">
        <v>2.13043</v>
      </c>
      <c r="N115" s="1"/>
      <c r="O115" s="1"/>
    </row>
    <row r="116" spans="1:15" ht="12.75" customHeight="1">
      <c r="A116" s="30">
        <v>106</v>
      </c>
      <c r="B116" s="290" t="s">
        <v>85</v>
      </c>
      <c r="C116" s="280">
        <v>195.6</v>
      </c>
      <c r="D116" s="281">
        <v>195.45000000000002</v>
      </c>
      <c r="E116" s="281">
        <v>194.00000000000003</v>
      </c>
      <c r="F116" s="281">
        <v>192.4</v>
      </c>
      <c r="G116" s="281">
        <v>190.95000000000002</v>
      </c>
      <c r="H116" s="281">
        <v>197.05000000000004</v>
      </c>
      <c r="I116" s="281">
        <v>198.50000000000003</v>
      </c>
      <c r="J116" s="281">
        <v>200.10000000000005</v>
      </c>
      <c r="K116" s="280">
        <v>196.9</v>
      </c>
      <c r="L116" s="280">
        <v>193.85</v>
      </c>
      <c r="M116" s="280">
        <v>76.00779</v>
      </c>
      <c r="N116" s="1"/>
      <c r="O116" s="1"/>
    </row>
    <row r="117" spans="1:15" ht="12.75" customHeight="1">
      <c r="A117" s="30">
        <v>107</v>
      </c>
      <c r="B117" s="290" t="s">
        <v>335</v>
      </c>
      <c r="C117" s="280">
        <v>323.25</v>
      </c>
      <c r="D117" s="281">
        <v>323</v>
      </c>
      <c r="E117" s="281">
        <v>321.5</v>
      </c>
      <c r="F117" s="281">
        <v>319.75</v>
      </c>
      <c r="G117" s="281">
        <v>318.25</v>
      </c>
      <c r="H117" s="281">
        <v>324.75</v>
      </c>
      <c r="I117" s="281">
        <v>326.25</v>
      </c>
      <c r="J117" s="281">
        <v>328</v>
      </c>
      <c r="K117" s="280">
        <v>324.5</v>
      </c>
      <c r="L117" s="280">
        <v>321.25</v>
      </c>
      <c r="M117" s="280">
        <v>0.63571999999999995</v>
      </c>
      <c r="N117" s="1"/>
      <c r="O117" s="1"/>
    </row>
    <row r="118" spans="1:15" ht="12.75" customHeight="1">
      <c r="A118" s="30">
        <v>108</v>
      </c>
      <c r="B118" s="290" t="s">
        <v>87</v>
      </c>
      <c r="C118" s="280">
        <v>3441.65</v>
      </c>
      <c r="D118" s="281">
        <v>3443.6833333333329</v>
      </c>
      <c r="E118" s="281">
        <v>3403.3666666666659</v>
      </c>
      <c r="F118" s="281">
        <v>3365.083333333333</v>
      </c>
      <c r="G118" s="281">
        <v>3324.766666666666</v>
      </c>
      <c r="H118" s="281">
        <v>3481.9666666666658</v>
      </c>
      <c r="I118" s="281">
        <v>3522.2833333333324</v>
      </c>
      <c r="J118" s="281">
        <v>3560.5666666666657</v>
      </c>
      <c r="K118" s="280">
        <v>3484</v>
      </c>
      <c r="L118" s="280">
        <v>3405.4</v>
      </c>
      <c r="M118" s="280">
        <v>3.8566600000000002</v>
      </c>
      <c r="N118" s="1"/>
      <c r="O118" s="1"/>
    </row>
    <row r="119" spans="1:15" ht="12.75" customHeight="1">
      <c r="A119" s="30">
        <v>109</v>
      </c>
      <c r="B119" s="290" t="s">
        <v>88</v>
      </c>
      <c r="C119" s="280">
        <v>1552.9</v>
      </c>
      <c r="D119" s="281">
        <v>1560.9666666666665</v>
      </c>
      <c r="E119" s="281">
        <v>1539.383333333333</v>
      </c>
      <c r="F119" s="281">
        <v>1525.8666666666666</v>
      </c>
      <c r="G119" s="281">
        <v>1504.2833333333331</v>
      </c>
      <c r="H119" s="281">
        <v>1574.4833333333329</v>
      </c>
      <c r="I119" s="281">
        <v>1596.0666666666664</v>
      </c>
      <c r="J119" s="281">
        <v>1609.5833333333328</v>
      </c>
      <c r="K119" s="280">
        <v>1582.55</v>
      </c>
      <c r="L119" s="280">
        <v>1547.45</v>
      </c>
      <c r="M119" s="280">
        <v>1.6586799999999999</v>
      </c>
      <c r="N119" s="1"/>
      <c r="O119" s="1"/>
    </row>
    <row r="120" spans="1:15" ht="12.75" customHeight="1">
      <c r="A120" s="30">
        <v>110</v>
      </c>
      <c r="B120" s="290" t="s">
        <v>336</v>
      </c>
      <c r="C120" s="280">
        <v>2297.3000000000002</v>
      </c>
      <c r="D120" s="281">
        <v>2305.1166666666668</v>
      </c>
      <c r="E120" s="281">
        <v>2273.2833333333338</v>
      </c>
      <c r="F120" s="281">
        <v>2249.2666666666669</v>
      </c>
      <c r="G120" s="281">
        <v>2217.4333333333338</v>
      </c>
      <c r="H120" s="281">
        <v>2329.1333333333337</v>
      </c>
      <c r="I120" s="281">
        <v>2360.9666666666667</v>
      </c>
      <c r="J120" s="281">
        <v>2384.9833333333336</v>
      </c>
      <c r="K120" s="280">
        <v>2336.9499999999998</v>
      </c>
      <c r="L120" s="280">
        <v>2281.1</v>
      </c>
      <c r="M120" s="280">
        <v>0.63863000000000003</v>
      </c>
      <c r="N120" s="1"/>
      <c r="O120" s="1"/>
    </row>
    <row r="121" spans="1:15" ht="12.75" customHeight="1">
      <c r="A121" s="30">
        <v>111</v>
      </c>
      <c r="B121" s="290" t="s">
        <v>89</v>
      </c>
      <c r="C121" s="280">
        <v>671</v>
      </c>
      <c r="D121" s="281">
        <v>673.80000000000007</v>
      </c>
      <c r="E121" s="281">
        <v>663.60000000000014</v>
      </c>
      <c r="F121" s="281">
        <v>656.2</v>
      </c>
      <c r="G121" s="281">
        <v>646.00000000000011</v>
      </c>
      <c r="H121" s="281">
        <v>681.20000000000016</v>
      </c>
      <c r="I121" s="281">
        <v>691.4000000000002</v>
      </c>
      <c r="J121" s="281">
        <v>698.80000000000018</v>
      </c>
      <c r="K121" s="280">
        <v>684</v>
      </c>
      <c r="L121" s="280">
        <v>666.4</v>
      </c>
      <c r="M121" s="280">
        <v>25.606660000000002</v>
      </c>
      <c r="N121" s="1"/>
      <c r="O121" s="1"/>
    </row>
    <row r="122" spans="1:15" ht="12.75" customHeight="1">
      <c r="A122" s="30">
        <v>112</v>
      </c>
      <c r="B122" s="290" t="s">
        <v>90</v>
      </c>
      <c r="C122" s="280">
        <v>1000.35</v>
      </c>
      <c r="D122" s="281">
        <v>999.48333333333346</v>
      </c>
      <c r="E122" s="281">
        <v>979.51666666666688</v>
      </c>
      <c r="F122" s="281">
        <v>958.68333333333339</v>
      </c>
      <c r="G122" s="281">
        <v>938.71666666666681</v>
      </c>
      <c r="H122" s="281">
        <v>1020.3166666666669</v>
      </c>
      <c r="I122" s="281">
        <v>1040.2833333333333</v>
      </c>
      <c r="J122" s="281">
        <v>1061.116666666667</v>
      </c>
      <c r="K122" s="280">
        <v>1019.45</v>
      </c>
      <c r="L122" s="280">
        <v>978.65</v>
      </c>
      <c r="M122" s="280">
        <v>7.3672000000000004</v>
      </c>
      <c r="N122" s="1"/>
      <c r="O122" s="1"/>
    </row>
    <row r="123" spans="1:15" ht="12.75" customHeight="1">
      <c r="A123" s="30">
        <v>113</v>
      </c>
      <c r="B123" s="290" t="s">
        <v>337</v>
      </c>
      <c r="C123" s="280">
        <v>1042.2</v>
      </c>
      <c r="D123" s="281">
        <v>1038.7666666666667</v>
      </c>
      <c r="E123" s="281">
        <v>1022.5333333333333</v>
      </c>
      <c r="F123" s="281">
        <v>1002.8666666666667</v>
      </c>
      <c r="G123" s="281">
        <v>986.63333333333333</v>
      </c>
      <c r="H123" s="281">
        <v>1058.4333333333334</v>
      </c>
      <c r="I123" s="281">
        <v>1074.6666666666665</v>
      </c>
      <c r="J123" s="281">
        <v>1094.3333333333333</v>
      </c>
      <c r="K123" s="280">
        <v>1055</v>
      </c>
      <c r="L123" s="280">
        <v>1019.1</v>
      </c>
      <c r="M123" s="280">
        <v>2.0952700000000002</v>
      </c>
      <c r="N123" s="1"/>
      <c r="O123" s="1"/>
    </row>
    <row r="124" spans="1:15" ht="12.75" customHeight="1">
      <c r="A124" s="30">
        <v>114</v>
      </c>
      <c r="B124" s="290" t="s">
        <v>249</v>
      </c>
      <c r="C124" s="280">
        <v>391.2</v>
      </c>
      <c r="D124" s="281">
        <v>391.5</v>
      </c>
      <c r="E124" s="281">
        <v>386.1</v>
      </c>
      <c r="F124" s="281">
        <v>381</v>
      </c>
      <c r="G124" s="281">
        <v>375.6</v>
      </c>
      <c r="H124" s="281">
        <v>396.6</v>
      </c>
      <c r="I124" s="281">
        <v>402</v>
      </c>
      <c r="J124" s="281">
        <v>407.1</v>
      </c>
      <c r="K124" s="280">
        <v>396.9</v>
      </c>
      <c r="L124" s="280">
        <v>386.4</v>
      </c>
      <c r="M124" s="280">
        <v>7.56853</v>
      </c>
      <c r="N124" s="1"/>
      <c r="O124" s="1"/>
    </row>
    <row r="125" spans="1:15" ht="12.75" customHeight="1">
      <c r="A125" s="30">
        <v>115</v>
      </c>
      <c r="B125" s="290" t="s">
        <v>92</v>
      </c>
      <c r="C125" s="280">
        <v>1153.5999999999999</v>
      </c>
      <c r="D125" s="281">
        <v>1155.8833333333334</v>
      </c>
      <c r="E125" s="281">
        <v>1129.8166666666668</v>
      </c>
      <c r="F125" s="281">
        <v>1106.0333333333333</v>
      </c>
      <c r="G125" s="281">
        <v>1079.9666666666667</v>
      </c>
      <c r="H125" s="281">
        <v>1179.666666666667</v>
      </c>
      <c r="I125" s="281">
        <v>1205.7333333333336</v>
      </c>
      <c r="J125" s="281">
        <v>1229.5166666666671</v>
      </c>
      <c r="K125" s="280">
        <v>1181.95</v>
      </c>
      <c r="L125" s="280">
        <v>1132.0999999999999</v>
      </c>
      <c r="M125" s="280">
        <v>11.87316</v>
      </c>
      <c r="N125" s="1"/>
      <c r="O125" s="1"/>
    </row>
    <row r="126" spans="1:15" ht="12.75" customHeight="1">
      <c r="A126" s="30">
        <v>116</v>
      </c>
      <c r="B126" s="290" t="s">
        <v>338</v>
      </c>
      <c r="C126" s="280">
        <v>769.95</v>
      </c>
      <c r="D126" s="281">
        <v>775.76666666666677</v>
      </c>
      <c r="E126" s="281">
        <v>759.18333333333351</v>
      </c>
      <c r="F126" s="281">
        <v>748.41666666666674</v>
      </c>
      <c r="G126" s="281">
        <v>731.83333333333348</v>
      </c>
      <c r="H126" s="281">
        <v>786.53333333333353</v>
      </c>
      <c r="I126" s="281">
        <v>803.11666666666679</v>
      </c>
      <c r="J126" s="281">
        <v>813.88333333333355</v>
      </c>
      <c r="K126" s="280">
        <v>792.35</v>
      </c>
      <c r="L126" s="280">
        <v>765</v>
      </c>
      <c r="M126" s="280">
        <v>3.04243</v>
      </c>
      <c r="N126" s="1"/>
      <c r="O126" s="1"/>
    </row>
    <row r="127" spans="1:15" ht="12.75" customHeight="1">
      <c r="A127" s="30">
        <v>117</v>
      </c>
      <c r="B127" s="290" t="s">
        <v>340</v>
      </c>
      <c r="C127" s="280">
        <v>997.8</v>
      </c>
      <c r="D127" s="281">
        <v>1006.9666666666666</v>
      </c>
      <c r="E127" s="281">
        <v>984.08333333333326</v>
      </c>
      <c r="F127" s="281">
        <v>970.36666666666667</v>
      </c>
      <c r="G127" s="281">
        <v>947.48333333333335</v>
      </c>
      <c r="H127" s="281">
        <v>1020.6833333333332</v>
      </c>
      <c r="I127" s="281">
        <v>1043.5666666666666</v>
      </c>
      <c r="J127" s="281">
        <v>1057.2833333333331</v>
      </c>
      <c r="K127" s="280">
        <v>1029.8499999999999</v>
      </c>
      <c r="L127" s="280">
        <v>993.25</v>
      </c>
      <c r="M127" s="280">
        <v>1.0496099999999999</v>
      </c>
      <c r="N127" s="1"/>
      <c r="O127" s="1"/>
    </row>
    <row r="128" spans="1:15" ht="12.75" customHeight="1">
      <c r="A128" s="30">
        <v>118</v>
      </c>
      <c r="B128" s="290" t="s">
        <v>97</v>
      </c>
      <c r="C128" s="280">
        <v>353.2</v>
      </c>
      <c r="D128" s="281">
        <v>353.63333333333338</v>
      </c>
      <c r="E128" s="281">
        <v>349.76666666666677</v>
      </c>
      <c r="F128" s="281">
        <v>346.33333333333337</v>
      </c>
      <c r="G128" s="281">
        <v>342.46666666666675</v>
      </c>
      <c r="H128" s="281">
        <v>357.06666666666678</v>
      </c>
      <c r="I128" s="281">
        <v>360.93333333333345</v>
      </c>
      <c r="J128" s="281">
        <v>364.36666666666679</v>
      </c>
      <c r="K128" s="280">
        <v>357.5</v>
      </c>
      <c r="L128" s="280">
        <v>350.2</v>
      </c>
      <c r="M128" s="280">
        <v>24.06259</v>
      </c>
      <c r="N128" s="1"/>
      <c r="O128" s="1"/>
    </row>
    <row r="129" spans="1:15" ht="12.75" customHeight="1">
      <c r="A129" s="30">
        <v>119</v>
      </c>
      <c r="B129" s="290" t="s">
        <v>93</v>
      </c>
      <c r="C129" s="280">
        <v>550.1</v>
      </c>
      <c r="D129" s="281">
        <v>548.61666666666667</v>
      </c>
      <c r="E129" s="281">
        <v>543.63333333333333</v>
      </c>
      <c r="F129" s="281">
        <v>537.16666666666663</v>
      </c>
      <c r="G129" s="281">
        <v>532.18333333333328</v>
      </c>
      <c r="H129" s="281">
        <v>555.08333333333337</v>
      </c>
      <c r="I129" s="281">
        <v>560.06666666666672</v>
      </c>
      <c r="J129" s="281">
        <v>566.53333333333342</v>
      </c>
      <c r="K129" s="280">
        <v>553.6</v>
      </c>
      <c r="L129" s="280">
        <v>542.15</v>
      </c>
      <c r="M129" s="280">
        <v>11.56564</v>
      </c>
      <c r="N129" s="1"/>
      <c r="O129" s="1"/>
    </row>
    <row r="130" spans="1:15" ht="12.75" customHeight="1">
      <c r="A130" s="30">
        <v>120</v>
      </c>
      <c r="B130" s="290" t="s">
        <v>250</v>
      </c>
      <c r="C130" s="280">
        <v>1490.4</v>
      </c>
      <c r="D130" s="281">
        <v>1485.2333333333336</v>
      </c>
      <c r="E130" s="281">
        <v>1462.3166666666671</v>
      </c>
      <c r="F130" s="281">
        <v>1434.2333333333336</v>
      </c>
      <c r="G130" s="281">
        <v>1411.3166666666671</v>
      </c>
      <c r="H130" s="281">
        <v>1513.3166666666671</v>
      </c>
      <c r="I130" s="281">
        <v>1536.2333333333336</v>
      </c>
      <c r="J130" s="281">
        <v>1564.3166666666671</v>
      </c>
      <c r="K130" s="280">
        <v>1508.15</v>
      </c>
      <c r="L130" s="280">
        <v>1457.15</v>
      </c>
      <c r="M130" s="280">
        <v>1.8164800000000001</v>
      </c>
      <c r="N130" s="1"/>
      <c r="O130" s="1"/>
    </row>
    <row r="131" spans="1:15" ht="12.75" customHeight="1">
      <c r="A131" s="30">
        <v>121</v>
      </c>
      <c r="B131" s="290" t="s">
        <v>94</v>
      </c>
      <c r="C131" s="280">
        <v>1754.6</v>
      </c>
      <c r="D131" s="281">
        <v>1761.0833333333333</v>
      </c>
      <c r="E131" s="281">
        <v>1739.0666666666666</v>
      </c>
      <c r="F131" s="281">
        <v>1723.5333333333333</v>
      </c>
      <c r="G131" s="281">
        <v>1701.5166666666667</v>
      </c>
      <c r="H131" s="281">
        <v>1776.6166666666666</v>
      </c>
      <c r="I131" s="281">
        <v>1798.6333333333334</v>
      </c>
      <c r="J131" s="281">
        <v>1814.1666666666665</v>
      </c>
      <c r="K131" s="280">
        <v>1783.1</v>
      </c>
      <c r="L131" s="280">
        <v>1745.55</v>
      </c>
      <c r="M131" s="280">
        <v>5.2164799999999998</v>
      </c>
      <c r="N131" s="1"/>
      <c r="O131" s="1"/>
    </row>
    <row r="132" spans="1:15" ht="12.75" customHeight="1">
      <c r="A132" s="30">
        <v>122</v>
      </c>
      <c r="B132" s="290" t="s">
        <v>341</v>
      </c>
      <c r="C132" s="280">
        <v>177.55</v>
      </c>
      <c r="D132" s="281">
        <v>177.53333333333333</v>
      </c>
      <c r="E132" s="281">
        <v>175.81666666666666</v>
      </c>
      <c r="F132" s="281">
        <v>174.08333333333334</v>
      </c>
      <c r="G132" s="281">
        <v>172.36666666666667</v>
      </c>
      <c r="H132" s="281">
        <v>179.26666666666665</v>
      </c>
      <c r="I132" s="281">
        <v>180.98333333333329</v>
      </c>
      <c r="J132" s="281">
        <v>182.71666666666664</v>
      </c>
      <c r="K132" s="280">
        <v>179.25</v>
      </c>
      <c r="L132" s="280">
        <v>175.8</v>
      </c>
      <c r="M132" s="280">
        <v>19.854469999999999</v>
      </c>
      <c r="N132" s="1"/>
      <c r="O132" s="1"/>
    </row>
    <row r="133" spans="1:15" ht="12.75" customHeight="1">
      <c r="A133" s="30">
        <v>123</v>
      </c>
      <c r="B133" s="290" t="s">
        <v>862</v>
      </c>
      <c r="C133" s="280">
        <v>168.05</v>
      </c>
      <c r="D133" s="281">
        <v>168</v>
      </c>
      <c r="E133" s="281">
        <v>166</v>
      </c>
      <c r="F133" s="281">
        <v>163.95</v>
      </c>
      <c r="G133" s="281">
        <v>161.94999999999999</v>
      </c>
      <c r="H133" s="281">
        <v>170.05</v>
      </c>
      <c r="I133" s="281">
        <v>172.05</v>
      </c>
      <c r="J133" s="281">
        <v>174.10000000000002</v>
      </c>
      <c r="K133" s="280">
        <v>170</v>
      </c>
      <c r="L133" s="280">
        <v>165.95</v>
      </c>
      <c r="M133" s="280">
        <v>21.226849999999999</v>
      </c>
      <c r="N133" s="1"/>
      <c r="O133" s="1"/>
    </row>
    <row r="134" spans="1:15" ht="12.75" customHeight="1">
      <c r="A134" s="30">
        <v>124</v>
      </c>
      <c r="B134" s="290" t="s">
        <v>251</v>
      </c>
      <c r="C134" s="280">
        <v>31.55</v>
      </c>
      <c r="D134" s="281">
        <v>30.916666666666668</v>
      </c>
      <c r="E134" s="281">
        <v>30.283333333333335</v>
      </c>
      <c r="F134" s="281">
        <v>29.016666666666666</v>
      </c>
      <c r="G134" s="281">
        <v>28.383333333333333</v>
      </c>
      <c r="H134" s="281">
        <v>32.183333333333337</v>
      </c>
      <c r="I134" s="281">
        <v>32.81666666666667</v>
      </c>
      <c r="J134" s="281">
        <v>34.083333333333343</v>
      </c>
      <c r="K134" s="280">
        <v>31.55</v>
      </c>
      <c r="L134" s="280">
        <v>29.65</v>
      </c>
      <c r="M134" s="280">
        <v>34.015680000000003</v>
      </c>
      <c r="N134" s="1"/>
      <c r="O134" s="1"/>
    </row>
    <row r="135" spans="1:15" ht="12.75" customHeight="1">
      <c r="A135" s="30">
        <v>125</v>
      </c>
      <c r="B135" s="290" t="s">
        <v>342</v>
      </c>
      <c r="C135" s="280">
        <v>204.4</v>
      </c>
      <c r="D135" s="281">
        <v>203.53333333333333</v>
      </c>
      <c r="E135" s="281">
        <v>201.11666666666667</v>
      </c>
      <c r="F135" s="281">
        <v>197.83333333333334</v>
      </c>
      <c r="G135" s="281">
        <v>195.41666666666669</v>
      </c>
      <c r="H135" s="281">
        <v>206.81666666666666</v>
      </c>
      <c r="I135" s="281">
        <v>209.23333333333335</v>
      </c>
      <c r="J135" s="281">
        <v>212.51666666666665</v>
      </c>
      <c r="K135" s="280">
        <v>205.95</v>
      </c>
      <c r="L135" s="280">
        <v>200.25</v>
      </c>
      <c r="M135" s="280">
        <v>2.7382399999999998</v>
      </c>
      <c r="N135" s="1"/>
      <c r="O135" s="1"/>
    </row>
    <row r="136" spans="1:15" ht="12.75" customHeight="1">
      <c r="A136" s="30">
        <v>126</v>
      </c>
      <c r="B136" s="290" t="s">
        <v>95</v>
      </c>
      <c r="C136" s="280">
        <v>3738.45</v>
      </c>
      <c r="D136" s="281">
        <v>3749.75</v>
      </c>
      <c r="E136" s="281">
        <v>3709.55</v>
      </c>
      <c r="F136" s="281">
        <v>3680.65</v>
      </c>
      <c r="G136" s="281">
        <v>3640.4500000000003</v>
      </c>
      <c r="H136" s="281">
        <v>3778.65</v>
      </c>
      <c r="I136" s="281">
        <v>3818.85</v>
      </c>
      <c r="J136" s="281">
        <v>3847.75</v>
      </c>
      <c r="K136" s="280">
        <v>3789.95</v>
      </c>
      <c r="L136" s="280">
        <v>3720.85</v>
      </c>
      <c r="M136" s="280">
        <v>1.9445399999999999</v>
      </c>
      <c r="N136" s="1"/>
      <c r="O136" s="1"/>
    </row>
    <row r="137" spans="1:15" ht="12.75" customHeight="1">
      <c r="A137" s="30">
        <v>127</v>
      </c>
      <c r="B137" s="290" t="s">
        <v>252</v>
      </c>
      <c r="C137" s="280">
        <v>3811.55</v>
      </c>
      <c r="D137" s="281">
        <v>3807.1833333333329</v>
      </c>
      <c r="E137" s="281">
        <v>3764.3666666666659</v>
      </c>
      <c r="F137" s="281">
        <v>3717.1833333333329</v>
      </c>
      <c r="G137" s="281">
        <v>3674.3666666666659</v>
      </c>
      <c r="H137" s="281">
        <v>3854.3666666666659</v>
      </c>
      <c r="I137" s="281">
        <v>3897.1833333333325</v>
      </c>
      <c r="J137" s="281">
        <v>3944.3666666666659</v>
      </c>
      <c r="K137" s="280">
        <v>3850</v>
      </c>
      <c r="L137" s="280">
        <v>3760</v>
      </c>
      <c r="M137" s="280">
        <v>3.95303</v>
      </c>
      <c r="N137" s="1"/>
      <c r="O137" s="1"/>
    </row>
    <row r="138" spans="1:15" ht="12.75" customHeight="1">
      <c r="A138" s="30">
        <v>128</v>
      </c>
      <c r="B138" s="290" t="s">
        <v>143</v>
      </c>
      <c r="C138" s="280">
        <v>2017.55</v>
      </c>
      <c r="D138" s="281">
        <v>2003.5166666666667</v>
      </c>
      <c r="E138" s="281">
        <v>1982.0333333333333</v>
      </c>
      <c r="F138" s="281">
        <v>1946.5166666666667</v>
      </c>
      <c r="G138" s="281">
        <v>1925.0333333333333</v>
      </c>
      <c r="H138" s="281">
        <v>2039.0333333333333</v>
      </c>
      <c r="I138" s="281">
        <v>2060.5166666666664</v>
      </c>
      <c r="J138" s="281">
        <v>2096.0333333333333</v>
      </c>
      <c r="K138" s="280">
        <v>2025</v>
      </c>
      <c r="L138" s="280">
        <v>1968</v>
      </c>
      <c r="M138" s="280">
        <v>1.6619600000000001</v>
      </c>
      <c r="N138" s="1"/>
      <c r="O138" s="1"/>
    </row>
    <row r="139" spans="1:15" ht="12.75" customHeight="1">
      <c r="A139" s="30">
        <v>129</v>
      </c>
      <c r="B139" s="290" t="s">
        <v>98</v>
      </c>
      <c r="C139" s="280">
        <v>4466.1000000000004</v>
      </c>
      <c r="D139" s="281">
        <v>4511.7333333333336</v>
      </c>
      <c r="E139" s="281">
        <v>4409.666666666667</v>
      </c>
      <c r="F139" s="281">
        <v>4353.2333333333336</v>
      </c>
      <c r="G139" s="281">
        <v>4251.166666666667</v>
      </c>
      <c r="H139" s="281">
        <v>4568.166666666667</v>
      </c>
      <c r="I139" s="281">
        <v>4670.2333333333327</v>
      </c>
      <c r="J139" s="281">
        <v>4726.666666666667</v>
      </c>
      <c r="K139" s="280">
        <v>4613.8</v>
      </c>
      <c r="L139" s="280">
        <v>4455.3</v>
      </c>
      <c r="M139" s="280">
        <v>4.6746299999999996</v>
      </c>
      <c r="N139" s="1"/>
      <c r="O139" s="1"/>
    </row>
    <row r="140" spans="1:15" ht="12.75" customHeight="1">
      <c r="A140" s="30">
        <v>130</v>
      </c>
      <c r="B140" s="290" t="s">
        <v>343</v>
      </c>
      <c r="C140" s="280">
        <v>556.4</v>
      </c>
      <c r="D140" s="281">
        <v>554.68333333333328</v>
      </c>
      <c r="E140" s="281">
        <v>550.41666666666652</v>
      </c>
      <c r="F140" s="281">
        <v>544.43333333333328</v>
      </c>
      <c r="G140" s="281">
        <v>540.16666666666652</v>
      </c>
      <c r="H140" s="281">
        <v>560.66666666666652</v>
      </c>
      <c r="I140" s="281">
        <v>564.93333333333317</v>
      </c>
      <c r="J140" s="281">
        <v>570.91666666666652</v>
      </c>
      <c r="K140" s="280">
        <v>558.95000000000005</v>
      </c>
      <c r="L140" s="280">
        <v>548.70000000000005</v>
      </c>
      <c r="M140" s="280">
        <v>3.6086200000000002</v>
      </c>
      <c r="N140" s="1"/>
      <c r="O140" s="1"/>
    </row>
    <row r="141" spans="1:15" ht="12.75" customHeight="1">
      <c r="A141" s="30">
        <v>131</v>
      </c>
      <c r="B141" s="290" t="s">
        <v>344</v>
      </c>
      <c r="C141" s="280">
        <v>132.44999999999999</v>
      </c>
      <c r="D141" s="281">
        <v>132.51666666666665</v>
      </c>
      <c r="E141" s="281">
        <v>130.0333333333333</v>
      </c>
      <c r="F141" s="281">
        <v>127.61666666666665</v>
      </c>
      <c r="G141" s="281">
        <v>125.1333333333333</v>
      </c>
      <c r="H141" s="281">
        <v>134.93333333333331</v>
      </c>
      <c r="I141" s="281">
        <v>137.41666666666666</v>
      </c>
      <c r="J141" s="281">
        <v>139.83333333333331</v>
      </c>
      <c r="K141" s="280">
        <v>135</v>
      </c>
      <c r="L141" s="280">
        <v>130.1</v>
      </c>
      <c r="M141" s="280">
        <v>3.66845</v>
      </c>
      <c r="N141" s="1"/>
      <c r="O141" s="1"/>
    </row>
    <row r="142" spans="1:15" ht="12.75" customHeight="1">
      <c r="A142" s="30">
        <v>132</v>
      </c>
      <c r="B142" s="290" t="s">
        <v>345</v>
      </c>
      <c r="C142" s="280">
        <v>179.75</v>
      </c>
      <c r="D142" s="281">
        <v>178.88333333333333</v>
      </c>
      <c r="E142" s="281">
        <v>175.26666666666665</v>
      </c>
      <c r="F142" s="281">
        <v>170.78333333333333</v>
      </c>
      <c r="G142" s="281">
        <v>167.16666666666666</v>
      </c>
      <c r="H142" s="281">
        <v>183.36666666666665</v>
      </c>
      <c r="I142" s="281">
        <v>186.98333333333332</v>
      </c>
      <c r="J142" s="281">
        <v>191.46666666666664</v>
      </c>
      <c r="K142" s="280">
        <v>182.5</v>
      </c>
      <c r="L142" s="280">
        <v>174.4</v>
      </c>
      <c r="M142" s="280">
        <v>5.3200700000000003</v>
      </c>
      <c r="N142" s="1"/>
      <c r="O142" s="1"/>
    </row>
    <row r="143" spans="1:15" ht="12.75" customHeight="1">
      <c r="A143" s="30">
        <v>133</v>
      </c>
      <c r="B143" s="290" t="s">
        <v>863</v>
      </c>
      <c r="C143" s="280">
        <v>403.2</v>
      </c>
      <c r="D143" s="281">
        <v>394.84999999999997</v>
      </c>
      <c r="E143" s="281">
        <v>384.79999999999995</v>
      </c>
      <c r="F143" s="281">
        <v>366.4</v>
      </c>
      <c r="G143" s="281">
        <v>356.34999999999997</v>
      </c>
      <c r="H143" s="281">
        <v>413.24999999999994</v>
      </c>
      <c r="I143" s="281">
        <v>423.3</v>
      </c>
      <c r="J143" s="281">
        <v>441.69999999999993</v>
      </c>
      <c r="K143" s="280">
        <v>404.9</v>
      </c>
      <c r="L143" s="280">
        <v>376.45</v>
      </c>
      <c r="M143" s="280">
        <v>16.900269999999999</v>
      </c>
      <c r="N143" s="1"/>
      <c r="O143" s="1"/>
    </row>
    <row r="144" spans="1:15" ht="12.75" customHeight="1">
      <c r="A144" s="30">
        <v>134</v>
      </c>
      <c r="B144" s="290" t="s">
        <v>346</v>
      </c>
      <c r="C144" s="280">
        <v>59.6</v>
      </c>
      <c r="D144" s="281">
        <v>59.199999999999996</v>
      </c>
      <c r="E144" s="281">
        <v>58.399999999999991</v>
      </c>
      <c r="F144" s="281">
        <v>57.199999999999996</v>
      </c>
      <c r="G144" s="281">
        <v>56.399999999999991</v>
      </c>
      <c r="H144" s="281">
        <v>60.399999999999991</v>
      </c>
      <c r="I144" s="281">
        <v>61.199999999999989</v>
      </c>
      <c r="J144" s="281">
        <v>62.399999999999991</v>
      </c>
      <c r="K144" s="280">
        <v>60</v>
      </c>
      <c r="L144" s="280">
        <v>58</v>
      </c>
      <c r="M144" s="280">
        <v>15.60783</v>
      </c>
      <c r="N144" s="1"/>
      <c r="O144" s="1"/>
    </row>
    <row r="145" spans="1:15" ht="12.75" customHeight="1">
      <c r="A145" s="30">
        <v>135</v>
      </c>
      <c r="B145" s="290" t="s">
        <v>99</v>
      </c>
      <c r="C145" s="280">
        <v>3036.5</v>
      </c>
      <c r="D145" s="281">
        <v>3042.1666666666665</v>
      </c>
      <c r="E145" s="281">
        <v>3006.333333333333</v>
      </c>
      <c r="F145" s="281">
        <v>2976.1666666666665</v>
      </c>
      <c r="G145" s="281">
        <v>2940.333333333333</v>
      </c>
      <c r="H145" s="281">
        <v>3072.333333333333</v>
      </c>
      <c r="I145" s="281">
        <v>3108.1666666666661</v>
      </c>
      <c r="J145" s="281">
        <v>3138.333333333333</v>
      </c>
      <c r="K145" s="280">
        <v>3078</v>
      </c>
      <c r="L145" s="280">
        <v>3012</v>
      </c>
      <c r="M145" s="280">
        <v>5.6816399999999998</v>
      </c>
      <c r="N145" s="1"/>
      <c r="O145" s="1"/>
    </row>
    <row r="146" spans="1:15" ht="12.75" customHeight="1">
      <c r="A146" s="30">
        <v>136</v>
      </c>
      <c r="B146" s="290" t="s">
        <v>347</v>
      </c>
      <c r="C146" s="280">
        <v>371.35</v>
      </c>
      <c r="D146" s="281">
        <v>374.2</v>
      </c>
      <c r="E146" s="281">
        <v>364.79999999999995</v>
      </c>
      <c r="F146" s="281">
        <v>358.24999999999994</v>
      </c>
      <c r="G146" s="281">
        <v>348.84999999999991</v>
      </c>
      <c r="H146" s="281">
        <v>380.75</v>
      </c>
      <c r="I146" s="281">
        <v>390.15</v>
      </c>
      <c r="J146" s="281">
        <v>396.70000000000005</v>
      </c>
      <c r="K146" s="280">
        <v>383.6</v>
      </c>
      <c r="L146" s="280">
        <v>367.65</v>
      </c>
      <c r="M146" s="280">
        <v>5.9804000000000004</v>
      </c>
      <c r="N146" s="1"/>
      <c r="O146" s="1"/>
    </row>
    <row r="147" spans="1:15" ht="12.75" customHeight="1">
      <c r="A147" s="30">
        <v>137</v>
      </c>
      <c r="B147" s="290" t="s">
        <v>253</v>
      </c>
      <c r="C147" s="280">
        <v>463.4</v>
      </c>
      <c r="D147" s="281">
        <v>467.31666666666661</v>
      </c>
      <c r="E147" s="281">
        <v>457.18333333333322</v>
      </c>
      <c r="F147" s="281">
        <v>450.96666666666664</v>
      </c>
      <c r="G147" s="281">
        <v>440.83333333333326</v>
      </c>
      <c r="H147" s="281">
        <v>473.53333333333319</v>
      </c>
      <c r="I147" s="281">
        <v>483.66666666666663</v>
      </c>
      <c r="J147" s="281">
        <v>489.88333333333316</v>
      </c>
      <c r="K147" s="280">
        <v>477.45</v>
      </c>
      <c r="L147" s="280">
        <v>461.1</v>
      </c>
      <c r="M147" s="280">
        <v>1.9262600000000001</v>
      </c>
      <c r="N147" s="1"/>
      <c r="O147" s="1"/>
    </row>
    <row r="148" spans="1:15" ht="12.75" customHeight="1">
      <c r="A148" s="30">
        <v>138</v>
      </c>
      <c r="B148" s="290" t="s">
        <v>254</v>
      </c>
      <c r="C148" s="280">
        <v>1440.45</v>
      </c>
      <c r="D148" s="281">
        <v>1438.9166666666667</v>
      </c>
      <c r="E148" s="281">
        <v>1422.8333333333335</v>
      </c>
      <c r="F148" s="281">
        <v>1405.2166666666667</v>
      </c>
      <c r="G148" s="281">
        <v>1389.1333333333334</v>
      </c>
      <c r="H148" s="281">
        <v>1456.5333333333335</v>
      </c>
      <c r="I148" s="281">
        <v>1472.616666666667</v>
      </c>
      <c r="J148" s="281">
        <v>1490.2333333333336</v>
      </c>
      <c r="K148" s="280">
        <v>1455</v>
      </c>
      <c r="L148" s="280">
        <v>1421.3</v>
      </c>
      <c r="M148" s="280">
        <v>0.33110000000000001</v>
      </c>
      <c r="N148" s="1"/>
      <c r="O148" s="1"/>
    </row>
    <row r="149" spans="1:15" ht="12.75" customHeight="1">
      <c r="A149" s="30">
        <v>139</v>
      </c>
      <c r="B149" s="290" t="s">
        <v>348</v>
      </c>
      <c r="C149" s="280">
        <v>60.8</v>
      </c>
      <c r="D149" s="281">
        <v>60.883333333333333</v>
      </c>
      <c r="E149" s="281">
        <v>60.516666666666666</v>
      </c>
      <c r="F149" s="281">
        <v>60.233333333333334</v>
      </c>
      <c r="G149" s="281">
        <v>59.866666666666667</v>
      </c>
      <c r="H149" s="281">
        <v>61.166666666666664</v>
      </c>
      <c r="I149" s="281">
        <v>61.533333333333324</v>
      </c>
      <c r="J149" s="281">
        <v>61.816666666666663</v>
      </c>
      <c r="K149" s="280">
        <v>61.25</v>
      </c>
      <c r="L149" s="280">
        <v>60.6</v>
      </c>
      <c r="M149" s="280">
        <v>2.2235800000000001</v>
      </c>
      <c r="N149" s="1"/>
      <c r="O149" s="1"/>
    </row>
    <row r="150" spans="1:15" ht="12.75" customHeight="1">
      <c r="A150" s="30">
        <v>140</v>
      </c>
      <c r="B150" s="290" t="s">
        <v>349</v>
      </c>
      <c r="C150" s="280">
        <v>91.65</v>
      </c>
      <c r="D150" s="281">
        <v>91.566666666666663</v>
      </c>
      <c r="E150" s="281">
        <v>90.133333333333326</v>
      </c>
      <c r="F150" s="281">
        <v>88.61666666666666</v>
      </c>
      <c r="G150" s="281">
        <v>87.183333333333323</v>
      </c>
      <c r="H150" s="281">
        <v>93.083333333333329</v>
      </c>
      <c r="I150" s="281">
        <v>94.516666666666666</v>
      </c>
      <c r="J150" s="281">
        <v>96.033333333333331</v>
      </c>
      <c r="K150" s="280">
        <v>93</v>
      </c>
      <c r="L150" s="280">
        <v>90.05</v>
      </c>
      <c r="M150" s="280">
        <v>6.5880999999999998</v>
      </c>
      <c r="N150" s="1"/>
      <c r="O150" s="1"/>
    </row>
    <row r="151" spans="1:15" ht="12.75" customHeight="1">
      <c r="A151" s="30">
        <v>141</v>
      </c>
      <c r="B151" s="290" t="s">
        <v>797</v>
      </c>
      <c r="C151" s="280">
        <v>41.55</v>
      </c>
      <c r="D151" s="281">
        <v>41.18333333333333</v>
      </c>
      <c r="E151" s="281">
        <v>40.61666666666666</v>
      </c>
      <c r="F151" s="281">
        <v>39.68333333333333</v>
      </c>
      <c r="G151" s="281">
        <v>39.11666666666666</v>
      </c>
      <c r="H151" s="281">
        <v>42.11666666666666</v>
      </c>
      <c r="I151" s="281">
        <v>42.683333333333337</v>
      </c>
      <c r="J151" s="281">
        <v>43.61666666666666</v>
      </c>
      <c r="K151" s="280">
        <v>41.75</v>
      </c>
      <c r="L151" s="280">
        <v>40.25</v>
      </c>
      <c r="M151" s="280">
        <v>5.0282099999999996</v>
      </c>
      <c r="N151" s="1"/>
      <c r="O151" s="1"/>
    </row>
    <row r="152" spans="1:15" ht="12.75" customHeight="1">
      <c r="A152" s="30">
        <v>142</v>
      </c>
      <c r="B152" s="290" t="s">
        <v>350</v>
      </c>
      <c r="C152" s="280">
        <v>667.4</v>
      </c>
      <c r="D152" s="281">
        <v>670.21666666666658</v>
      </c>
      <c r="E152" s="281">
        <v>662.23333333333312</v>
      </c>
      <c r="F152" s="281">
        <v>657.06666666666649</v>
      </c>
      <c r="G152" s="281">
        <v>649.08333333333303</v>
      </c>
      <c r="H152" s="281">
        <v>675.38333333333321</v>
      </c>
      <c r="I152" s="281">
        <v>683.36666666666656</v>
      </c>
      <c r="J152" s="281">
        <v>688.5333333333333</v>
      </c>
      <c r="K152" s="280">
        <v>678.2</v>
      </c>
      <c r="L152" s="280">
        <v>665.05</v>
      </c>
      <c r="M152" s="280">
        <v>0.10272000000000001</v>
      </c>
      <c r="N152" s="1"/>
      <c r="O152" s="1"/>
    </row>
    <row r="153" spans="1:15" ht="12.75" customHeight="1">
      <c r="A153" s="30">
        <v>143</v>
      </c>
      <c r="B153" s="290" t="s">
        <v>100</v>
      </c>
      <c r="C153" s="280">
        <v>1667.55</v>
      </c>
      <c r="D153" s="281">
        <v>1663.5666666666666</v>
      </c>
      <c r="E153" s="281">
        <v>1655.6833333333332</v>
      </c>
      <c r="F153" s="281">
        <v>1643.8166666666666</v>
      </c>
      <c r="G153" s="281">
        <v>1635.9333333333332</v>
      </c>
      <c r="H153" s="281">
        <v>1675.4333333333332</v>
      </c>
      <c r="I153" s="281">
        <v>1683.3166666666664</v>
      </c>
      <c r="J153" s="281">
        <v>1695.1833333333332</v>
      </c>
      <c r="K153" s="280">
        <v>1671.45</v>
      </c>
      <c r="L153" s="280">
        <v>1651.7</v>
      </c>
      <c r="M153" s="280">
        <v>3.3708800000000001</v>
      </c>
      <c r="N153" s="1"/>
      <c r="O153" s="1"/>
    </row>
    <row r="154" spans="1:15" ht="12.75" customHeight="1">
      <c r="A154" s="30">
        <v>144</v>
      </c>
      <c r="B154" s="290" t="s">
        <v>101</v>
      </c>
      <c r="C154" s="280">
        <v>149.30000000000001</v>
      </c>
      <c r="D154" s="281">
        <v>149.51666666666668</v>
      </c>
      <c r="E154" s="281">
        <v>148.53333333333336</v>
      </c>
      <c r="F154" s="281">
        <v>147.76666666666668</v>
      </c>
      <c r="G154" s="281">
        <v>146.78333333333336</v>
      </c>
      <c r="H154" s="281">
        <v>150.28333333333336</v>
      </c>
      <c r="I154" s="281">
        <v>151.26666666666665</v>
      </c>
      <c r="J154" s="281">
        <v>152.03333333333336</v>
      </c>
      <c r="K154" s="280">
        <v>150.5</v>
      </c>
      <c r="L154" s="280">
        <v>148.75</v>
      </c>
      <c r="M154" s="280">
        <v>13.40864</v>
      </c>
      <c r="N154" s="1"/>
      <c r="O154" s="1"/>
    </row>
    <row r="155" spans="1:15" ht="12.75" customHeight="1">
      <c r="A155" s="30">
        <v>145</v>
      </c>
      <c r="B155" s="290" t="s">
        <v>351</v>
      </c>
      <c r="C155" s="280">
        <v>257.39999999999998</v>
      </c>
      <c r="D155" s="281">
        <v>259.5333333333333</v>
      </c>
      <c r="E155" s="281">
        <v>254.36666666666662</v>
      </c>
      <c r="F155" s="281">
        <v>251.33333333333331</v>
      </c>
      <c r="G155" s="281">
        <v>246.16666666666663</v>
      </c>
      <c r="H155" s="281">
        <v>262.56666666666661</v>
      </c>
      <c r="I155" s="281">
        <v>267.73333333333335</v>
      </c>
      <c r="J155" s="281">
        <v>270.76666666666659</v>
      </c>
      <c r="K155" s="280">
        <v>264.7</v>
      </c>
      <c r="L155" s="280">
        <v>256.5</v>
      </c>
      <c r="M155" s="280">
        <v>0.50002999999999997</v>
      </c>
      <c r="N155" s="1"/>
      <c r="O155" s="1"/>
    </row>
    <row r="156" spans="1:15" ht="12.75" customHeight="1">
      <c r="A156" s="30">
        <v>146</v>
      </c>
      <c r="B156" s="290" t="s">
        <v>852</v>
      </c>
      <c r="C156" s="280">
        <v>1401.3</v>
      </c>
      <c r="D156" s="281">
        <v>1404.9333333333334</v>
      </c>
      <c r="E156" s="281">
        <v>1386.8666666666668</v>
      </c>
      <c r="F156" s="281">
        <v>1372.4333333333334</v>
      </c>
      <c r="G156" s="281">
        <v>1354.3666666666668</v>
      </c>
      <c r="H156" s="281">
        <v>1419.3666666666668</v>
      </c>
      <c r="I156" s="281">
        <v>1437.4333333333334</v>
      </c>
      <c r="J156" s="281">
        <v>1451.8666666666668</v>
      </c>
      <c r="K156" s="280">
        <v>1423</v>
      </c>
      <c r="L156" s="280">
        <v>1390.5</v>
      </c>
      <c r="M156" s="280">
        <v>2.9731399999999999</v>
      </c>
      <c r="N156" s="1"/>
      <c r="O156" s="1"/>
    </row>
    <row r="157" spans="1:15" ht="12.75" customHeight="1">
      <c r="A157" s="30">
        <v>147</v>
      </c>
      <c r="B157" s="290" t="s">
        <v>102</v>
      </c>
      <c r="C157" s="280">
        <v>103</v>
      </c>
      <c r="D157" s="281">
        <v>101.96666666666665</v>
      </c>
      <c r="E157" s="281">
        <v>100.73333333333331</v>
      </c>
      <c r="F157" s="281">
        <v>98.466666666666654</v>
      </c>
      <c r="G157" s="281">
        <v>97.233333333333306</v>
      </c>
      <c r="H157" s="281">
        <v>104.23333333333331</v>
      </c>
      <c r="I157" s="281">
        <v>105.46666666666665</v>
      </c>
      <c r="J157" s="281">
        <v>107.73333333333331</v>
      </c>
      <c r="K157" s="280">
        <v>103.2</v>
      </c>
      <c r="L157" s="280">
        <v>99.7</v>
      </c>
      <c r="M157" s="280">
        <v>272.85611999999998</v>
      </c>
      <c r="N157" s="1"/>
      <c r="O157" s="1"/>
    </row>
    <row r="158" spans="1:15" ht="12.75" customHeight="1">
      <c r="A158" s="30">
        <v>148</v>
      </c>
      <c r="B158" s="290" t="s">
        <v>798</v>
      </c>
      <c r="C158" s="280">
        <v>101.55</v>
      </c>
      <c r="D158" s="281">
        <v>101.91666666666667</v>
      </c>
      <c r="E158" s="281">
        <v>98.783333333333346</v>
      </c>
      <c r="F158" s="281">
        <v>96.01666666666668</v>
      </c>
      <c r="G158" s="281">
        <v>92.883333333333354</v>
      </c>
      <c r="H158" s="281">
        <v>104.68333333333334</v>
      </c>
      <c r="I158" s="281">
        <v>107.81666666666666</v>
      </c>
      <c r="J158" s="281">
        <v>110.58333333333333</v>
      </c>
      <c r="K158" s="280">
        <v>105.05</v>
      </c>
      <c r="L158" s="280">
        <v>99.15</v>
      </c>
      <c r="M158" s="280">
        <v>3.2514400000000001</v>
      </c>
      <c r="N158" s="1"/>
      <c r="O158" s="1"/>
    </row>
    <row r="159" spans="1:15" ht="12.75" customHeight="1">
      <c r="A159" s="30">
        <v>149</v>
      </c>
      <c r="B159" s="290" t="s">
        <v>352</v>
      </c>
      <c r="C159" s="280">
        <v>4983.1000000000004</v>
      </c>
      <c r="D159" s="281">
        <v>5020.6833333333334</v>
      </c>
      <c r="E159" s="281">
        <v>4927.416666666667</v>
      </c>
      <c r="F159" s="281">
        <v>4871.7333333333336</v>
      </c>
      <c r="G159" s="281">
        <v>4778.4666666666672</v>
      </c>
      <c r="H159" s="281">
        <v>5076.3666666666668</v>
      </c>
      <c r="I159" s="281">
        <v>5169.6333333333332</v>
      </c>
      <c r="J159" s="281">
        <v>5225.3166666666666</v>
      </c>
      <c r="K159" s="280">
        <v>5113.95</v>
      </c>
      <c r="L159" s="280">
        <v>4965</v>
      </c>
      <c r="M159" s="280">
        <v>0.79830999999999996</v>
      </c>
      <c r="N159" s="1"/>
      <c r="O159" s="1"/>
    </row>
    <row r="160" spans="1:15" ht="12.75" customHeight="1">
      <c r="A160" s="30">
        <v>150</v>
      </c>
      <c r="B160" s="290" t="s">
        <v>353</v>
      </c>
      <c r="C160" s="280">
        <v>406.05</v>
      </c>
      <c r="D160" s="281">
        <v>407.18333333333334</v>
      </c>
      <c r="E160" s="281">
        <v>403.86666666666667</v>
      </c>
      <c r="F160" s="281">
        <v>401.68333333333334</v>
      </c>
      <c r="G160" s="281">
        <v>398.36666666666667</v>
      </c>
      <c r="H160" s="281">
        <v>409.36666666666667</v>
      </c>
      <c r="I160" s="281">
        <v>412.68333333333339</v>
      </c>
      <c r="J160" s="281">
        <v>414.86666666666667</v>
      </c>
      <c r="K160" s="280">
        <v>410.5</v>
      </c>
      <c r="L160" s="280">
        <v>405</v>
      </c>
      <c r="M160" s="280">
        <v>0.64886999999999995</v>
      </c>
      <c r="N160" s="1"/>
      <c r="O160" s="1"/>
    </row>
    <row r="161" spans="1:15" ht="12.75" customHeight="1">
      <c r="A161" s="30">
        <v>151</v>
      </c>
      <c r="B161" s="290" t="s">
        <v>354</v>
      </c>
      <c r="C161" s="280">
        <v>135.94999999999999</v>
      </c>
      <c r="D161" s="281">
        <v>135.70000000000002</v>
      </c>
      <c r="E161" s="281">
        <v>134.60000000000002</v>
      </c>
      <c r="F161" s="281">
        <v>133.25</v>
      </c>
      <c r="G161" s="281">
        <v>132.15</v>
      </c>
      <c r="H161" s="281">
        <v>137.05000000000004</v>
      </c>
      <c r="I161" s="281">
        <v>138.15</v>
      </c>
      <c r="J161" s="281">
        <v>139.50000000000006</v>
      </c>
      <c r="K161" s="280">
        <v>136.80000000000001</v>
      </c>
      <c r="L161" s="280">
        <v>134.35</v>
      </c>
      <c r="M161" s="280">
        <v>2.2050200000000002</v>
      </c>
      <c r="N161" s="1"/>
      <c r="O161" s="1"/>
    </row>
    <row r="162" spans="1:15" ht="12.75" customHeight="1">
      <c r="A162" s="30">
        <v>152</v>
      </c>
      <c r="B162" s="290" t="s">
        <v>355</v>
      </c>
      <c r="C162" s="280">
        <v>106.7</v>
      </c>
      <c r="D162" s="281">
        <v>105.73333333333333</v>
      </c>
      <c r="E162" s="281">
        <v>104.26666666666667</v>
      </c>
      <c r="F162" s="281">
        <v>101.83333333333333</v>
      </c>
      <c r="G162" s="281">
        <v>100.36666666666666</v>
      </c>
      <c r="H162" s="281">
        <v>108.16666666666667</v>
      </c>
      <c r="I162" s="281">
        <v>109.63333333333334</v>
      </c>
      <c r="J162" s="281">
        <v>112.06666666666668</v>
      </c>
      <c r="K162" s="280">
        <v>107.2</v>
      </c>
      <c r="L162" s="280">
        <v>103.3</v>
      </c>
      <c r="M162" s="280">
        <v>24.29852</v>
      </c>
      <c r="N162" s="1"/>
      <c r="O162" s="1"/>
    </row>
    <row r="163" spans="1:15" ht="12.75" customHeight="1">
      <c r="A163" s="30">
        <v>153</v>
      </c>
      <c r="B163" s="290" t="s">
        <v>255</v>
      </c>
      <c r="C163" s="280">
        <v>268.3</v>
      </c>
      <c r="D163" s="281">
        <v>266.81666666666666</v>
      </c>
      <c r="E163" s="281">
        <v>263.33333333333331</v>
      </c>
      <c r="F163" s="281">
        <v>258.36666666666667</v>
      </c>
      <c r="G163" s="281">
        <v>254.88333333333333</v>
      </c>
      <c r="H163" s="281">
        <v>271.7833333333333</v>
      </c>
      <c r="I163" s="281">
        <v>275.26666666666665</v>
      </c>
      <c r="J163" s="281">
        <v>280.23333333333329</v>
      </c>
      <c r="K163" s="280">
        <v>270.3</v>
      </c>
      <c r="L163" s="280">
        <v>261.85000000000002</v>
      </c>
      <c r="M163" s="280">
        <v>5.1479900000000001</v>
      </c>
      <c r="N163" s="1"/>
      <c r="O163" s="1"/>
    </row>
    <row r="164" spans="1:15" ht="12.75" customHeight="1">
      <c r="A164" s="30">
        <v>154</v>
      </c>
      <c r="B164" s="290" t="s">
        <v>864</v>
      </c>
      <c r="C164" s="280">
        <v>1258.6500000000001</v>
      </c>
      <c r="D164" s="281">
        <v>1256.7666666666667</v>
      </c>
      <c r="E164" s="281">
        <v>1213.5333333333333</v>
      </c>
      <c r="F164" s="281">
        <v>1168.4166666666667</v>
      </c>
      <c r="G164" s="281">
        <v>1125.1833333333334</v>
      </c>
      <c r="H164" s="281">
        <v>1301.8833333333332</v>
      </c>
      <c r="I164" s="281">
        <v>1345.1166666666663</v>
      </c>
      <c r="J164" s="281">
        <v>1390.2333333333331</v>
      </c>
      <c r="K164" s="280">
        <v>1300</v>
      </c>
      <c r="L164" s="280">
        <v>1211.6500000000001</v>
      </c>
      <c r="M164" s="280">
        <v>0.28621999999999997</v>
      </c>
      <c r="N164" s="1"/>
      <c r="O164" s="1"/>
    </row>
    <row r="165" spans="1:15" ht="12.75" customHeight="1">
      <c r="A165" s="30">
        <v>155</v>
      </c>
      <c r="B165" s="290" t="s">
        <v>103</v>
      </c>
      <c r="C165" s="280">
        <v>144.1</v>
      </c>
      <c r="D165" s="281">
        <v>143.1</v>
      </c>
      <c r="E165" s="281">
        <v>141.69999999999999</v>
      </c>
      <c r="F165" s="281">
        <v>139.29999999999998</v>
      </c>
      <c r="G165" s="281">
        <v>137.89999999999998</v>
      </c>
      <c r="H165" s="281">
        <v>145.5</v>
      </c>
      <c r="I165" s="281">
        <v>146.90000000000003</v>
      </c>
      <c r="J165" s="281">
        <v>149.30000000000001</v>
      </c>
      <c r="K165" s="280">
        <v>144.5</v>
      </c>
      <c r="L165" s="280">
        <v>140.69999999999999</v>
      </c>
      <c r="M165" s="280">
        <v>45.035629999999998</v>
      </c>
      <c r="N165" s="1"/>
      <c r="O165" s="1"/>
    </row>
    <row r="166" spans="1:15" ht="12.75" customHeight="1">
      <c r="A166" s="30">
        <v>156</v>
      </c>
      <c r="B166" s="290" t="s">
        <v>357</v>
      </c>
      <c r="C166" s="280">
        <v>1436.55</v>
      </c>
      <c r="D166" s="281">
        <v>1444.6333333333332</v>
      </c>
      <c r="E166" s="281">
        <v>1421.9166666666665</v>
      </c>
      <c r="F166" s="281">
        <v>1407.2833333333333</v>
      </c>
      <c r="G166" s="281">
        <v>1384.5666666666666</v>
      </c>
      <c r="H166" s="281">
        <v>1459.2666666666664</v>
      </c>
      <c r="I166" s="281">
        <v>1481.9833333333331</v>
      </c>
      <c r="J166" s="281">
        <v>1496.6166666666663</v>
      </c>
      <c r="K166" s="280">
        <v>1467.35</v>
      </c>
      <c r="L166" s="280">
        <v>1430</v>
      </c>
      <c r="M166" s="280">
        <v>0.35043000000000002</v>
      </c>
      <c r="N166" s="1"/>
      <c r="O166" s="1"/>
    </row>
    <row r="167" spans="1:15" ht="12.75" customHeight="1">
      <c r="A167" s="30">
        <v>157</v>
      </c>
      <c r="B167" s="290" t="s">
        <v>106</v>
      </c>
      <c r="C167" s="280">
        <v>35.25</v>
      </c>
      <c r="D167" s="281">
        <v>35.133333333333333</v>
      </c>
      <c r="E167" s="281">
        <v>34.916666666666664</v>
      </c>
      <c r="F167" s="281">
        <v>34.583333333333329</v>
      </c>
      <c r="G167" s="281">
        <v>34.36666666666666</v>
      </c>
      <c r="H167" s="281">
        <v>35.466666666666669</v>
      </c>
      <c r="I167" s="281">
        <v>35.683333333333337</v>
      </c>
      <c r="J167" s="281">
        <v>36.016666666666673</v>
      </c>
      <c r="K167" s="280">
        <v>35.35</v>
      </c>
      <c r="L167" s="280">
        <v>34.799999999999997</v>
      </c>
      <c r="M167" s="280">
        <v>35.607660000000003</v>
      </c>
      <c r="N167" s="1"/>
      <c r="O167" s="1"/>
    </row>
    <row r="168" spans="1:15" ht="12.75" customHeight="1">
      <c r="A168" s="30">
        <v>158</v>
      </c>
      <c r="B168" s="290" t="s">
        <v>358</v>
      </c>
      <c r="C168" s="280">
        <v>3028.05</v>
      </c>
      <c r="D168" s="281">
        <v>3047.5666666666671</v>
      </c>
      <c r="E168" s="281">
        <v>2987.5333333333342</v>
      </c>
      <c r="F168" s="281">
        <v>2947.0166666666673</v>
      </c>
      <c r="G168" s="281">
        <v>2886.9833333333345</v>
      </c>
      <c r="H168" s="281">
        <v>3088.0833333333339</v>
      </c>
      <c r="I168" s="281">
        <v>3148.1166666666668</v>
      </c>
      <c r="J168" s="281">
        <v>3188.6333333333337</v>
      </c>
      <c r="K168" s="280">
        <v>3107.6</v>
      </c>
      <c r="L168" s="280">
        <v>3007.05</v>
      </c>
      <c r="M168" s="280">
        <v>0.49746000000000001</v>
      </c>
      <c r="N168" s="1"/>
      <c r="O168" s="1"/>
    </row>
    <row r="169" spans="1:15" ht="12.75" customHeight="1">
      <c r="A169" s="30">
        <v>159</v>
      </c>
      <c r="B169" s="290" t="s">
        <v>359</v>
      </c>
      <c r="C169" s="280">
        <v>3224.05</v>
      </c>
      <c r="D169" s="281">
        <v>3181.7166666666667</v>
      </c>
      <c r="E169" s="281">
        <v>3103.4833333333336</v>
      </c>
      <c r="F169" s="281">
        <v>2982.916666666667</v>
      </c>
      <c r="G169" s="281">
        <v>2904.6833333333338</v>
      </c>
      <c r="H169" s="281">
        <v>3302.2833333333333</v>
      </c>
      <c r="I169" s="281">
        <v>3380.516666666666</v>
      </c>
      <c r="J169" s="281">
        <v>3501.083333333333</v>
      </c>
      <c r="K169" s="280">
        <v>3259.95</v>
      </c>
      <c r="L169" s="280">
        <v>3061.15</v>
      </c>
      <c r="M169" s="280">
        <v>0.20649999999999999</v>
      </c>
      <c r="N169" s="1"/>
      <c r="O169" s="1"/>
    </row>
    <row r="170" spans="1:15" ht="12.75" customHeight="1">
      <c r="A170" s="30">
        <v>160</v>
      </c>
      <c r="B170" s="290" t="s">
        <v>360</v>
      </c>
      <c r="C170" s="280">
        <v>115.8</v>
      </c>
      <c r="D170" s="281">
        <v>115.96666666666665</v>
      </c>
      <c r="E170" s="281">
        <v>114.93333333333331</v>
      </c>
      <c r="F170" s="281">
        <v>114.06666666666665</v>
      </c>
      <c r="G170" s="281">
        <v>113.0333333333333</v>
      </c>
      <c r="H170" s="281">
        <v>116.83333333333331</v>
      </c>
      <c r="I170" s="281">
        <v>117.86666666666665</v>
      </c>
      <c r="J170" s="281">
        <v>118.73333333333332</v>
      </c>
      <c r="K170" s="280">
        <v>117</v>
      </c>
      <c r="L170" s="280">
        <v>115.1</v>
      </c>
      <c r="M170" s="280">
        <v>1.16869</v>
      </c>
      <c r="N170" s="1"/>
      <c r="O170" s="1"/>
    </row>
    <row r="171" spans="1:15" ht="12.75" customHeight="1">
      <c r="A171" s="30">
        <v>161</v>
      </c>
      <c r="B171" s="290" t="s">
        <v>256</v>
      </c>
      <c r="C171" s="280">
        <v>2462.5500000000002</v>
      </c>
      <c r="D171" s="281">
        <v>2465.4</v>
      </c>
      <c r="E171" s="281">
        <v>2427.8000000000002</v>
      </c>
      <c r="F171" s="281">
        <v>2393.0500000000002</v>
      </c>
      <c r="G171" s="281">
        <v>2355.4500000000003</v>
      </c>
      <c r="H171" s="281">
        <v>2500.15</v>
      </c>
      <c r="I171" s="281">
        <v>2537.7499999999995</v>
      </c>
      <c r="J171" s="281">
        <v>2572.5</v>
      </c>
      <c r="K171" s="280">
        <v>2503</v>
      </c>
      <c r="L171" s="280">
        <v>2430.65</v>
      </c>
      <c r="M171" s="280">
        <v>1.9860800000000001</v>
      </c>
      <c r="N171" s="1"/>
      <c r="O171" s="1"/>
    </row>
    <row r="172" spans="1:15" ht="12.75" customHeight="1">
      <c r="A172" s="30">
        <v>162</v>
      </c>
      <c r="B172" s="290" t="s">
        <v>361</v>
      </c>
      <c r="C172" s="280">
        <v>1512.4</v>
      </c>
      <c r="D172" s="281">
        <v>1510.7666666666664</v>
      </c>
      <c r="E172" s="281">
        <v>1501.7333333333329</v>
      </c>
      <c r="F172" s="281">
        <v>1491.0666666666664</v>
      </c>
      <c r="G172" s="281">
        <v>1482.0333333333328</v>
      </c>
      <c r="H172" s="281">
        <v>1521.4333333333329</v>
      </c>
      <c r="I172" s="281">
        <v>1530.4666666666667</v>
      </c>
      <c r="J172" s="281">
        <v>1541.133333333333</v>
      </c>
      <c r="K172" s="280">
        <v>1519.8</v>
      </c>
      <c r="L172" s="280">
        <v>1500.1</v>
      </c>
      <c r="M172" s="280">
        <v>0.2</v>
      </c>
      <c r="N172" s="1"/>
      <c r="O172" s="1"/>
    </row>
    <row r="173" spans="1:15" ht="12.75" customHeight="1">
      <c r="A173" s="30">
        <v>163</v>
      </c>
      <c r="B173" s="290" t="s">
        <v>865</v>
      </c>
      <c r="C173" s="280">
        <v>468.35</v>
      </c>
      <c r="D173" s="281">
        <v>467.7833333333333</v>
      </c>
      <c r="E173" s="281">
        <v>465.56666666666661</v>
      </c>
      <c r="F173" s="281">
        <v>462.7833333333333</v>
      </c>
      <c r="G173" s="281">
        <v>460.56666666666661</v>
      </c>
      <c r="H173" s="281">
        <v>470.56666666666661</v>
      </c>
      <c r="I173" s="281">
        <v>472.7833333333333</v>
      </c>
      <c r="J173" s="281">
        <v>475.56666666666661</v>
      </c>
      <c r="K173" s="280">
        <v>470</v>
      </c>
      <c r="L173" s="280">
        <v>465</v>
      </c>
      <c r="M173" s="280">
        <v>0.26754</v>
      </c>
      <c r="N173" s="1"/>
      <c r="O173" s="1"/>
    </row>
    <row r="174" spans="1:15" ht="12.75" customHeight="1">
      <c r="A174" s="30">
        <v>164</v>
      </c>
      <c r="B174" s="290" t="s">
        <v>104</v>
      </c>
      <c r="C174" s="280">
        <v>381.45</v>
      </c>
      <c r="D174" s="281">
        <v>380.81666666666666</v>
      </c>
      <c r="E174" s="281">
        <v>376.63333333333333</v>
      </c>
      <c r="F174" s="281">
        <v>371.81666666666666</v>
      </c>
      <c r="G174" s="281">
        <v>367.63333333333333</v>
      </c>
      <c r="H174" s="281">
        <v>385.63333333333333</v>
      </c>
      <c r="I174" s="281">
        <v>389.81666666666661</v>
      </c>
      <c r="J174" s="281">
        <v>394.63333333333333</v>
      </c>
      <c r="K174" s="280">
        <v>385</v>
      </c>
      <c r="L174" s="280">
        <v>376</v>
      </c>
      <c r="M174" s="280">
        <v>8.2676800000000004</v>
      </c>
      <c r="N174" s="1"/>
      <c r="O174" s="1"/>
    </row>
    <row r="175" spans="1:15" ht="12.75" customHeight="1">
      <c r="A175" s="30">
        <v>165</v>
      </c>
      <c r="B175" s="290" t="s">
        <v>866</v>
      </c>
      <c r="C175" s="280">
        <v>1000.95</v>
      </c>
      <c r="D175" s="281">
        <v>1002.4666666666667</v>
      </c>
      <c r="E175" s="281">
        <v>986.58333333333337</v>
      </c>
      <c r="F175" s="281">
        <v>972.2166666666667</v>
      </c>
      <c r="G175" s="281">
        <v>956.33333333333337</v>
      </c>
      <c r="H175" s="281">
        <v>1016.8333333333334</v>
      </c>
      <c r="I175" s="281">
        <v>1032.7166666666667</v>
      </c>
      <c r="J175" s="281">
        <v>1047.0833333333335</v>
      </c>
      <c r="K175" s="280">
        <v>1018.35</v>
      </c>
      <c r="L175" s="280">
        <v>988.1</v>
      </c>
      <c r="M175" s="280">
        <v>0.42799999999999999</v>
      </c>
      <c r="N175" s="1"/>
      <c r="O175" s="1"/>
    </row>
    <row r="176" spans="1:15" ht="12.75" customHeight="1">
      <c r="A176" s="30">
        <v>166</v>
      </c>
      <c r="B176" s="290" t="s">
        <v>362</v>
      </c>
      <c r="C176" s="280">
        <v>1074.1500000000001</v>
      </c>
      <c r="D176" s="281">
        <v>1075.0333333333335</v>
      </c>
      <c r="E176" s="281">
        <v>1060.0666666666671</v>
      </c>
      <c r="F176" s="281">
        <v>1045.9833333333336</v>
      </c>
      <c r="G176" s="281">
        <v>1031.0166666666671</v>
      </c>
      <c r="H176" s="281">
        <v>1089.116666666667</v>
      </c>
      <c r="I176" s="281">
        <v>1104.0833333333337</v>
      </c>
      <c r="J176" s="281">
        <v>1118.166666666667</v>
      </c>
      <c r="K176" s="280">
        <v>1090</v>
      </c>
      <c r="L176" s="280">
        <v>1060.95</v>
      </c>
      <c r="M176" s="280">
        <v>0.15296999999999999</v>
      </c>
      <c r="N176" s="1"/>
      <c r="O176" s="1"/>
    </row>
    <row r="177" spans="1:15" ht="12.75" customHeight="1">
      <c r="A177" s="30">
        <v>167</v>
      </c>
      <c r="B177" s="290" t="s">
        <v>257</v>
      </c>
      <c r="C177" s="280">
        <v>514</v>
      </c>
      <c r="D177" s="281">
        <v>511.83333333333331</v>
      </c>
      <c r="E177" s="281">
        <v>503.21666666666658</v>
      </c>
      <c r="F177" s="281">
        <v>492.43333333333328</v>
      </c>
      <c r="G177" s="281">
        <v>483.81666666666655</v>
      </c>
      <c r="H177" s="281">
        <v>522.61666666666656</v>
      </c>
      <c r="I177" s="281">
        <v>531.23333333333335</v>
      </c>
      <c r="J177" s="281">
        <v>542.01666666666665</v>
      </c>
      <c r="K177" s="280">
        <v>520.45000000000005</v>
      </c>
      <c r="L177" s="280">
        <v>501.05</v>
      </c>
      <c r="M177" s="280">
        <v>0.73777000000000004</v>
      </c>
      <c r="N177" s="1"/>
      <c r="O177" s="1"/>
    </row>
    <row r="178" spans="1:15" ht="12.75" customHeight="1">
      <c r="A178" s="30">
        <v>168</v>
      </c>
      <c r="B178" s="290" t="s">
        <v>107</v>
      </c>
      <c r="C178" s="280">
        <v>859.05</v>
      </c>
      <c r="D178" s="281">
        <v>864.13333333333333</v>
      </c>
      <c r="E178" s="281">
        <v>843.91666666666663</v>
      </c>
      <c r="F178" s="281">
        <v>828.7833333333333</v>
      </c>
      <c r="G178" s="281">
        <v>808.56666666666661</v>
      </c>
      <c r="H178" s="281">
        <v>879.26666666666665</v>
      </c>
      <c r="I178" s="281">
        <v>899.48333333333335</v>
      </c>
      <c r="J178" s="281">
        <v>914.61666666666667</v>
      </c>
      <c r="K178" s="280">
        <v>884.35</v>
      </c>
      <c r="L178" s="280">
        <v>849</v>
      </c>
      <c r="M178" s="280">
        <v>11.272320000000001</v>
      </c>
      <c r="N178" s="1"/>
      <c r="O178" s="1"/>
    </row>
    <row r="179" spans="1:15" ht="12.75" customHeight="1">
      <c r="A179" s="30">
        <v>169</v>
      </c>
      <c r="B179" s="290" t="s">
        <v>258</v>
      </c>
      <c r="C179" s="280">
        <v>449.15</v>
      </c>
      <c r="D179" s="281">
        <v>448.51666666666665</v>
      </c>
      <c r="E179" s="281">
        <v>443.0333333333333</v>
      </c>
      <c r="F179" s="281">
        <v>436.91666666666663</v>
      </c>
      <c r="G179" s="281">
        <v>431.43333333333328</v>
      </c>
      <c r="H179" s="281">
        <v>454.63333333333333</v>
      </c>
      <c r="I179" s="281">
        <v>460.11666666666667</v>
      </c>
      <c r="J179" s="281">
        <v>466.23333333333335</v>
      </c>
      <c r="K179" s="280">
        <v>454</v>
      </c>
      <c r="L179" s="280">
        <v>442.4</v>
      </c>
      <c r="M179" s="280">
        <v>2.2361900000000001</v>
      </c>
      <c r="N179" s="1"/>
      <c r="O179" s="1"/>
    </row>
    <row r="180" spans="1:15" ht="12.75" customHeight="1">
      <c r="A180" s="30">
        <v>170</v>
      </c>
      <c r="B180" s="290" t="s">
        <v>108</v>
      </c>
      <c r="C180" s="280">
        <v>1352.95</v>
      </c>
      <c r="D180" s="281">
        <v>1351.45</v>
      </c>
      <c r="E180" s="281">
        <v>1342</v>
      </c>
      <c r="F180" s="281">
        <v>1331.05</v>
      </c>
      <c r="G180" s="281">
        <v>1321.6</v>
      </c>
      <c r="H180" s="281">
        <v>1362.4</v>
      </c>
      <c r="I180" s="281">
        <v>1371.8500000000004</v>
      </c>
      <c r="J180" s="281">
        <v>1382.8000000000002</v>
      </c>
      <c r="K180" s="280">
        <v>1360.9</v>
      </c>
      <c r="L180" s="280">
        <v>1340.5</v>
      </c>
      <c r="M180" s="280">
        <v>2.9393799999999999</v>
      </c>
      <c r="N180" s="1"/>
      <c r="O180" s="1"/>
    </row>
    <row r="181" spans="1:15" ht="12.75" customHeight="1">
      <c r="A181" s="30">
        <v>171</v>
      </c>
      <c r="B181" s="290" t="s">
        <v>109</v>
      </c>
      <c r="C181" s="280">
        <v>308.5</v>
      </c>
      <c r="D181" s="281">
        <v>306.95</v>
      </c>
      <c r="E181" s="281">
        <v>303.84999999999997</v>
      </c>
      <c r="F181" s="281">
        <v>299.2</v>
      </c>
      <c r="G181" s="281">
        <v>296.09999999999997</v>
      </c>
      <c r="H181" s="281">
        <v>311.59999999999997</v>
      </c>
      <c r="I181" s="281">
        <v>314.7</v>
      </c>
      <c r="J181" s="281">
        <v>319.34999999999997</v>
      </c>
      <c r="K181" s="280">
        <v>310.05</v>
      </c>
      <c r="L181" s="280">
        <v>302.3</v>
      </c>
      <c r="M181" s="280">
        <v>12.10026</v>
      </c>
      <c r="N181" s="1"/>
      <c r="O181" s="1"/>
    </row>
    <row r="182" spans="1:15" ht="12.75" customHeight="1">
      <c r="A182" s="30">
        <v>172</v>
      </c>
      <c r="B182" s="290" t="s">
        <v>363</v>
      </c>
      <c r="C182" s="280">
        <v>389.3</v>
      </c>
      <c r="D182" s="281">
        <v>390.36666666666662</v>
      </c>
      <c r="E182" s="281">
        <v>385.93333333333322</v>
      </c>
      <c r="F182" s="281">
        <v>382.56666666666661</v>
      </c>
      <c r="G182" s="281">
        <v>378.13333333333321</v>
      </c>
      <c r="H182" s="281">
        <v>393.73333333333323</v>
      </c>
      <c r="I182" s="281">
        <v>398.16666666666663</v>
      </c>
      <c r="J182" s="281">
        <v>401.53333333333325</v>
      </c>
      <c r="K182" s="280">
        <v>394.8</v>
      </c>
      <c r="L182" s="280">
        <v>387</v>
      </c>
      <c r="M182" s="280">
        <v>4.2637700000000001</v>
      </c>
      <c r="N182" s="1"/>
      <c r="O182" s="1"/>
    </row>
    <row r="183" spans="1:15" ht="12.75" customHeight="1">
      <c r="A183" s="30">
        <v>173</v>
      </c>
      <c r="B183" s="290" t="s">
        <v>110</v>
      </c>
      <c r="C183" s="280">
        <v>1428.3</v>
      </c>
      <c r="D183" s="281">
        <v>1421.8333333333333</v>
      </c>
      <c r="E183" s="281">
        <v>1412.5666666666666</v>
      </c>
      <c r="F183" s="281">
        <v>1396.8333333333333</v>
      </c>
      <c r="G183" s="281">
        <v>1387.5666666666666</v>
      </c>
      <c r="H183" s="281">
        <v>1437.5666666666666</v>
      </c>
      <c r="I183" s="281">
        <v>1446.8333333333335</v>
      </c>
      <c r="J183" s="281">
        <v>1462.5666666666666</v>
      </c>
      <c r="K183" s="280">
        <v>1431.1</v>
      </c>
      <c r="L183" s="280">
        <v>1406.1</v>
      </c>
      <c r="M183" s="280">
        <v>6.0370699999999999</v>
      </c>
      <c r="N183" s="1"/>
      <c r="O183" s="1"/>
    </row>
    <row r="184" spans="1:15" ht="12.75" customHeight="1">
      <c r="A184" s="30">
        <v>174</v>
      </c>
      <c r="B184" s="290" t="s">
        <v>364</v>
      </c>
      <c r="C184" s="280">
        <v>412.75</v>
      </c>
      <c r="D184" s="281">
        <v>407.5333333333333</v>
      </c>
      <c r="E184" s="281">
        <v>399.06666666666661</v>
      </c>
      <c r="F184" s="281">
        <v>385.38333333333333</v>
      </c>
      <c r="G184" s="281">
        <v>376.91666666666663</v>
      </c>
      <c r="H184" s="281">
        <v>421.21666666666658</v>
      </c>
      <c r="I184" s="281">
        <v>429.68333333333328</v>
      </c>
      <c r="J184" s="281">
        <v>443.36666666666656</v>
      </c>
      <c r="K184" s="280">
        <v>416</v>
      </c>
      <c r="L184" s="280">
        <v>393.85</v>
      </c>
      <c r="M184" s="280">
        <v>3.0146099999999998</v>
      </c>
      <c r="N184" s="1"/>
      <c r="O184" s="1"/>
    </row>
    <row r="185" spans="1:15" ht="12.75" customHeight="1">
      <c r="A185" s="30">
        <v>175</v>
      </c>
      <c r="B185" s="290" t="s">
        <v>366</v>
      </c>
      <c r="C185" s="280">
        <v>1726.15</v>
      </c>
      <c r="D185" s="281">
        <v>1726.8500000000001</v>
      </c>
      <c r="E185" s="281">
        <v>1709.3000000000002</v>
      </c>
      <c r="F185" s="281">
        <v>1692.45</v>
      </c>
      <c r="G185" s="281">
        <v>1674.9</v>
      </c>
      <c r="H185" s="281">
        <v>1743.7000000000003</v>
      </c>
      <c r="I185" s="281">
        <v>1761.25</v>
      </c>
      <c r="J185" s="281">
        <v>1778.1000000000004</v>
      </c>
      <c r="K185" s="280">
        <v>1744.4</v>
      </c>
      <c r="L185" s="280">
        <v>1710</v>
      </c>
      <c r="M185" s="280">
        <v>0.15705</v>
      </c>
      <c r="N185" s="1"/>
      <c r="O185" s="1"/>
    </row>
    <row r="186" spans="1:15" ht="12.75" customHeight="1">
      <c r="A186" s="30">
        <v>176</v>
      </c>
      <c r="B186" s="290" t="s">
        <v>367</v>
      </c>
      <c r="C186" s="280">
        <v>697.65</v>
      </c>
      <c r="D186" s="281">
        <v>695.81666666666661</v>
      </c>
      <c r="E186" s="281">
        <v>688.93333333333317</v>
      </c>
      <c r="F186" s="281">
        <v>680.21666666666658</v>
      </c>
      <c r="G186" s="281">
        <v>673.33333333333314</v>
      </c>
      <c r="H186" s="281">
        <v>704.53333333333319</v>
      </c>
      <c r="I186" s="281">
        <v>711.41666666666663</v>
      </c>
      <c r="J186" s="281">
        <v>720.13333333333321</v>
      </c>
      <c r="K186" s="280">
        <v>702.7</v>
      </c>
      <c r="L186" s="280">
        <v>687.1</v>
      </c>
      <c r="M186" s="280">
        <v>2.6896800000000001</v>
      </c>
      <c r="N186" s="1"/>
      <c r="O186" s="1"/>
    </row>
    <row r="187" spans="1:15" ht="12.75" customHeight="1">
      <c r="A187" s="30">
        <v>177</v>
      </c>
      <c r="B187" s="290" t="s">
        <v>368</v>
      </c>
      <c r="C187" s="280">
        <v>319.75</v>
      </c>
      <c r="D187" s="281">
        <v>319.55</v>
      </c>
      <c r="E187" s="281">
        <v>312.10000000000002</v>
      </c>
      <c r="F187" s="281">
        <v>304.45</v>
      </c>
      <c r="G187" s="281">
        <v>297</v>
      </c>
      <c r="H187" s="281">
        <v>327.20000000000005</v>
      </c>
      <c r="I187" s="281">
        <v>334.65</v>
      </c>
      <c r="J187" s="281">
        <v>342.30000000000007</v>
      </c>
      <c r="K187" s="280">
        <v>327</v>
      </c>
      <c r="L187" s="280">
        <v>311.89999999999998</v>
      </c>
      <c r="M187" s="280">
        <v>5.6637500000000003</v>
      </c>
      <c r="N187" s="1"/>
      <c r="O187" s="1"/>
    </row>
    <row r="188" spans="1:15" ht="12.75" customHeight="1">
      <c r="A188" s="30">
        <v>178</v>
      </c>
      <c r="B188" s="290" t="s">
        <v>369</v>
      </c>
      <c r="C188" s="280">
        <v>3279.6</v>
      </c>
      <c r="D188" s="281">
        <v>3271.25</v>
      </c>
      <c r="E188" s="281">
        <v>3209.5</v>
      </c>
      <c r="F188" s="281">
        <v>3139.4</v>
      </c>
      <c r="G188" s="281">
        <v>3077.65</v>
      </c>
      <c r="H188" s="281">
        <v>3341.35</v>
      </c>
      <c r="I188" s="281">
        <v>3403.1</v>
      </c>
      <c r="J188" s="281">
        <v>3473.2</v>
      </c>
      <c r="K188" s="280">
        <v>3333</v>
      </c>
      <c r="L188" s="280">
        <v>3201.15</v>
      </c>
      <c r="M188" s="280">
        <v>1.8036300000000001</v>
      </c>
      <c r="N188" s="1"/>
      <c r="O188" s="1"/>
    </row>
    <row r="189" spans="1:15" ht="12.75" customHeight="1">
      <c r="A189" s="30">
        <v>179</v>
      </c>
      <c r="B189" s="290" t="s">
        <v>111</v>
      </c>
      <c r="C189" s="280">
        <v>456.15</v>
      </c>
      <c r="D189" s="281">
        <v>455.2166666666667</v>
      </c>
      <c r="E189" s="281">
        <v>450.63333333333338</v>
      </c>
      <c r="F189" s="281">
        <v>445.11666666666667</v>
      </c>
      <c r="G189" s="281">
        <v>440.53333333333336</v>
      </c>
      <c r="H189" s="281">
        <v>460.73333333333341</v>
      </c>
      <c r="I189" s="281">
        <v>465.31666666666666</v>
      </c>
      <c r="J189" s="281">
        <v>470.83333333333343</v>
      </c>
      <c r="K189" s="280">
        <v>459.8</v>
      </c>
      <c r="L189" s="280">
        <v>449.7</v>
      </c>
      <c r="M189" s="280">
        <v>4.1093700000000002</v>
      </c>
      <c r="N189" s="1"/>
      <c r="O189" s="1"/>
    </row>
    <row r="190" spans="1:15" ht="12.75" customHeight="1">
      <c r="A190" s="30">
        <v>180</v>
      </c>
      <c r="B190" s="290" t="s">
        <v>370</v>
      </c>
      <c r="C190" s="280">
        <v>638.65</v>
      </c>
      <c r="D190" s="281">
        <v>637.05000000000007</v>
      </c>
      <c r="E190" s="281">
        <v>632.75000000000011</v>
      </c>
      <c r="F190" s="281">
        <v>626.85</v>
      </c>
      <c r="G190" s="281">
        <v>622.55000000000007</v>
      </c>
      <c r="H190" s="281">
        <v>642.95000000000016</v>
      </c>
      <c r="I190" s="281">
        <v>647.25000000000011</v>
      </c>
      <c r="J190" s="281">
        <v>653.1500000000002</v>
      </c>
      <c r="K190" s="280">
        <v>641.35</v>
      </c>
      <c r="L190" s="280">
        <v>631.15</v>
      </c>
      <c r="M190" s="280">
        <v>9.8143100000000008</v>
      </c>
      <c r="N190" s="1"/>
      <c r="O190" s="1"/>
    </row>
    <row r="191" spans="1:15" ht="12.75" customHeight="1">
      <c r="A191" s="30">
        <v>181</v>
      </c>
      <c r="B191" s="290" t="s">
        <v>371</v>
      </c>
      <c r="C191" s="280">
        <v>80.2</v>
      </c>
      <c r="D191" s="281">
        <v>80.016666666666666</v>
      </c>
      <c r="E191" s="281">
        <v>79.083333333333329</v>
      </c>
      <c r="F191" s="281">
        <v>77.966666666666669</v>
      </c>
      <c r="G191" s="281">
        <v>77.033333333333331</v>
      </c>
      <c r="H191" s="281">
        <v>81.133333333333326</v>
      </c>
      <c r="I191" s="281">
        <v>82.066666666666663</v>
      </c>
      <c r="J191" s="281">
        <v>83.183333333333323</v>
      </c>
      <c r="K191" s="280">
        <v>80.95</v>
      </c>
      <c r="L191" s="280">
        <v>78.900000000000006</v>
      </c>
      <c r="M191" s="280">
        <v>3.4974099999999999</v>
      </c>
      <c r="N191" s="1"/>
      <c r="O191" s="1"/>
    </row>
    <row r="192" spans="1:15" ht="12.75" customHeight="1">
      <c r="A192" s="30">
        <v>182</v>
      </c>
      <c r="B192" s="290" t="s">
        <v>372</v>
      </c>
      <c r="C192" s="280">
        <v>140.4</v>
      </c>
      <c r="D192" s="281">
        <v>141.06666666666669</v>
      </c>
      <c r="E192" s="281">
        <v>138.93333333333339</v>
      </c>
      <c r="F192" s="281">
        <v>137.4666666666667</v>
      </c>
      <c r="G192" s="281">
        <v>135.3333333333334</v>
      </c>
      <c r="H192" s="281">
        <v>142.53333333333339</v>
      </c>
      <c r="I192" s="281">
        <v>144.66666666666666</v>
      </c>
      <c r="J192" s="281">
        <v>146.13333333333338</v>
      </c>
      <c r="K192" s="280">
        <v>143.19999999999999</v>
      </c>
      <c r="L192" s="280">
        <v>139.6</v>
      </c>
      <c r="M192" s="280">
        <v>17.651720000000001</v>
      </c>
      <c r="N192" s="1"/>
      <c r="O192" s="1"/>
    </row>
    <row r="193" spans="1:15" ht="12.75" customHeight="1">
      <c r="A193" s="30">
        <v>183</v>
      </c>
      <c r="B193" s="290" t="s">
        <v>259</v>
      </c>
      <c r="C193" s="280">
        <v>231.55</v>
      </c>
      <c r="D193" s="281">
        <v>231.69999999999996</v>
      </c>
      <c r="E193" s="281">
        <v>228.54999999999993</v>
      </c>
      <c r="F193" s="281">
        <v>225.54999999999995</v>
      </c>
      <c r="G193" s="281">
        <v>222.39999999999992</v>
      </c>
      <c r="H193" s="281">
        <v>234.69999999999993</v>
      </c>
      <c r="I193" s="281">
        <v>237.84999999999997</v>
      </c>
      <c r="J193" s="281">
        <v>240.84999999999994</v>
      </c>
      <c r="K193" s="280">
        <v>234.85</v>
      </c>
      <c r="L193" s="280">
        <v>228.7</v>
      </c>
      <c r="M193" s="280">
        <v>17.007239999999999</v>
      </c>
      <c r="N193" s="1"/>
      <c r="O193" s="1"/>
    </row>
    <row r="194" spans="1:15" ht="12.75" customHeight="1">
      <c r="A194" s="30">
        <v>184</v>
      </c>
      <c r="B194" s="290" t="s">
        <v>374</v>
      </c>
      <c r="C194" s="280">
        <v>1052.2</v>
      </c>
      <c r="D194" s="281">
        <v>1054.1833333333334</v>
      </c>
      <c r="E194" s="281">
        <v>1043.4666666666667</v>
      </c>
      <c r="F194" s="281">
        <v>1034.7333333333333</v>
      </c>
      <c r="G194" s="281">
        <v>1024.0166666666667</v>
      </c>
      <c r="H194" s="281">
        <v>1062.9166666666667</v>
      </c>
      <c r="I194" s="281">
        <v>1073.6333333333334</v>
      </c>
      <c r="J194" s="281">
        <v>1082.3666666666668</v>
      </c>
      <c r="K194" s="280">
        <v>1064.9000000000001</v>
      </c>
      <c r="L194" s="280">
        <v>1045.45</v>
      </c>
      <c r="M194" s="280">
        <v>1.3219799999999999</v>
      </c>
      <c r="N194" s="1"/>
      <c r="O194" s="1"/>
    </row>
    <row r="195" spans="1:15" ht="12.75" customHeight="1">
      <c r="A195" s="30">
        <v>185</v>
      </c>
      <c r="B195" s="290" t="s">
        <v>113</v>
      </c>
      <c r="C195" s="280">
        <v>900.3</v>
      </c>
      <c r="D195" s="281">
        <v>898.88333333333333</v>
      </c>
      <c r="E195" s="281">
        <v>890.26666666666665</v>
      </c>
      <c r="F195" s="281">
        <v>880.23333333333335</v>
      </c>
      <c r="G195" s="281">
        <v>871.61666666666667</v>
      </c>
      <c r="H195" s="281">
        <v>908.91666666666663</v>
      </c>
      <c r="I195" s="281">
        <v>917.53333333333319</v>
      </c>
      <c r="J195" s="281">
        <v>927.56666666666661</v>
      </c>
      <c r="K195" s="280">
        <v>907.5</v>
      </c>
      <c r="L195" s="280">
        <v>888.85</v>
      </c>
      <c r="M195" s="280">
        <v>51.562249999999999</v>
      </c>
      <c r="N195" s="1"/>
      <c r="O195" s="1"/>
    </row>
    <row r="196" spans="1:15" ht="12.75" customHeight="1">
      <c r="A196" s="30">
        <v>186</v>
      </c>
      <c r="B196" s="290" t="s">
        <v>115</v>
      </c>
      <c r="C196" s="280">
        <v>1930.55</v>
      </c>
      <c r="D196" s="281">
        <v>1923.3166666666668</v>
      </c>
      <c r="E196" s="281">
        <v>1911.6333333333337</v>
      </c>
      <c r="F196" s="281">
        <v>1892.7166666666669</v>
      </c>
      <c r="G196" s="281">
        <v>1881.0333333333338</v>
      </c>
      <c r="H196" s="281">
        <v>1942.2333333333336</v>
      </c>
      <c r="I196" s="281">
        <v>1953.9166666666665</v>
      </c>
      <c r="J196" s="281">
        <v>1972.8333333333335</v>
      </c>
      <c r="K196" s="280">
        <v>1935</v>
      </c>
      <c r="L196" s="280">
        <v>1904.4</v>
      </c>
      <c r="M196" s="280">
        <v>1.4737899999999999</v>
      </c>
      <c r="N196" s="1"/>
      <c r="O196" s="1"/>
    </row>
    <row r="197" spans="1:15" ht="12.75" customHeight="1">
      <c r="A197" s="30">
        <v>187</v>
      </c>
      <c r="B197" s="290" t="s">
        <v>116</v>
      </c>
      <c r="C197" s="280">
        <v>1347.55</v>
      </c>
      <c r="D197" s="281">
        <v>1351.8999999999999</v>
      </c>
      <c r="E197" s="281">
        <v>1337.6999999999998</v>
      </c>
      <c r="F197" s="281">
        <v>1327.85</v>
      </c>
      <c r="G197" s="281">
        <v>1313.6499999999999</v>
      </c>
      <c r="H197" s="281">
        <v>1361.7499999999998</v>
      </c>
      <c r="I197" s="281">
        <v>1375.95</v>
      </c>
      <c r="J197" s="281">
        <v>1385.7999999999997</v>
      </c>
      <c r="K197" s="280">
        <v>1366.1</v>
      </c>
      <c r="L197" s="280">
        <v>1342.05</v>
      </c>
      <c r="M197" s="280">
        <v>101.6611</v>
      </c>
      <c r="N197" s="1"/>
      <c r="O197" s="1"/>
    </row>
    <row r="198" spans="1:15" ht="12.75" customHeight="1">
      <c r="A198" s="30">
        <v>188</v>
      </c>
      <c r="B198" s="290" t="s">
        <v>117</v>
      </c>
      <c r="C198" s="280">
        <v>542.75</v>
      </c>
      <c r="D198" s="281">
        <v>543.05000000000007</v>
      </c>
      <c r="E198" s="281">
        <v>540.15000000000009</v>
      </c>
      <c r="F198" s="281">
        <v>537.55000000000007</v>
      </c>
      <c r="G198" s="281">
        <v>534.65000000000009</v>
      </c>
      <c r="H198" s="281">
        <v>545.65000000000009</v>
      </c>
      <c r="I198" s="281">
        <v>548.54999999999995</v>
      </c>
      <c r="J198" s="281">
        <v>551.15000000000009</v>
      </c>
      <c r="K198" s="280">
        <v>545.95000000000005</v>
      </c>
      <c r="L198" s="280">
        <v>540.45000000000005</v>
      </c>
      <c r="M198" s="280">
        <v>15.43573</v>
      </c>
      <c r="N198" s="1"/>
      <c r="O198" s="1"/>
    </row>
    <row r="199" spans="1:15" ht="12.75" customHeight="1">
      <c r="A199" s="30">
        <v>189</v>
      </c>
      <c r="B199" s="290" t="s">
        <v>375</v>
      </c>
      <c r="C199" s="280">
        <v>68.25</v>
      </c>
      <c r="D199" s="281">
        <v>68.333333333333329</v>
      </c>
      <c r="E199" s="281">
        <v>67.316666666666663</v>
      </c>
      <c r="F199" s="281">
        <v>66.38333333333334</v>
      </c>
      <c r="G199" s="281">
        <v>65.366666666666674</v>
      </c>
      <c r="H199" s="281">
        <v>69.266666666666652</v>
      </c>
      <c r="I199" s="281">
        <v>70.283333333333331</v>
      </c>
      <c r="J199" s="281">
        <v>71.21666666666664</v>
      </c>
      <c r="K199" s="280">
        <v>69.349999999999994</v>
      </c>
      <c r="L199" s="280">
        <v>67.400000000000006</v>
      </c>
      <c r="M199" s="280">
        <v>97.814580000000007</v>
      </c>
      <c r="N199" s="1"/>
      <c r="O199" s="1"/>
    </row>
    <row r="200" spans="1:15" ht="12.75" customHeight="1">
      <c r="A200" s="30">
        <v>190</v>
      </c>
      <c r="B200" s="290" t="s">
        <v>867</v>
      </c>
      <c r="C200" s="280">
        <v>3377.05</v>
      </c>
      <c r="D200" s="281">
        <v>3353.4166666666665</v>
      </c>
      <c r="E200" s="281">
        <v>3303.6833333333329</v>
      </c>
      <c r="F200" s="281">
        <v>3230.3166666666666</v>
      </c>
      <c r="G200" s="281">
        <v>3180.583333333333</v>
      </c>
      <c r="H200" s="281">
        <v>3426.7833333333328</v>
      </c>
      <c r="I200" s="281">
        <v>3476.5166666666664</v>
      </c>
      <c r="J200" s="281">
        <v>3549.8833333333328</v>
      </c>
      <c r="K200" s="280">
        <v>3403.15</v>
      </c>
      <c r="L200" s="280">
        <v>3280.05</v>
      </c>
      <c r="M200" s="280">
        <v>6.7519999999999997E-2</v>
      </c>
      <c r="N200" s="1"/>
      <c r="O200" s="1"/>
    </row>
    <row r="201" spans="1:15" ht="12.75" customHeight="1">
      <c r="A201" s="30">
        <v>191</v>
      </c>
      <c r="B201" s="290" t="s">
        <v>376</v>
      </c>
      <c r="C201" s="280">
        <v>856.45</v>
      </c>
      <c r="D201" s="281">
        <v>855.7833333333333</v>
      </c>
      <c r="E201" s="281">
        <v>837.56666666666661</v>
      </c>
      <c r="F201" s="281">
        <v>818.68333333333328</v>
      </c>
      <c r="G201" s="281">
        <v>800.46666666666658</v>
      </c>
      <c r="H201" s="281">
        <v>874.66666666666663</v>
      </c>
      <c r="I201" s="281">
        <v>892.88333333333333</v>
      </c>
      <c r="J201" s="281">
        <v>911.76666666666665</v>
      </c>
      <c r="K201" s="280">
        <v>874</v>
      </c>
      <c r="L201" s="280">
        <v>836.9</v>
      </c>
      <c r="M201" s="280">
        <v>7.6824500000000002</v>
      </c>
      <c r="N201" s="1"/>
      <c r="O201" s="1"/>
    </row>
    <row r="202" spans="1:15" ht="12.75" customHeight="1">
      <c r="A202" s="30">
        <v>192</v>
      </c>
      <c r="B202" s="290" t="s">
        <v>799</v>
      </c>
      <c r="C202" s="280">
        <v>16.5</v>
      </c>
      <c r="D202" s="281">
        <v>16.483333333333334</v>
      </c>
      <c r="E202" s="281">
        <v>16.31666666666667</v>
      </c>
      <c r="F202" s="281">
        <v>16.133333333333336</v>
      </c>
      <c r="G202" s="281">
        <v>15.966666666666672</v>
      </c>
      <c r="H202" s="281">
        <v>16.666666666666668</v>
      </c>
      <c r="I202" s="281">
        <v>16.833333333333332</v>
      </c>
      <c r="J202" s="281">
        <v>17.016666666666666</v>
      </c>
      <c r="K202" s="280">
        <v>16.649999999999999</v>
      </c>
      <c r="L202" s="280">
        <v>16.3</v>
      </c>
      <c r="M202" s="280">
        <v>12.15741</v>
      </c>
      <c r="N202" s="1"/>
      <c r="O202" s="1"/>
    </row>
    <row r="203" spans="1:15" ht="12.75" customHeight="1">
      <c r="A203" s="30">
        <v>193</v>
      </c>
      <c r="B203" s="290" t="s">
        <v>377</v>
      </c>
      <c r="C203" s="280">
        <v>917.25</v>
      </c>
      <c r="D203" s="281">
        <v>915.31666666666661</v>
      </c>
      <c r="E203" s="281">
        <v>907.93333333333317</v>
      </c>
      <c r="F203" s="281">
        <v>898.61666666666656</v>
      </c>
      <c r="G203" s="281">
        <v>891.23333333333312</v>
      </c>
      <c r="H203" s="281">
        <v>924.63333333333321</v>
      </c>
      <c r="I203" s="281">
        <v>932.01666666666665</v>
      </c>
      <c r="J203" s="281">
        <v>941.33333333333326</v>
      </c>
      <c r="K203" s="280">
        <v>922.7</v>
      </c>
      <c r="L203" s="280">
        <v>906</v>
      </c>
      <c r="M203" s="280">
        <v>6.5820000000000004E-2</v>
      </c>
      <c r="N203" s="1"/>
      <c r="O203" s="1"/>
    </row>
    <row r="204" spans="1:15" ht="12.75" customHeight="1">
      <c r="A204" s="30">
        <v>194</v>
      </c>
      <c r="B204" s="290" t="s">
        <v>112</v>
      </c>
      <c r="C204" s="280">
        <v>1262.3</v>
      </c>
      <c r="D204" s="281">
        <v>1258.6833333333334</v>
      </c>
      <c r="E204" s="281">
        <v>1252.3666666666668</v>
      </c>
      <c r="F204" s="281">
        <v>1242.4333333333334</v>
      </c>
      <c r="G204" s="281">
        <v>1236.1166666666668</v>
      </c>
      <c r="H204" s="281">
        <v>1268.6166666666668</v>
      </c>
      <c r="I204" s="281">
        <v>1274.9333333333334</v>
      </c>
      <c r="J204" s="281">
        <v>1284.8666666666668</v>
      </c>
      <c r="K204" s="280">
        <v>1265</v>
      </c>
      <c r="L204" s="280">
        <v>1248.75</v>
      </c>
      <c r="M204" s="280">
        <v>5.1969500000000002</v>
      </c>
      <c r="N204" s="1"/>
      <c r="O204" s="1"/>
    </row>
    <row r="205" spans="1:15" ht="12.75" customHeight="1">
      <c r="A205" s="30">
        <v>195</v>
      </c>
      <c r="B205" s="290" t="s">
        <v>379</v>
      </c>
      <c r="C205" s="280">
        <v>104.8</v>
      </c>
      <c r="D205" s="281">
        <v>104.81666666666666</v>
      </c>
      <c r="E205" s="281">
        <v>103.73333333333332</v>
      </c>
      <c r="F205" s="281">
        <v>102.66666666666666</v>
      </c>
      <c r="G205" s="281">
        <v>101.58333333333331</v>
      </c>
      <c r="H205" s="281">
        <v>105.88333333333333</v>
      </c>
      <c r="I205" s="281">
        <v>106.96666666666667</v>
      </c>
      <c r="J205" s="281">
        <v>108.03333333333333</v>
      </c>
      <c r="K205" s="280">
        <v>105.9</v>
      </c>
      <c r="L205" s="280">
        <v>103.75</v>
      </c>
      <c r="M205" s="280">
        <v>4.4435399999999996</v>
      </c>
      <c r="N205" s="1"/>
      <c r="O205" s="1"/>
    </row>
    <row r="206" spans="1:15" ht="12.75" customHeight="1">
      <c r="A206" s="30">
        <v>196</v>
      </c>
      <c r="B206" s="290" t="s">
        <v>118</v>
      </c>
      <c r="C206" s="280">
        <v>2817.95</v>
      </c>
      <c r="D206" s="281">
        <v>2819.6833333333329</v>
      </c>
      <c r="E206" s="281">
        <v>2803.516666666666</v>
      </c>
      <c r="F206" s="281">
        <v>2789.083333333333</v>
      </c>
      <c r="G206" s="281">
        <v>2772.9166666666661</v>
      </c>
      <c r="H206" s="281">
        <v>2834.1166666666659</v>
      </c>
      <c r="I206" s="281">
        <v>2850.2833333333328</v>
      </c>
      <c r="J206" s="281">
        <v>2864.7166666666658</v>
      </c>
      <c r="K206" s="280">
        <v>2835.85</v>
      </c>
      <c r="L206" s="280">
        <v>2805.25</v>
      </c>
      <c r="M206" s="280">
        <v>3.69313</v>
      </c>
      <c r="N206" s="1"/>
      <c r="O206" s="1"/>
    </row>
    <row r="207" spans="1:15" ht="12.75" customHeight="1">
      <c r="A207" s="30">
        <v>197</v>
      </c>
      <c r="B207" s="290" t="s">
        <v>789</v>
      </c>
      <c r="C207" s="280">
        <v>256.14999999999998</v>
      </c>
      <c r="D207" s="281">
        <v>253.04999999999998</v>
      </c>
      <c r="E207" s="281">
        <v>249.09999999999997</v>
      </c>
      <c r="F207" s="281">
        <v>242.04999999999998</v>
      </c>
      <c r="G207" s="281">
        <v>238.09999999999997</v>
      </c>
      <c r="H207" s="281">
        <v>260.09999999999997</v>
      </c>
      <c r="I207" s="281">
        <v>264.04999999999995</v>
      </c>
      <c r="J207" s="281">
        <v>271.09999999999997</v>
      </c>
      <c r="K207" s="280">
        <v>257</v>
      </c>
      <c r="L207" s="280">
        <v>246</v>
      </c>
      <c r="M207" s="280">
        <v>4.5398100000000001</v>
      </c>
      <c r="N207" s="1"/>
      <c r="O207" s="1"/>
    </row>
    <row r="208" spans="1:15" ht="12.75" customHeight="1">
      <c r="A208" s="30">
        <v>198</v>
      </c>
      <c r="B208" s="290" t="s">
        <v>120</v>
      </c>
      <c r="C208" s="280">
        <v>367.1</v>
      </c>
      <c r="D208" s="281">
        <v>363.13333333333338</v>
      </c>
      <c r="E208" s="281">
        <v>358.16666666666674</v>
      </c>
      <c r="F208" s="281">
        <v>349.23333333333335</v>
      </c>
      <c r="G208" s="281">
        <v>344.26666666666671</v>
      </c>
      <c r="H208" s="281">
        <v>372.06666666666678</v>
      </c>
      <c r="I208" s="281">
        <v>377.03333333333336</v>
      </c>
      <c r="J208" s="281">
        <v>385.96666666666681</v>
      </c>
      <c r="K208" s="280">
        <v>368.1</v>
      </c>
      <c r="L208" s="280">
        <v>354.2</v>
      </c>
      <c r="M208" s="280">
        <v>138.63265999999999</v>
      </c>
      <c r="N208" s="1"/>
      <c r="O208" s="1"/>
    </row>
    <row r="209" spans="1:15" ht="12.75" customHeight="1">
      <c r="A209" s="30">
        <v>199</v>
      </c>
      <c r="B209" s="290" t="s">
        <v>800</v>
      </c>
      <c r="C209" s="280">
        <v>1377.05</v>
      </c>
      <c r="D209" s="281">
        <v>1359.1333333333332</v>
      </c>
      <c r="E209" s="281">
        <v>1335.9166666666665</v>
      </c>
      <c r="F209" s="281">
        <v>1294.7833333333333</v>
      </c>
      <c r="G209" s="281">
        <v>1271.5666666666666</v>
      </c>
      <c r="H209" s="281">
        <v>1400.2666666666664</v>
      </c>
      <c r="I209" s="281">
        <v>1423.4833333333331</v>
      </c>
      <c r="J209" s="281">
        <v>1464.6166666666663</v>
      </c>
      <c r="K209" s="280">
        <v>1382.35</v>
      </c>
      <c r="L209" s="280">
        <v>1318</v>
      </c>
      <c r="M209" s="280">
        <v>2.8642699999999999</v>
      </c>
      <c r="N209" s="1"/>
      <c r="O209" s="1"/>
    </row>
    <row r="210" spans="1:15" ht="12.75" customHeight="1">
      <c r="A210" s="30">
        <v>200</v>
      </c>
      <c r="B210" s="290" t="s">
        <v>260</v>
      </c>
      <c r="C210" s="280">
        <v>1773.6</v>
      </c>
      <c r="D210" s="281">
        <v>1763.7166666666665</v>
      </c>
      <c r="E210" s="281">
        <v>1745.4333333333329</v>
      </c>
      <c r="F210" s="281">
        <v>1717.2666666666664</v>
      </c>
      <c r="G210" s="281">
        <v>1698.9833333333329</v>
      </c>
      <c r="H210" s="281">
        <v>1791.883333333333</v>
      </c>
      <c r="I210" s="281">
        <v>1810.1666666666663</v>
      </c>
      <c r="J210" s="281">
        <v>1838.333333333333</v>
      </c>
      <c r="K210" s="280">
        <v>1782</v>
      </c>
      <c r="L210" s="280">
        <v>1735.55</v>
      </c>
      <c r="M210" s="280">
        <v>9.6777099999999994</v>
      </c>
      <c r="N210" s="1"/>
      <c r="O210" s="1"/>
    </row>
    <row r="211" spans="1:15" ht="12.75" customHeight="1">
      <c r="A211" s="30">
        <v>201</v>
      </c>
      <c r="B211" s="290" t="s">
        <v>380</v>
      </c>
      <c r="C211" s="280">
        <v>92.45</v>
      </c>
      <c r="D211" s="281">
        <v>91.283333333333346</v>
      </c>
      <c r="E211" s="281">
        <v>89.566666666666691</v>
      </c>
      <c r="F211" s="281">
        <v>86.683333333333351</v>
      </c>
      <c r="G211" s="281">
        <v>84.966666666666697</v>
      </c>
      <c r="H211" s="281">
        <v>94.166666666666686</v>
      </c>
      <c r="I211" s="281">
        <v>95.883333333333354</v>
      </c>
      <c r="J211" s="281">
        <v>98.76666666666668</v>
      </c>
      <c r="K211" s="280">
        <v>93</v>
      </c>
      <c r="L211" s="280">
        <v>88.4</v>
      </c>
      <c r="M211" s="280">
        <v>54.989109999999997</v>
      </c>
      <c r="N211" s="1"/>
      <c r="O211" s="1"/>
    </row>
    <row r="212" spans="1:15" ht="12.75" customHeight="1">
      <c r="A212" s="30">
        <v>202</v>
      </c>
      <c r="B212" s="290" t="s">
        <v>121</v>
      </c>
      <c r="C212" s="280">
        <v>240.9</v>
      </c>
      <c r="D212" s="281">
        <v>240.5</v>
      </c>
      <c r="E212" s="281">
        <v>238.7</v>
      </c>
      <c r="F212" s="281">
        <v>236.5</v>
      </c>
      <c r="G212" s="281">
        <v>234.7</v>
      </c>
      <c r="H212" s="281">
        <v>242.7</v>
      </c>
      <c r="I212" s="281">
        <v>244.5</v>
      </c>
      <c r="J212" s="281">
        <v>246.7</v>
      </c>
      <c r="K212" s="280">
        <v>242.3</v>
      </c>
      <c r="L212" s="280">
        <v>238.3</v>
      </c>
      <c r="M212" s="280">
        <v>20.151599999999998</v>
      </c>
      <c r="N212" s="1"/>
      <c r="O212" s="1"/>
    </row>
    <row r="213" spans="1:15" ht="12.75" customHeight="1">
      <c r="A213" s="30">
        <v>203</v>
      </c>
      <c r="B213" s="290" t="s">
        <v>122</v>
      </c>
      <c r="C213" s="280">
        <v>2553.5</v>
      </c>
      <c r="D213" s="281">
        <v>2563.85</v>
      </c>
      <c r="E213" s="281">
        <v>2522.6999999999998</v>
      </c>
      <c r="F213" s="281">
        <v>2491.9</v>
      </c>
      <c r="G213" s="281">
        <v>2450.75</v>
      </c>
      <c r="H213" s="281">
        <v>2594.6499999999996</v>
      </c>
      <c r="I213" s="281">
        <v>2635.8</v>
      </c>
      <c r="J213" s="281">
        <v>2666.5999999999995</v>
      </c>
      <c r="K213" s="280">
        <v>2605</v>
      </c>
      <c r="L213" s="280">
        <v>2533.0500000000002</v>
      </c>
      <c r="M213" s="280">
        <v>15.66888</v>
      </c>
      <c r="N213" s="1"/>
      <c r="O213" s="1"/>
    </row>
    <row r="214" spans="1:15" ht="12.75" customHeight="1">
      <c r="A214" s="30">
        <v>204</v>
      </c>
      <c r="B214" s="290" t="s">
        <v>261</v>
      </c>
      <c r="C214" s="280">
        <v>293.39999999999998</v>
      </c>
      <c r="D214" s="281">
        <v>292.3</v>
      </c>
      <c r="E214" s="281">
        <v>289.75</v>
      </c>
      <c r="F214" s="281">
        <v>286.09999999999997</v>
      </c>
      <c r="G214" s="281">
        <v>283.54999999999995</v>
      </c>
      <c r="H214" s="281">
        <v>295.95000000000005</v>
      </c>
      <c r="I214" s="281">
        <v>298.50000000000011</v>
      </c>
      <c r="J214" s="281">
        <v>302.15000000000009</v>
      </c>
      <c r="K214" s="280">
        <v>294.85000000000002</v>
      </c>
      <c r="L214" s="280">
        <v>288.64999999999998</v>
      </c>
      <c r="M214" s="280">
        <v>19.41113</v>
      </c>
      <c r="N214" s="1"/>
      <c r="O214" s="1"/>
    </row>
    <row r="215" spans="1:15" ht="12.75" customHeight="1">
      <c r="A215" s="30">
        <v>205</v>
      </c>
      <c r="B215" s="290" t="s">
        <v>289</v>
      </c>
      <c r="C215" s="280">
        <v>3590.5</v>
      </c>
      <c r="D215" s="281">
        <v>3608.1833333333329</v>
      </c>
      <c r="E215" s="281">
        <v>3542.3666666666659</v>
      </c>
      <c r="F215" s="281">
        <v>3494.2333333333331</v>
      </c>
      <c r="G215" s="281">
        <v>3428.4166666666661</v>
      </c>
      <c r="H215" s="281">
        <v>3656.3166666666657</v>
      </c>
      <c r="I215" s="281">
        <v>3722.1333333333323</v>
      </c>
      <c r="J215" s="281">
        <v>3770.2666666666655</v>
      </c>
      <c r="K215" s="280">
        <v>3674</v>
      </c>
      <c r="L215" s="280">
        <v>3560.05</v>
      </c>
      <c r="M215" s="280">
        <v>0.54744000000000004</v>
      </c>
      <c r="N215" s="1"/>
      <c r="O215" s="1"/>
    </row>
    <row r="216" spans="1:15" ht="12.75" customHeight="1">
      <c r="A216" s="30">
        <v>206</v>
      </c>
      <c r="B216" s="290" t="s">
        <v>801</v>
      </c>
      <c r="C216" s="280">
        <v>771.3</v>
      </c>
      <c r="D216" s="281">
        <v>773.76666666666677</v>
      </c>
      <c r="E216" s="281">
        <v>757.53333333333353</v>
      </c>
      <c r="F216" s="281">
        <v>743.76666666666677</v>
      </c>
      <c r="G216" s="281">
        <v>727.53333333333353</v>
      </c>
      <c r="H216" s="281">
        <v>787.53333333333353</v>
      </c>
      <c r="I216" s="281">
        <v>803.76666666666688</v>
      </c>
      <c r="J216" s="281">
        <v>817.53333333333353</v>
      </c>
      <c r="K216" s="280">
        <v>790</v>
      </c>
      <c r="L216" s="280">
        <v>760</v>
      </c>
      <c r="M216" s="280">
        <v>0.45334000000000002</v>
      </c>
      <c r="N216" s="1"/>
      <c r="O216" s="1"/>
    </row>
    <row r="217" spans="1:15" ht="12.75" customHeight="1">
      <c r="A217" s="30">
        <v>207</v>
      </c>
      <c r="B217" s="290" t="s">
        <v>381</v>
      </c>
      <c r="C217" s="280">
        <v>36120.800000000003</v>
      </c>
      <c r="D217" s="281">
        <v>36246.233333333337</v>
      </c>
      <c r="E217" s="281">
        <v>35497.466666666674</v>
      </c>
      <c r="F217" s="281">
        <v>34874.133333333339</v>
      </c>
      <c r="G217" s="281">
        <v>34125.366666666676</v>
      </c>
      <c r="H217" s="281">
        <v>36869.566666666673</v>
      </c>
      <c r="I217" s="281">
        <v>37618.333333333336</v>
      </c>
      <c r="J217" s="281">
        <v>38241.666666666672</v>
      </c>
      <c r="K217" s="280">
        <v>36995</v>
      </c>
      <c r="L217" s="280">
        <v>35622.9</v>
      </c>
      <c r="M217" s="280">
        <v>4.3229999999999998E-2</v>
      </c>
      <c r="N217" s="1"/>
      <c r="O217" s="1"/>
    </row>
    <row r="218" spans="1:15" ht="12.75" customHeight="1">
      <c r="A218" s="30">
        <v>208</v>
      </c>
      <c r="B218" s="290" t="s">
        <v>382</v>
      </c>
      <c r="C218" s="280">
        <v>35.85</v>
      </c>
      <c r="D218" s="281">
        <v>35.916666666666671</v>
      </c>
      <c r="E218" s="281">
        <v>35.63333333333334</v>
      </c>
      <c r="F218" s="281">
        <v>35.416666666666671</v>
      </c>
      <c r="G218" s="281">
        <v>35.13333333333334</v>
      </c>
      <c r="H218" s="281">
        <v>36.13333333333334</v>
      </c>
      <c r="I218" s="281">
        <v>36.416666666666671</v>
      </c>
      <c r="J218" s="281">
        <v>36.63333333333334</v>
      </c>
      <c r="K218" s="280">
        <v>36.200000000000003</v>
      </c>
      <c r="L218" s="280">
        <v>35.700000000000003</v>
      </c>
      <c r="M218" s="280">
        <v>5.0890300000000002</v>
      </c>
      <c r="N218" s="1"/>
      <c r="O218" s="1"/>
    </row>
    <row r="219" spans="1:15" ht="12.75" customHeight="1">
      <c r="A219" s="30">
        <v>209</v>
      </c>
      <c r="B219" s="290" t="s">
        <v>114</v>
      </c>
      <c r="C219" s="280">
        <v>2204.3000000000002</v>
      </c>
      <c r="D219" s="281">
        <v>2205.2166666666667</v>
      </c>
      <c r="E219" s="281">
        <v>2187.0833333333335</v>
      </c>
      <c r="F219" s="281">
        <v>2169.8666666666668</v>
      </c>
      <c r="G219" s="281">
        <v>2151.7333333333336</v>
      </c>
      <c r="H219" s="281">
        <v>2222.4333333333334</v>
      </c>
      <c r="I219" s="281">
        <v>2240.5666666666666</v>
      </c>
      <c r="J219" s="281">
        <v>2257.7833333333333</v>
      </c>
      <c r="K219" s="280">
        <v>2223.35</v>
      </c>
      <c r="L219" s="280">
        <v>2188</v>
      </c>
      <c r="M219" s="280">
        <v>27.473459999999999</v>
      </c>
      <c r="N219" s="1"/>
      <c r="O219" s="1"/>
    </row>
    <row r="220" spans="1:15" ht="12.75" customHeight="1">
      <c r="A220" s="30">
        <v>210</v>
      </c>
      <c r="B220" s="290" t="s">
        <v>124</v>
      </c>
      <c r="C220" s="280">
        <v>772</v>
      </c>
      <c r="D220" s="281">
        <v>767.66666666666663</v>
      </c>
      <c r="E220" s="281">
        <v>762.18333333333328</v>
      </c>
      <c r="F220" s="281">
        <v>752.36666666666667</v>
      </c>
      <c r="G220" s="281">
        <v>746.88333333333333</v>
      </c>
      <c r="H220" s="281">
        <v>777.48333333333323</v>
      </c>
      <c r="I220" s="281">
        <v>782.96666666666658</v>
      </c>
      <c r="J220" s="281">
        <v>792.78333333333319</v>
      </c>
      <c r="K220" s="280">
        <v>773.15</v>
      </c>
      <c r="L220" s="280">
        <v>757.85</v>
      </c>
      <c r="M220" s="280">
        <v>80.453630000000004</v>
      </c>
      <c r="N220" s="1"/>
      <c r="O220" s="1"/>
    </row>
    <row r="221" spans="1:15" ht="12.75" customHeight="1">
      <c r="A221" s="30">
        <v>211</v>
      </c>
      <c r="B221" s="290" t="s">
        <v>125</v>
      </c>
      <c r="C221" s="280">
        <v>1271.75</v>
      </c>
      <c r="D221" s="281">
        <v>1266.8666666666668</v>
      </c>
      <c r="E221" s="281">
        <v>1252.5833333333335</v>
      </c>
      <c r="F221" s="281">
        <v>1233.4166666666667</v>
      </c>
      <c r="G221" s="281">
        <v>1219.1333333333334</v>
      </c>
      <c r="H221" s="281">
        <v>1286.0333333333335</v>
      </c>
      <c r="I221" s="281">
        <v>1300.3166666666668</v>
      </c>
      <c r="J221" s="281">
        <v>1319.4833333333336</v>
      </c>
      <c r="K221" s="280">
        <v>1281.1500000000001</v>
      </c>
      <c r="L221" s="280">
        <v>1247.7</v>
      </c>
      <c r="M221" s="280">
        <v>3.8506100000000001</v>
      </c>
      <c r="N221" s="1"/>
      <c r="O221" s="1"/>
    </row>
    <row r="222" spans="1:15" ht="12.75" customHeight="1">
      <c r="A222" s="30">
        <v>212</v>
      </c>
      <c r="B222" s="290" t="s">
        <v>126</v>
      </c>
      <c r="C222" s="280">
        <v>523.04999999999995</v>
      </c>
      <c r="D222" s="281">
        <v>521.63333333333333</v>
      </c>
      <c r="E222" s="281">
        <v>515.7166666666667</v>
      </c>
      <c r="F222" s="281">
        <v>508.38333333333333</v>
      </c>
      <c r="G222" s="281">
        <v>502.4666666666667</v>
      </c>
      <c r="H222" s="281">
        <v>528.9666666666667</v>
      </c>
      <c r="I222" s="281">
        <v>534.88333333333344</v>
      </c>
      <c r="J222" s="281">
        <v>542.2166666666667</v>
      </c>
      <c r="K222" s="280">
        <v>527.54999999999995</v>
      </c>
      <c r="L222" s="280">
        <v>514.29999999999995</v>
      </c>
      <c r="M222" s="280">
        <v>21.79908</v>
      </c>
      <c r="N222" s="1"/>
      <c r="O222" s="1"/>
    </row>
    <row r="223" spans="1:15" ht="12.75" customHeight="1">
      <c r="A223" s="30">
        <v>213</v>
      </c>
      <c r="B223" s="290" t="s">
        <v>262</v>
      </c>
      <c r="C223" s="280">
        <v>454.55</v>
      </c>
      <c r="D223" s="281">
        <v>452.08333333333331</v>
      </c>
      <c r="E223" s="281">
        <v>446.56666666666661</v>
      </c>
      <c r="F223" s="281">
        <v>438.58333333333331</v>
      </c>
      <c r="G223" s="281">
        <v>433.06666666666661</v>
      </c>
      <c r="H223" s="281">
        <v>460.06666666666661</v>
      </c>
      <c r="I223" s="281">
        <v>465.58333333333337</v>
      </c>
      <c r="J223" s="281">
        <v>473.56666666666661</v>
      </c>
      <c r="K223" s="280">
        <v>457.6</v>
      </c>
      <c r="L223" s="280">
        <v>444.1</v>
      </c>
      <c r="M223" s="280">
        <v>2.0644800000000001</v>
      </c>
      <c r="N223" s="1"/>
      <c r="O223" s="1"/>
    </row>
    <row r="224" spans="1:15" ht="12.75" customHeight="1">
      <c r="A224" s="30">
        <v>214</v>
      </c>
      <c r="B224" s="290" t="s">
        <v>384</v>
      </c>
      <c r="C224" s="280">
        <v>36.299999999999997</v>
      </c>
      <c r="D224" s="281">
        <v>36.15</v>
      </c>
      <c r="E224" s="281">
        <v>35.449999999999996</v>
      </c>
      <c r="F224" s="281">
        <v>34.599999999999994</v>
      </c>
      <c r="G224" s="281">
        <v>33.899999999999991</v>
      </c>
      <c r="H224" s="281">
        <v>37</v>
      </c>
      <c r="I224" s="281">
        <v>37.700000000000003</v>
      </c>
      <c r="J224" s="281">
        <v>38.550000000000004</v>
      </c>
      <c r="K224" s="280">
        <v>36.85</v>
      </c>
      <c r="L224" s="280">
        <v>35.299999999999997</v>
      </c>
      <c r="M224" s="280">
        <v>102.93189</v>
      </c>
      <c r="N224" s="1"/>
      <c r="O224" s="1"/>
    </row>
    <row r="225" spans="1:15" ht="12.75" customHeight="1">
      <c r="A225" s="30">
        <v>215</v>
      </c>
      <c r="B225" s="290" t="s">
        <v>128</v>
      </c>
      <c r="C225" s="280">
        <v>34.799999999999997</v>
      </c>
      <c r="D225" s="281">
        <v>34.4</v>
      </c>
      <c r="E225" s="281">
        <v>33.949999999999996</v>
      </c>
      <c r="F225" s="281">
        <v>33.099999999999994</v>
      </c>
      <c r="G225" s="281">
        <v>32.649999999999991</v>
      </c>
      <c r="H225" s="281">
        <v>35.25</v>
      </c>
      <c r="I225" s="281">
        <v>35.700000000000003</v>
      </c>
      <c r="J225" s="281">
        <v>36.550000000000004</v>
      </c>
      <c r="K225" s="280">
        <v>34.85</v>
      </c>
      <c r="L225" s="280">
        <v>33.549999999999997</v>
      </c>
      <c r="M225" s="280">
        <v>226.89966999999999</v>
      </c>
      <c r="N225" s="1"/>
      <c r="O225" s="1"/>
    </row>
    <row r="226" spans="1:15" ht="12.75" customHeight="1">
      <c r="A226" s="30">
        <v>216</v>
      </c>
      <c r="B226" s="290" t="s">
        <v>385</v>
      </c>
      <c r="C226" s="280">
        <v>54.15</v>
      </c>
      <c r="D226" s="281">
        <v>53.783333333333331</v>
      </c>
      <c r="E226" s="281">
        <v>52.916666666666664</v>
      </c>
      <c r="F226" s="281">
        <v>51.68333333333333</v>
      </c>
      <c r="G226" s="281">
        <v>50.816666666666663</v>
      </c>
      <c r="H226" s="281">
        <v>55.016666666666666</v>
      </c>
      <c r="I226" s="281">
        <v>55.88333333333334</v>
      </c>
      <c r="J226" s="281">
        <v>57.116666666666667</v>
      </c>
      <c r="K226" s="280">
        <v>54.65</v>
      </c>
      <c r="L226" s="280">
        <v>52.55</v>
      </c>
      <c r="M226" s="280">
        <v>39.031700000000001</v>
      </c>
      <c r="N226" s="1"/>
      <c r="O226" s="1"/>
    </row>
    <row r="227" spans="1:15" ht="12.75" customHeight="1">
      <c r="A227" s="30">
        <v>217</v>
      </c>
      <c r="B227" s="290" t="s">
        <v>386</v>
      </c>
      <c r="C227" s="280">
        <v>938.4</v>
      </c>
      <c r="D227" s="281">
        <v>943.91666666666663</v>
      </c>
      <c r="E227" s="281">
        <v>929.33333333333326</v>
      </c>
      <c r="F227" s="281">
        <v>920.26666666666665</v>
      </c>
      <c r="G227" s="281">
        <v>905.68333333333328</v>
      </c>
      <c r="H227" s="281">
        <v>952.98333333333323</v>
      </c>
      <c r="I227" s="281">
        <v>967.56666666666649</v>
      </c>
      <c r="J227" s="281">
        <v>976.63333333333321</v>
      </c>
      <c r="K227" s="280">
        <v>958.5</v>
      </c>
      <c r="L227" s="280">
        <v>934.85</v>
      </c>
      <c r="M227" s="280">
        <v>0.10899</v>
      </c>
      <c r="N227" s="1"/>
      <c r="O227" s="1"/>
    </row>
    <row r="228" spans="1:15" ht="12.75" customHeight="1">
      <c r="A228" s="30">
        <v>218</v>
      </c>
      <c r="B228" s="290" t="s">
        <v>387</v>
      </c>
      <c r="C228" s="280">
        <v>345.1</v>
      </c>
      <c r="D228" s="281">
        <v>346.01666666666665</v>
      </c>
      <c r="E228" s="281">
        <v>341.63333333333333</v>
      </c>
      <c r="F228" s="281">
        <v>338.16666666666669</v>
      </c>
      <c r="G228" s="281">
        <v>333.78333333333336</v>
      </c>
      <c r="H228" s="281">
        <v>349.48333333333329</v>
      </c>
      <c r="I228" s="281">
        <v>353.86666666666662</v>
      </c>
      <c r="J228" s="281">
        <v>357.33333333333326</v>
      </c>
      <c r="K228" s="280">
        <v>350.4</v>
      </c>
      <c r="L228" s="280">
        <v>342.55</v>
      </c>
      <c r="M228" s="280">
        <v>3.4443600000000001</v>
      </c>
      <c r="N228" s="1"/>
      <c r="O228" s="1"/>
    </row>
    <row r="229" spans="1:15" ht="12.75" customHeight="1">
      <c r="A229" s="30">
        <v>219</v>
      </c>
      <c r="B229" s="290" t="s">
        <v>388</v>
      </c>
      <c r="C229" s="280">
        <v>1602.65</v>
      </c>
      <c r="D229" s="281">
        <v>1602.8166666666666</v>
      </c>
      <c r="E229" s="281">
        <v>1567.8833333333332</v>
      </c>
      <c r="F229" s="281">
        <v>1533.1166666666666</v>
      </c>
      <c r="G229" s="281">
        <v>1498.1833333333332</v>
      </c>
      <c r="H229" s="281">
        <v>1637.5833333333333</v>
      </c>
      <c r="I229" s="281">
        <v>1672.5166666666667</v>
      </c>
      <c r="J229" s="281">
        <v>1707.2833333333333</v>
      </c>
      <c r="K229" s="280">
        <v>1637.75</v>
      </c>
      <c r="L229" s="280">
        <v>1568.05</v>
      </c>
      <c r="M229" s="280">
        <v>0.26156000000000001</v>
      </c>
      <c r="N229" s="1"/>
      <c r="O229" s="1"/>
    </row>
    <row r="230" spans="1:15" ht="12.75" customHeight="1">
      <c r="A230" s="30">
        <v>220</v>
      </c>
      <c r="B230" s="290" t="s">
        <v>389</v>
      </c>
      <c r="C230" s="280">
        <v>209.65</v>
      </c>
      <c r="D230" s="281">
        <v>209.66666666666666</v>
      </c>
      <c r="E230" s="281">
        <v>207.98333333333332</v>
      </c>
      <c r="F230" s="281">
        <v>206.31666666666666</v>
      </c>
      <c r="G230" s="281">
        <v>204.63333333333333</v>
      </c>
      <c r="H230" s="281">
        <v>211.33333333333331</v>
      </c>
      <c r="I230" s="281">
        <v>213.01666666666665</v>
      </c>
      <c r="J230" s="281">
        <v>214.68333333333331</v>
      </c>
      <c r="K230" s="280">
        <v>211.35</v>
      </c>
      <c r="L230" s="280">
        <v>208</v>
      </c>
      <c r="M230" s="280">
        <v>4.7905699999999998</v>
      </c>
      <c r="N230" s="1"/>
      <c r="O230" s="1"/>
    </row>
    <row r="231" spans="1:15" ht="12.75" customHeight="1">
      <c r="A231" s="30">
        <v>221</v>
      </c>
      <c r="B231" s="290" t="s">
        <v>390</v>
      </c>
      <c r="C231" s="280">
        <v>37</v>
      </c>
      <c r="D231" s="281">
        <v>37.06666666666667</v>
      </c>
      <c r="E231" s="281">
        <v>36.88333333333334</v>
      </c>
      <c r="F231" s="281">
        <v>36.766666666666673</v>
      </c>
      <c r="G231" s="281">
        <v>36.583333333333343</v>
      </c>
      <c r="H231" s="281">
        <v>37.183333333333337</v>
      </c>
      <c r="I231" s="281">
        <v>37.36666666666666</v>
      </c>
      <c r="J231" s="281">
        <v>37.483333333333334</v>
      </c>
      <c r="K231" s="280">
        <v>37.25</v>
      </c>
      <c r="L231" s="280">
        <v>36.950000000000003</v>
      </c>
      <c r="M231" s="280">
        <v>2.7701799999999999</v>
      </c>
      <c r="N231" s="1"/>
      <c r="O231" s="1"/>
    </row>
    <row r="232" spans="1:15" ht="12.75" customHeight="1">
      <c r="A232" s="30">
        <v>222</v>
      </c>
      <c r="B232" s="290" t="s">
        <v>137</v>
      </c>
      <c r="C232" s="280">
        <v>295.3</v>
      </c>
      <c r="D232" s="281">
        <v>295.11666666666667</v>
      </c>
      <c r="E232" s="281">
        <v>293.93333333333334</v>
      </c>
      <c r="F232" s="281">
        <v>292.56666666666666</v>
      </c>
      <c r="G232" s="281">
        <v>291.38333333333333</v>
      </c>
      <c r="H232" s="281">
        <v>296.48333333333335</v>
      </c>
      <c r="I232" s="281">
        <v>297.66666666666674</v>
      </c>
      <c r="J232" s="281">
        <v>299.03333333333336</v>
      </c>
      <c r="K232" s="280">
        <v>296.3</v>
      </c>
      <c r="L232" s="280">
        <v>293.75</v>
      </c>
      <c r="M232" s="280">
        <v>113.15876</v>
      </c>
      <c r="N232" s="1"/>
      <c r="O232" s="1"/>
    </row>
    <row r="233" spans="1:15" ht="12.75" customHeight="1">
      <c r="A233" s="30">
        <v>223</v>
      </c>
      <c r="B233" s="290" t="s">
        <v>391</v>
      </c>
      <c r="C233" s="280">
        <v>117.35</v>
      </c>
      <c r="D233" s="281">
        <v>118.58333333333333</v>
      </c>
      <c r="E233" s="281">
        <v>115.26666666666665</v>
      </c>
      <c r="F233" s="281">
        <v>113.18333333333332</v>
      </c>
      <c r="G233" s="281">
        <v>109.86666666666665</v>
      </c>
      <c r="H233" s="281">
        <v>120.66666666666666</v>
      </c>
      <c r="I233" s="281">
        <v>123.98333333333335</v>
      </c>
      <c r="J233" s="281">
        <v>126.06666666666666</v>
      </c>
      <c r="K233" s="280">
        <v>121.9</v>
      </c>
      <c r="L233" s="280">
        <v>116.5</v>
      </c>
      <c r="M233" s="280">
        <v>73.329949999999997</v>
      </c>
      <c r="N233" s="1"/>
      <c r="O233" s="1"/>
    </row>
    <row r="234" spans="1:15" ht="12.75" customHeight="1">
      <c r="A234" s="30">
        <v>224</v>
      </c>
      <c r="B234" s="290" t="s">
        <v>392</v>
      </c>
      <c r="C234" s="280">
        <v>175.4</v>
      </c>
      <c r="D234" s="281">
        <v>175.35</v>
      </c>
      <c r="E234" s="281">
        <v>173.6</v>
      </c>
      <c r="F234" s="281">
        <v>171.8</v>
      </c>
      <c r="G234" s="281">
        <v>170.05</v>
      </c>
      <c r="H234" s="281">
        <v>177.14999999999998</v>
      </c>
      <c r="I234" s="281">
        <v>178.89999999999998</v>
      </c>
      <c r="J234" s="281">
        <v>180.69999999999996</v>
      </c>
      <c r="K234" s="280">
        <v>177.1</v>
      </c>
      <c r="L234" s="280">
        <v>173.55</v>
      </c>
      <c r="M234" s="280">
        <v>19.133179999999999</v>
      </c>
      <c r="N234" s="1"/>
      <c r="O234" s="1"/>
    </row>
    <row r="235" spans="1:15" ht="12.75" customHeight="1">
      <c r="A235" s="30">
        <v>225</v>
      </c>
      <c r="B235" s="290" t="s">
        <v>123</v>
      </c>
      <c r="C235" s="280">
        <v>95.7</v>
      </c>
      <c r="D235" s="281">
        <v>95.216666666666654</v>
      </c>
      <c r="E235" s="281">
        <v>93.433333333333309</v>
      </c>
      <c r="F235" s="281">
        <v>91.166666666666657</v>
      </c>
      <c r="G235" s="281">
        <v>89.383333333333312</v>
      </c>
      <c r="H235" s="281">
        <v>97.483333333333306</v>
      </c>
      <c r="I235" s="281">
        <v>99.266666666666637</v>
      </c>
      <c r="J235" s="281">
        <v>101.5333333333333</v>
      </c>
      <c r="K235" s="280">
        <v>97</v>
      </c>
      <c r="L235" s="280">
        <v>92.95</v>
      </c>
      <c r="M235" s="280">
        <v>153.05275</v>
      </c>
      <c r="N235" s="1"/>
      <c r="O235" s="1"/>
    </row>
    <row r="236" spans="1:15" ht="12.75" customHeight="1">
      <c r="A236" s="30">
        <v>226</v>
      </c>
      <c r="B236" s="290" t="s">
        <v>393</v>
      </c>
      <c r="C236" s="280">
        <v>66.05</v>
      </c>
      <c r="D236" s="281">
        <v>65.61666666666666</v>
      </c>
      <c r="E236" s="281">
        <v>64.433333333333323</v>
      </c>
      <c r="F236" s="281">
        <v>62.816666666666663</v>
      </c>
      <c r="G236" s="281">
        <v>61.633333333333326</v>
      </c>
      <c r="H236" s="281">
        <v>67.23333333333332</v>
      </c>
      <c r="I236" s="281">
        <v>68.416666666666657</v>
      </c>
      <c r="J236" s="281">
        <v>70.033333333333317</v>
      </c>
      <c r="K236" s="280">
        <v>66.8</v>
      </c>
      <c r="L236" s="280">
        <v>64</v>
      </c>
      <c r="M236" s="280">
        <v>69.132639999999995</v>
      </c>
      <c r="N236" s="1"/>
      <c r="O236" s="1"/>
    </row>
    <row r="237" spans="1:15" ht="12.75" customHeight="1">
      <c r="A237" s="30">
        <v>227</v>
      </c>
      <c r="B237" s="290" t="s">
        <v>263</v>
      </c>
      <c r="C237" s="280">
        <v>4068.35</v>
      </c>
      <c r="D237" s="281">
        <v>4064.2666666666664</v>
      </c>
      <c r="E237" s="281">
        <v>3990.6333333333332</v>
      </c>
      <c r="F237" s="281">
        <v>3912.916666666667</v>
      </c>
      <c r="G237" s="281">
        <v>3839.2833333333338</v>
      </c>
      <c r="H237" s="281">
        <v>4141.9833333333327</v>
      </c>
      <c r="I237" s="281">
        <v>4215.6166666666659</v>
      </c>
      <c r="J237" s="281">
        <v>4293.3333333333321</v>
      </c>
      <c r="K237" s="280">
        <v>4137.8999999999996</v>
      </c>
      <c r="L237" s="280">
        <v>3986.55</v>
      </c>
      <c r="M237" s="280">
        <v>1.5744100000000001</v>
      </c>
      <c r="N237" s="1"/>
      <c r="O237" s="1"/>
    </row>
    <row r="238" spans="1:15" ht="12.75" customHeight="1">
      <c r="A238" s="30">
        <v>228</v>
      </c>
      <c r="B238" s="290" t="s">
        <v>394</v>
      </c>
      <c r="C238" s="280">
        <v>172</v>
      </c>
      <c r="D238" s="281">
        <v>172.55000000000004</v>
      </c>
      <c r="E238" s="281">
        <v>170.50000000000009</v>
      </c>
      <c r="F238" s="281">
        <v>169.00000000000006</v>
      </c>
      <c r="G238" s="281">
        <v>166.9500000000001</v>
      </c>
      <c r="H238" s="281">
        <v>174.05000000000007</v>
      </c>
      <c r="I238" s="281">
        <v>176.10000000000002</v>
      </c>
      <c r="J238" s="281">
        <v>177.60000000000005</v>
      </c>
      <c r="K238" s="280">
        <v>174.6</v>
      </c>
      <c r="L238" s="280">
        <v>171.05</v>
      </c>
      <c r="M238" s="280">
        <v>22.784369999999999</v>
      </c>
      <c r="N238" s="1"/>
      <c r="O238" s="1"/>
    </row>
    <row r="239" spans="1:15" ht="12.75" customHeight="1">
      <c r="A239" s="30">
        <v>229</v>
      </c>
      <c r="B239" s="290" t="s">
        <v>395</v>
      </c>
      <c r="C239" s="280">
        <v>166.55</v>
      </c>
      <c r="D239" s="281">
        <v>165.96666666666667</v>
      </c>
      <c r="E239" s="281">
        <v>163.98333333333335</v>
      </c>
      <c r="F239" s="281">
        <v>161.41666666666669</v>
      </c>
      <c r="G239" s="281">
        <v>159.43333333333337</v>
      </c>
      <c r="H239" s="281">
        <v>168.53333333333333</v>
      </c>
      <c r="I239" s="281">
        <v>170.51666666666662</v>
      </c>
      <c r="J239" s="281">
        <v>173.08333333333331</v>
      </c>
      <c r="K239" s="280">
        <v>167.95</v>
      </c>
      <c r="L239" s="280">
        <v>163.4</v>
      </c>
      <c r="M239" s="280">
        <v>60.548560000000002</v>
      </c>
      <c r="N239" s="1"/>
      <c r="O239" s="1"/>
    </row>
    <row r="240" spans="1:15" ht="12.75" customHeight="1">
      <c r="A240" s="30">
        <v>230</v>
      </c>
      <c r="B240" s="290" t="s">
        <v>130</v>
      </c>
      <c r="C240" s="280">
        <v>250.95</v>
      </c>
      <c r="D240" s="281">
        <v>251.31666666666669</v>
      </c>
      <c r="E240" s="281">
        <v>249.63333333333338</v>
      </c>
      <c r="F240" s="281">
        <v>248.31666666666669</v>
      </c>
      <c r="G240" s="281">
        <v>246.63333333333338</v>
      </c>
      <c r="H240" s="281">
        <v>252.63333333333338</v>
      </c>
      <c r="I240" s="281">
        <v>254.31666666666672</v>
      </c>
      <c r="J240" s="281">
        <v>255.63333333333338</v>
      </c>
      <c r="K240" s="280">
        <v>253</v>
      </c>
      <c r="L240" s="280">
        <v>250</v>
      </c>
      <c r="M240" s="280">
        <v>35.013460000000002</v>
      </c>
      <c r="N240" s="1"/>
      <c r="O240" s="1"/>
    </row>
    <row r="241" spans="1:15" ht="12.75" customHeight="1">
      <c r="A241" s="30">
        <v>231</v>
      </c>
      <c r="B241" s="290" t="s">
        <v>135</v>
      </c>
      <c r="C241" s="280">
        <v>71.150000000000006</v>
      </c>
      <c r="D241" s="281">
        <v>70.916666666666671</v>
      </c>
      <c r="E241" s="281">
        <v>70.583333333333343</v>
      </c>
      <c r="F241" s="281">
        <v>70.016666666666666</v>
      </c>
      <c r="G241" s="281">
        <v>69.683333333333337</v>
      </c>
      <c r="H241" s="281">
        <v>71.483333333333348</v>
      </c>
      <c r="I241" s="281">
        <v>71.816666666666691</v>
      </c>
      <c r="J241" s="281">
        <v>72.383333333333354</v>
      </c>
      <c r="K241" s="280">
        <v>71.25</v>
      </c>
      <c r="L241" s="280">
        <v>70.349999999999994</v>
      </c>
      <c r="M241" s="280">
        <v>66.976579999999998</v>
      </c>
      <c r="N241" s="1"/>
      <c r="O241" s="1"/>
    </row>
    <row r="242" spans="1:15" ht="12.75" customHeight="1">
      <c r="A242" s="30">
        <v>232</v>
      </c>
      <c r="B242" s="290" t="s">
        <v>396</v>
      </c>
      <c r="C242" s="280">
        <v>17.25</v>
      </c>
      <c r="D242" s="281">
        <v>17.349999999999998</v>
      </c>
      <c r="E242" s="281">
        <v>17.099999999999994</v>
      </c>
      <c r="F242" s="281">
        <v>16.949999999999996</v>
      </c>
      <c r="G242" s="281">
        <v>16.699999999999992</v>
      </c>
      <c r="H242" s="281">
        <v>17.499999999999996</v>
      </c>
      <c r="I242" s="281">
        <v>17.750000000000004</v>
      </c>
      <c r="J242" s="281">
        <v>17.899999999999999</v>
      </c>
      <c r="K242" s="280">
        <v>17.600000000000001</v>
      </c>
      <c r="L242" s="280">
        <v>17.2</v>
      </c>
      <c r="M242" s="280">
        <v>20.396039999999999</v>
      </c>
      <c r="N242" s="1"/>
      <c r="O242" s="1"/>
    </row>
    <row r="243" spans="1:15" ht="12.75" customHeight="1">
      <c r="A243" s="30">
        <v>233</v>
      </c>
      <c r="B243" s="290" t="s">
        <v>136</v>
      </c>
      <c r="C243" s="280">
        <v>604</v>
      </c>
      <c r="D243" s="281">
        <v>601.41666666666663</v>
      </c>
      <c r="E243" s="281">
        <v>597.83333333333326</v>
      </c>
      <c r="F243" s="281">
        <v>591.66666666666663</v>
      </c>
      <c r="G243" s="281">
        <v>588.08333333333326</v>
      </c>
      <c r="H243" s="281">
        <v>607.58333333333326</v>
      </c>
      <c r="I243" s="281">
        <v>611.16666666666652</v>
      </c>
      <c r="J243" s="281">
        <v>617.33333333333326</v>
      </c>
      <c r="K243" s="280">
        <v>605</v>
      </c>
      <c r="L243" s="280">
        <v>595.25</v>
      </c>
      <c r="M243" s="280">
        <v>22.217500000000001</v>
      </c>
      <c r="N243" s="1"/>
      <c r="O243" s="1"/>
    </row>
    <row r="244" spans="1:15" ht="12.75" customHeight="1">
      <c r="A244" s="30">
        <v>234</v>
      </c>
      <c r="B244" s="290" t="s">
        <v>795</v>
      </c>
      <c r="C244" s="280">
        <v>20.25</v>
      </c>
      <c r="D244" s="281">
        <v>20.216666666666665</v>
      </c>
      <c r="E244" s="281">
        <v>20.133333333333329</v>
      </c>
      <c r="F244" s="281">
        <v>20.016666666666666</v>
      </c>
      <c r="G244" s="281">
        <v>19.93333333333333</v>
      </c>
      <c r="H244" s="281">
        <v>20.333333333333329</v>
      </c>
      <c r="I244" s="281">
        <v>20.416666666666664</v>
      </c>
      <c r="J244" s="281">
        <v>20.533333333333328</v>
      </c>
      <c r="K244" s="280">
        <v>20.3</v>
      </c>
      <c r="L244" s="280">
        <v>20.100000000000001</v>
      </c>
      <c r="M244" s="280">
        <v>19.200839999999999</v>
      </c>
      <c r="N244" s="1"/>
      <c r="O244" s="1"/>
    </row>
    <row r="245" spans="1:15" ht="12.75" customHeight="1">
      <c r="A245" s="30">
        <v>235</v>
      </c>
      <c r="B245" s="290" t="s">
        <v>802</v>
      </c>
      <c r="C245" s="280">
        <v>1412.6</v>
      </c>
      <c r="D245" s="281">
        <v>1413.9833333333333</v>
      </c>
      <c r="E245" s="281">
        <v>1405.8666666666668</v>
      </c>
      <c r="F245" s="281">
        <v>1399.1333333333334</v>
      </c>
      <c r="G245" s="281">
        <v>1391.0166666666669</v>
      </c>
      <c r="H245" s="281">
        <v>1420.7166666666667</v>
      </c>
      <c r="I245" s="281">
        <v>1428.833333333333</v>
      </c>
      <c r="J245" s="281">
        <v>1435.5666666666666</v>
      </c>
      <c r="K245" s="280">
        <v>1422.1</v>
      </c>
      <c r="L245" s="280">
        <v>1407.25</v>
      </c>
      <c r="M245" s="280">
        <v>6.794E-2</v>
      </c>
      <c r="N245" s="1"/>
      <c r="O245" s="1"/>
    </row>
    <row r="246" spans="1:15" ht="12.75" customHeight="1">
      <c r="A246" s="30">
        <v>236</v>
      </c>
      <c r="B246" s="290" t="s">
        <v>397</v>
      </c>
      <c r="C246" s="280">
        <v>133.9</v>
      </c>
      <c r="D246" s="281">
        <v>133.04999999999998</v>
      </c>
      <c r="E246" s="281">
        <v>129.84999999999997</v>
      </c>
      <c r="F246" s="281">
        <v>125.79999999999998</v>
      </c>
      <c r="G246" s="281">
        <v>122.59999999999997</v>
      </c>
      <c r="H246" s="281">
        <v>137.09999999999997</v>
      </c>
      <c r="I246" s="281">
        <v>140.29999999999995</v>
      </c>
      <c r="J246" s="281">
        <v>144.34999999999997</v>
      </c>
      <c r="K246" s="280">
        <v>136.25</v>
      </c>
      <c r="L246" s="280">
        <v>129</v>
      </c>
      <c r="M246" s="280">
        <v>2.9820700000000002</v>
      </c>
      <c r="N246" s="1"/>
      <c r="O246" s="1"/>
    </row>
    <row r="247" spans="1:15" ht="12.75" customHeight="1">
      <c r="A247" s="30">
        <v>237</v>
      </c>
      <c r="B247" s="290" t="s">
        <v>398</v>
      </c>
      <c r="C247" s="280">
        <v>384.25</v>
      </c>
      <c r="D247" s="281">
        <v>386.2166666666667</v>
      </c>
      <c r="E247" s="281">
        <v>380.18333333333339</v>
      </c>
      <c r="F247" s="281">
        <v>376.11666666666667</v>
      </c>
      <c r="G247" s="281">
        <v>370.08333333333337</v>
      </c>
      <c r="H247" s="281">
        <v>390.28333333333342</v>
      </c>
      <c r="I247" s="281">
        <v>396.31666666666672</v>
      </c>
      <c r="J247" s="281">
        <v>400.38333333333344</v>
      </c>
      <c r="K247" s="280">
        <v>392.25</v>
      </c>
      <c r="L247" s="280">
        <v>382.15</v>
      </c>
      <c r="M247" s="280">
        <v>0.70094000000000001</v>
      </c>
      <c r="N247" s="1"/>
      <c r="O247" s="1"/>
    </row>
    <row r="248" spans="1:15" ht="12.75" customHeight="1">
      <c r="A248" s="30">
        <v>238</v>
      </c>
      <c r="B248" s="290" t="s">
        <v>129</v>
      </c>
      <c r="C248" s="280">
        <v>375.15</v>
      </c>
      <c r="D248" s="281">
        <v>372.95</v>
      </c>
      <c r="E248" s="281">
        <v>369.9</v>
      </c>
      <c r="F248" s="281">
        <v>364.65</v>
      </c>
      <c r="G248" s="281">
        <v>361.59999999999997</v>
      </c>
      <c r="H248" s="281">
        <v>378.2</v>
      </c>
      <c r="I248" s="281">
        <v>381.25000000000006</v>
      </c>
      <c r="J248" s="281">
        <v>386.5</v>
      </c>
      <c r="K248" s="280">
        <v>376</v>
      </c>
      <c r="L248" s="280">
        <v>367.7</v>
      </c>
      <c r="M248" s="280">
        <v>13.04006</v>
      </c>
      <c r="N248" s="1"/>
      <c r="O248" s="1"/>
    </row>
    <row r="249" spans="1:15" ht="12.75" customHeight="1">
      <c r="A249" s="30">
        <v>239</v>
      </c>
      <c r="B249" s="290" t="s">
        <v>133</v>
      </c>
      <c r="C249" s="280">
        <v>226.1</v>
      </c>
      <c r="D249" s="281">
        <v>226.96666666666667</v>
      </c>
      <c r="E249" s="281">
        <v>223.03333333333333</v>
      </c>
      <c r="F249" s="281">
        <v>219.96666666666667</v>
      </c>
      <c r="G249" s="281">
        <v>216.03333333333333</v>
      </c>
      <c r="H249" s="281">
        <v>230.03333333333333</v>
      </c>
      <c r="I249" s="281">
        <v>233.96666666666667</v>
      </c>
      <c r="J249" s="281">
        <v>237.03333333333333</v>
      </c>
      <c r="K249" s="280">
        <v>230.9</v>
      </c>
      <c r="L249" s="280">
        <v>223.9</v>
      </c>
      <c r="M249" s="280">
        <v>39.309739999999998</v>
      </c>
      <c r="N249" s="1"/>
      <c r="O249" s="1"/>
    </row>
    <row r="250" spans="1:15" ht="12.75" customHeight="1">
      <c r="A250" s="30">
        <v>240</v>
      </c>
      <c r="B250" s="290" t="s">
        <v>132</v>
      </c>
      <c r="C250" s="280">
        <v>851.05</v>
      </c>
      <c r="D250" s="281">
        <v>842.48333333333323</v>
      </c>
      <c r="E250" s="281">
        <v>831.76666666666642</v>
      </c>
      <c r="F250" s="281">
        <v>812.48333333333323</v>
      </c>
      <c r="G250" s="281">
        <v>801.76666666666642</v>
      </c>
      <c r="H250" s="281">
        <v>861.76666666666642</v>
      </c>
      <c r="I250" s="281">
        <v>872.48333333333335</v>
      </c>
      <c r="J250" s="281">
        <v>891.76666666666642</v>
      </c>
      <c r="K250" s="280">
        <v>853.2</v>
      </c>
      <c r="L250" s="280">
        <v>823.2</v>
      </c>
      <c r="M250" s="280">
        <v>25.361419999999999</v>
      </c>
      <c r="N250" s="1"/>
      <c r="O250" s="1"/>
    </row>
    <row r="251" spans="1:15" ht="12.75" customHeight="1">
      <c r="A251" s="30">
        <v>241</v>
      </c>
      <c r="B251" s="290" t="s">
        <v>399</v>
      </c>
      <c r="C251" s="280">
        <v>13.35</v>
      </c>
      <c r="D251" s="281">
        <v>13.383333333333333</v>
      </c>
      <c r="E251" s="281">
        <v>13.216666666666665</v>
      </c>
      <c r="F251" s="281">
        <v>13.083333333333332</v>
      </c>
      <c r="G251" s="281">
        <v>12.916666666666664</v>
      </c>
      <c r="H251" s="281">
        <v>13.516666666666666</v>
      </c>
      <c r="I251" s="281">
        <v>13.683333333333334</v>
      </c>
      <c r="J251" s="281">
        <v>13.816666666666666</v>
      </c>
      <c r="K251" s="280">
        <v>13.55</v>
      </c>
      <c r="L251" s="280">
        <v>13.25</v>
      </c>
      <c r="M251" s="280">
        <v>21.40569</v>
      </c>
      <c r="N251" s="1"/>
      <c r="O251" s="1"/>
    </row>
    <row r="252" spans="1:15" ht="12.75" customHeight="1">
      <c r="A252" s="30">
        <v>242</v>
      </c>
      <c r="B252" s="290" t="s">
        <v>164</v>
      </c>
      <c r="C252" s="280">
        <v>3973.3</v>
      </c>
      <c r="D252" s="281">
        <v>3938.4333333333329</v>
      </c>
      <c r="E252" s="281">
        <v>3865.8666666666659</v>
      </c>
      <c r="F252" s="281">
        <v>3758.4333333333329</v>
      </c>
      <c r="G252" s="281">
        <v>3685.8666666666659</v>
      </c>
      <c r="H252" s="281">
        <v>4045.8666666666659</v>
      </c>
      <c r="I252" s="281">
        <v>4118.4333333333325</v>
      </c>
      <c r="J252" s="281">
        <v>4225.8666666666659</v>
      </c>
      <c r="K252" s="280">
        <v>4011</v>
      </c>
      <c r="L252" s="280">
        <v>3831</v>
      </c>
      <c r="M252" s="280">
        <v>2.4394900000000002</v>
      </c>
      <c r="N252" s="1"/>
      <c r="O252" s="1"/>
    </row>
    <row r="253" spans="1:15" ht="12.75" customHeight="1">
      <c r="A253" s="30">
        <v>243</v>
      </c>
      <c r="B253" s="290" t="s">
        <v>134</v>
      </c>
      <c r="C253" s="280">
        <v>1489.9</v>
      </c>
      <c r="D253" s="281">
        <v>1477.1833333333334</v>
      </c>
      <c r="E253" s="281">
        <v>1460.7666666666669</v>
      </c>
      <c r="F253" s="281">
        <v>1431.6333333333334</v>
      </c>
      <c r="G253" s="281">
        <v>1415.2166666666669</v>
      </c>
      <c r="H253" s="281">
        <v>1506.3166666666668</v>
      </c>
      <c r="I253" s="281">
        <v>1522.7333333333333</v>
      </c>
      <c r="J253" s="281">
        <v>1551.8666666666668</v>
      </c>
      <c r="K253" s="280">
        <v>1493.6</v>
      </c>
      <c r="L253" s="280">
        <v>1448.05</v>
      </c>
      <c r="M253" s="280">
        <v>58.351709999999997</v>
      </c>
      <c r="N253" s="1"/>
      <c r="O253" s="1"/>
    </row>
    <row r="254" spans="1:15" ht="12.75" customHeight="1">
      <c r="A254" s="30">
        <v>244</v>
      </c>
      <c r="B254" s="290" t="s">
        <v>400</v>
      </c>
      <c r="C254" s="280">
        <v>534.4</v>
      </c>
      <c r="D254" s="281">
        <v>534.93333333333328</v>
      </c>
      <c r="E254" s="281">
        <v>530.46666666666658</v>
      </c>
      <c r="F254" s="281">
        <v>526.5333333333333</v>
      </c>
      <c r="G254" s="281">
        <v>522.06666666666661</v>
      </c>
      <c r="H254" s="281">
        <v>538.86666666666656</v>
      </c>
      <c r="I254" s="281">
        <v>543.33333333333326</v>
      </c>
      <c r="J254" s="281">
        <v>547.26666666666654</v>
      </c>
      <c r="K254" s="280">
        <v>539.4</v>
      </c>
      <c r="L254" s="280">
        <v>531</v>
      </c>
      <c r="M254" s="280">
        <v>1.7476700000000001</v>
      </c>
      <c r="N254" s="1"/>
      <c r="O254" s="1"/>
    </row>
    <row r="255" spans="1:15" ht="12.75" customHeight="1">
      <c r="A255" s="30">
        <v>245</v>
      </c>
      <c r="B255" s="290" t="s">
        <v>401</v>
      </c>
      <c r="C255" s="280">
        <v>670.95</v>
      </c>
      <c r="D255" s="281">
        <v>673.63333333333333</v>
      </c>
      <c r="E255" s="281">
        <v>665.76666666666665</v>
      </c>
      <c r="F255" s="281">
        <v>660.58333333333337</v>
      </c>
      <c r="G255" s="281">
        <v>652.7166666666667</v>
      </c>
      <c r="H255" s="281">
        <v>678.81666666666661</v>
      </c>
      <c r="I255" s="281">
        <v>686.68333333333317</v>
      </c>
      <c r="J255" s="281">
        <v>691.86666666666656</v>
      </c>
      <c r="K255" s="280">
        <v>681.5</v>
      </c>
      <c r="L255" s="280">
        <v>668.45</v>
      </c>
      <c r="M255" s="280">
        <v>2.2183999999999999</v>
      </c>
      <c r="N255" s="1"/>
      <c r="O255" s="1"/>
    </row>
    <row r="256" spans="1:15" ht="12.75" customHeight="1">
      <c r="A256" s="30">
        <v>246</v>
      </c>
      <c r="B256" s="290" t="s">
        <v>131</v>
      </c>
      <c r="C256" s="280">
        <v>1801.15</v>
      </c>
      <c r="D256" s="281">
        <v>1798.3666666666668</v>
      </c>
      <c r="E256" s="281">
        <v>1787.7833333333335</v>
      </c>
      <c r="F256" s="281">
        <v>1774.4166666666667</v>
      </c>
      <c r="G256" s="281">
        <v>1763.8333333333335</v>
      </c>
      <c r="H256" s="281">
        <v>1811.7333333333336</v>
      </c>
      <c r="I256" s="281">
        <v>1822.3166666666666</v>
      </c>
      <c r="J256" s="281">
        <v>1835.6833333333336</v>
      </c>
      <c r="K256" s="280">
        <v>1808.95</v>
      </c>
      <c r="L256" s="280">
        <v>1785</v>
      </c>
      <c r="M256" s="280">
        <v>3.04257</v>
      </c>
      <c r="N256" s="1"/>
      <c r="O256" s="1"/>
    </row>
    <row r="257" spans="1:15" ht="12.75" customHeight="1">
      <c r="A257" s="30">
        <v>247</v>
      </c>
      <c r="B257" s="290" t="s">
        <v>264</v>
      </c>
      <c r="C257" s="280">
        <v>998.05</v>
      </c>
      <c r="D257" s="281">
        <v>996.35</v>
      </c>
      <c r="E257" s="281">
        <v>990.7</v>
      </c>
      <c r="F257" s="281">
        <v>983.35</v>
      </c>
      <c r="G257" s="281">
        <v>977.7</v>
      </c>
      <c r="H257" s="281">
        <v>1003.7</v>
      </c>
      <c r="I257" s="281">
        <v>1009.3499999999999</v>
      </c>
      <c r="J257" s="281">
        <v>1016.7</v>
      </c>
      <c r="K257" s="280">
        <v>1002</v>
      </c>
      <c r="L257" s="280">
        <v>989</v>
      </c>
      <c r="M257" s="280">
        <v>2.7280099999999998</v>
      </c>
      <c r="N257" s="1"/>
      <c r="O257" s="1"/>
    </row>
    <row r="258" spans="1:15" ht="12.75" customHeight="1">
      <c r="A258" s="30">
        <v>248</v>
      </c>
      <c r="B258" s="290" t="s">
        <v>402</v>
      </c>
      <c r="C258" s="280">
        <v>1644.9</v>
      </c>
      <c r="D258" s="281">
        <v>1644.7</v>
      </c>
      <c r="E258" s="281">
        <v>1630.2</v>
      </c>
      <c r="F258" s="281">
        <v>1615.5</v>
      </c>
      <c r="G258" s="281">
        <v>1601</v>
      </c>
      <c r="H258" s="281">
        <v>1659.4</v>
      </c>
      <c r="I258" s="281">
        <v>1673.9</v>
      </c>
      <c r="J258" s="281">
        <v>1688.6000000000001</v>
      </c>
      <c r="K258" s="280">
        <v>1659.2</v>
      </c>
      <c r="L258" s="280">
        <v>1630</v>
      </c>
      <c r="M258" s="280">
        <v>1.2139899999999999</v>
      </c>
      <c r="N258" s="1"/>
      <c r="O258" s="1"/>
    </row>
    <row r="259" spans="1:15" ht="12.75" customHeight="1">
      <c r="A259" s="30">
        <v>249</v>
      </c>
      <c r="B259" s="290" t="s">
        <v>403</v>
      </c>
      <c r="C259" s="280">
        <v>2244.75</v>
      </c>
      <c r="D259" s="281">
        <v>2230.5833333333335</v>
      </c>
      <c r="E259" s="281">
        <v>2202.166666666667</v>
      </c>
      <c r="F259" s="281">
        <v>2159.5833333333335</v>
      </c>
      <c r="G259" s="281">
        <v>2131.166666666667</v>
      </c>
      <c r="H259" s="281">
        <v>2273.166666666667</v>
      </c>
      <c r="I259" s="281">
        <v>2301.5833333333339</v>
      </c>
      <c r="J259" s="281">
        <v>2344.166666666667</v>
      </c>
      <c r="K259" s="280">
        <v>2259</v>
      </c>
      <c r="L259" s="280">
        <v>2188</v>
      </c>
      <c r="M259" s="280">
        <v>1.03532</v>
      </c>
      <c r="N259" s="1"/>
      <c r="O259" s="1"/>
    </row>
    <row r="260" spans="1:15" ht="12.75" customHeight="1">
      <c r="A260" s="30">
        <v>250</v>
      </c>
      <c r="B260" s="290" t="s">
        <v>404</v>
      </c>
      <c r="C260" s="280">
        <v>437.55</v>
      </c>
      <c r="D260" s="281">
        <v>434.5333333333333</v>
      </c>
      <c r="E260" s="281">
        <v>430.16666666666663</v>
      </c>
      <c r="F260" s="281">
        <v>422.7833333333333</v>
      </c>
      <c r="G260" s="281">
        <v>418.41666666666663</v>
      </c>
      <c r="H260" s="281">
        <v>441.91666666666663</v>
      </c>
      <c r="I260" s="281">
        <v>446.2833333333333</v>
      </c>
      <c r="J260" s="281">
        <v>453.66666666666663</v>
      </c>
      <c r="K260" s="280">
        <v>438.9</v>
      </c>
      <c r="L260" s="280">
        <v>427.15</v>
      </c>
      <c r="M260" s="280">
        <v>2.3955899999999999</v>
      </c>
      <c r="N260" s="1"/>
      <c r="O260" s="1"/>
    </row>
    <row r="261" spans="1:15" ht="12.75" customHeight="1">
      <c r="A261" s="30">
        <v>251</v>
      </c>
      <c r="B261" s="290" t="s">
        <v>405</v>
      </c>
      <c r="C261" s="280">
        <v>318.95</v>
      </c>
      <c r="D261" s="281">
        <v>314.61666666666662</v>
      </c>
      <c r="E261" s="281">
        <v>307.83333333333326</v>
      </c>
      <c r="F261" s="281">
        <v>296.71666666666664</v>
      </c>
      <c r="G261" s="281">
        <v>289.93333333333328</v>
      </c>
      <c r="H261" s="281">
        <v>325.73333333333323</v>
      </c>
      <c r="I261" s="281">
        <v>332.51666666666665</v>
      </c>
      <c r="J261" s="281">
        <v>343.63333333333321</v>
      </c>
      <c r="K261" s="280">
        <v>321.39999999999998</v>
      </c>
      <c r="L261" s="280">
        <v>303.5</v>
      </c>
      <c r="M261" s="280">
        <v>31.799219999999998</v>
      </c>
      <c r="N261" s="1"/>
      <c r="O261" s="1"/>
    </row>
    <row r="262" spans="1:15" ht="12.75" customHeight="1">
      <c r="A262" s="30">
        <v>252</v>
      </c>
      <c r="B262" s="290" t="s">
        <v>406</v>
      </c>
      <c r="C262" s="280">
        <v>62.7</v>
      </c>
      <c r="D262" s="281">
        <v>62.650000000000006</v>
      </c>
      <c r="E262" s="281">
        <v>61.70000000000001</v>
      </c>
      <c r="F262" s="281">
        <v>60.7</v>
      </c>
      <c r="G262" s="281">
        <v>59.750000000000007</v>
      </c>
      <c r="H262" s="281">
        <v>63.650000000000013</v>
      </c>
      <c r="I262" s="281">
        <v>64.599999999999994</v>
      </c>
      <c r="J262" s="281">
        <v>65.600000000000023</v>
      </c>
      <c r="K262" s="280">
        <v>63.6</v>
      </c>
      <c r="L262" s="280">
        <v>61.65</v>
      </c>
      <c r="M262" s="280">
        <v>2.3832900000000001</v>
      </c>
      <c r="N262" s="1"/>
      <c r="O262" s="1"/>
    </row>
    <row r="263" spans="1:15" ht="12.75" customHeight="1">
      <c r="A263" s="30">
        <v>253</v>
      </c>
      <c r="B263" s="290" t="s">
        <v>265</v>
      </c>
      <c r="C263" s="280">
        <v>234.05</v>
      </c>
      <c r="D263" s="281">
        <v>233.06666666666669</v>
      </c>
      <c r="E263" s="281">
        <v>229.38333333333338</v>
      </c>
      <c r="F263" s="281">
        <v>224.7166666666667</v>
      </c>
      <c r="G263" s="281">
        <v>221.03333333333339</v>
      </c>
      <c r="H263" s="281">
        <v>237.73333333333338</v>
      </c>
      <c r="I263" s="281">
        <v>241.41666666666671</v>
      </c>
      <c r="J263" s="281">
        <v>246.08333333333337</v>
      </c>
      <c r="K263" s="280">
        <v>236.75</v>
      </c>
      <c r="L263" s="280">
        <v>228.4</v>
      </c>
      <c r="M263" s="280">
        <v>8.5475999999999992</v>
      </c>
      <c r="N263" s="1"/>
      <c r="O263" s="1"/>
    </row>
    <row r="264" spans="1:15" ht="12.75" customHeight="1">
      <c r="A264" s="30">
        <v>254</v>
      </c>
      <c r="B264" s="290" t="s">
        <v>139</v>
      </c>
      <c r="C264" s="280">
        <v>585.95000000000005</v>
      </c>
      <c r="D264" s="281">
        <v>585.31666666666672</v>
      </c>
      <c r="E264" s="281">
        <v>578.63333333333344</v>
      </c>
      <c r="F264" s="281">
        <v>571.31666666666672</v>
      </c>
      <c r="G264" s="281">
        <v>564.63333333333344</v>
      </c>
      <c r="H264" s="281">
        <v>592.63333333333344</v>
      </c>
      <c r="I264" s="281">
        <v>599.31666666666661</v>
      </c>
      <c r="J264" s="281">
        <v>606.63333333333344</v>
      </c>
      <c r="K264" s="280">
        <v>592</v>
      </c>
      <c r="L264" s="280">
        <v>578</v>
      </c>
      <c r="M264" s="280">
        <v>35.835500000000003</v>
      </c>
      <c r="N264" s="1"/>
      <c r="O264" s="1"/>
    </row>
    <row r="265" spans="1:15" ht="12.75" customHeight="1">
      <c r="A265" s="30">
        <v>255</v>
      </c>
      <c r="B265" s="290" t="s">
        <v>407</v>
      </c>
      <c r="C265" s="280">
        <v>127.4</v>
      </c>
      <c r="D265" s="281">
        <v>128.50000000000003</v>
      </c>
      <c r="E265" s="281">
        <v>125.70000000000005</v>
      </c>
      <c r="F265" s="281">
        <v>124.00000000000001</v>
      </c>
      <c r="G265" s="281">
        <v>121.20000000000003</v>
      </c>
      <c r="H265" s="281">
        <v>130.20000000000005</v>
      </c>
      <c r="I265" s="281">
        <v>133.00000000000006</v>
      </c>
      <c r="J265" s="281">
        <v>134.70000000000007</v>
      </c>
      <c r="K265" s="280">
        <v>131.30000000000001</v>
      </c>
      <c r="L265" s="280">
        <v>126.8</v>
      </c>
      <c r="M265" s="280">
        <v>11.493069999999999</v>
      </c>
      <c r="N265" s="1"/>
      <c r="O265" s="1"/>
    </row>
    <row r="266" spans="1:15" ht="12.75" customHeight="1">
      <c r="A266" s="30">
        <v>256</v>
      </c>
      <c r="B266" s="290" t="s">
        <v>408</v>
      </c>
      <c r="C266" s="280">
        <v>114.45</v>
      </c>
      <c r="D266" s="281">
        <v>113.06666666666666</v>
      </c>
      <c r="E266" s="281">
        <v>111.13333333333333</v>
      </c>
      <c r="F266" s="281">
        <v>107.81666666666666</v>
      </c>
      <c r="G266" s="281">
        <v>105.88333333333333</v>
      </c>
      <c r="H266" s="281">
        <v>116.38333333333333</v>
      </c>
      <c r="I266" s="281">
        <v>118.31666666666666</v>
      </c>
      <c r="J266" s="281">
        <v>121.63333333333333</v>
      </c>
      <c r="K266" s="280">
        <v>115</v>
      </c>
      <c r="L266" s="280">
        <v>109.75</v>
      </c>
      <c r="M266" s="280">
        <v>12.28153</v>
      </c>
      <c r="N266" s="1"/>
      <c r="O266" s="1"/>
    </row>
    <row r="267" spans="1:15" ht="12.75" customHeight="1">
      <c r="A267" s="30">
        <v>257</v>
      </c>
      <c r="B267" s="290" t="s">
        <v>138</v>
      </c>
      <c r="C267" s="280">
        <v>351.5</v>
      </c>
      <c r="D267" s="281">
        <v>348.81666666666666</v>
      </c>
      <c r="E267" s="281">
        <v>344.63333333333333</v>
      </c>
      <c r="F267" s="281">
        <v>337.76666666666665</v>
      </c>
      <c r="G267" s="281">
        <v>333.58333333333331</v>
      </c>
      <c r="H267" s="281">
        <v>355.68333333333334</v>
      </c>
      <c r="I267" s="281">
        <v>359.86666666666662</v>
      </c>
      <c r="J267" s="281">
        <v>366.73333333333335</v>
      </c>
      <c r="K267" s="280">
        <v>353</v>
      </c>
      <c r="L267" s="280">
        <v>341.95</v>
      </c>
      <c r="M267" s="280">
        <v>56.79766</v>
      </c>
      <c r="N267" s="1"/>
      <c r="O267" s="1"/>
    </row>
    <row r="268" spans="1:15" ht="12.75" customHeight="1">
      <c r="A268" s="30">
        <v>258</v>
      </c>
      <c r="B268" s="290" t="s">
        <v>140</v>
      </c>
      <c r="C268" s="280">
        <v>559.95000000000005</v>
      </c>
      <c r="D268" s="281">
        <v>561.35</v>
      </c>
      <c r="E268" s="281">
        <v>553.30000000000007</v>
      </c>
      <c r="F268" s="281">
        <v>546.65000000000009</v>
      </c>
      <c r="G268" s="281">
        <v>538.60000000000014</v>
      </c>
      <c r="H268" s="281">
        <v>568</v>
      </c>
      <c r="I268" s="281">
        <v>576.04999999999995</v>
      </c>
      <c r="J268" s="281">
        <v>582.69999999999993</v>
      </c>
      <c r="K268" s="280">
        <v>569.4</v>
      </c>
      <c r="L268" s="280">
        <v>554.70000000000005</v>
      </c>
      <c r="M268" s="280">
        <v>26.474039999999999</v>
      </c>
      <c r="N268" s="1"/>
      <c r="O268" s="1"/>
    </row>
    <row r="269" spans="1:15" ht="12.75" customHeight="1">
      <c r="A269" s="30">
        <v>259</v>
      </c>
      <c r="B269" s="290" t="s">
        <v>803</v>
      </c>
      <c r="C269" s="280">
        <v>527.75</v>
      </c>
      <c r="D269" s="281">
        <v>518.38333333333333</v>
      </c>
      <c r="E269" s="281">
        <v>506.36666666666667</v>
      </c>
      <c r="F269" s="281">
        <v>484.98333333333335</v>
      </c>
      <c r="G269" s="281">
        <v>472.9666666666667</v>
      </c>
      <c r="H269" s="281">
        <v>539.76666666666665</v>
      </c>
      <c r="I269" s="281">
        <v>551.7833333333333</v>
      </c>
      <c r="J269" s="281">
        <v>573.16666666666663</v>
      </c>
      <c r="K269" s="280">
        <v>530.4</v>
      </c>
      <c r="L269" s="280">
        <v>497</v>
      </c>
      <c r="M269" s="280">
        <v>12.63786</v>
      </c>
      <c r="N269" s="1"/>
      <c r="O269" s="1"/>
    </row>
    <row r="270" spans="1:15" ht="12.75" customHeight="1">
      <c r="A270" s="30">
        <v>260</v>
      </c>
      <c r="B270" s="290" t="s">
        <v>804</v>
      </c>
      <c r="C270" s="280">
        <v>369.75</v>
      </c>
      <c r="D270" s="281">
        <v>369.11666666666662</v>
      </c>
      <c r="E270" s="281">
        <v>366.13333333333321</v>
      </c>
      <c r="F270" s="281">
        <v>362.51666666666659</v>
      </c>
      <c r="G270" s="281">
        <v>359.53333333333319</v>
      </c>
      <c r="H270" s="281">
        <v>372.73333333333323</v>
      </c>
      <c r="I270" s="281">
        <v>375.7166666666667</v>
      </c>
      <c r="J270" s="281">
        <v>379.33333333333326</v>
      </c>
      <c r="K270" s="280">
        <v>372.1</v>
      </c>
      <c r="L270" s="280">
        <v>365.5</v>
      </c>
      <c r="M270" s="280">
        <v>0.40414</v>
      </c>
      <c r="N270" s="1"/>
      <c r="O270" s="1"/>
    </row>
    <row r="271" spans="1:15" ht="12.75" customHeight="1">
      <c r="A271" s="30">
        <v>261</v>
      </c>
      <c r="B271" s="290" t="s">
        <v>409</v>
      </c>
      <c r="C271" s="280">
        <v>569.9</v>
      </c>
      <c r="D271" s="281">
        <v>568.80000000000007</v>
      </c>
      <c r="E271" s="281">
        <v>553.20000000000016</v>
      </c>
      <c r="F271" s="281">
        <v>536.50000000000011</v>
      </c>
      <c r="G271" s="281">
        <v>520.9000000000002</v>
      </c>
      <c r="H271" s="281">
        <v>585.50000000000011</v>
      </c>
      <c r="I271" s="281">
        <v>601.1</v>
      </c>
      <c r="J271" s="281">
        <v>617.80000000000007</v>
      </c>
      <c r="K271" s="280">
        <v>584.4</v>
      </c>
      <c r="L271" s="280">
        <v>552.1</v>
      </c>
      <c r="M271" s="280">
        <v>8.9566300000000005</v>
      </c>
      <c r="N271" s="1"/>
      <c r="O271" s="1"/>
    </row>
    <row r="272" spans="1:15" ht="12.75" customHeight="1">
      <c r="A272" s="30">
        <v>262</v>
      </c>
      <c r="B272" s="290" t="s">
        <v>410</v>
      </c>
      <c r="C272" s="280">
        <v>169.4</v>
      </c>
      <c r="D272" s="281">
        <v>168.51666666666668</v>
      </c>
      <c r="E272" s="281">
        <v>167.13333333333335</v>
      </c>
      <c r="F272" s="281">
        <v>164.86666666666667</v>
      </c>
      <c r="G272" s="281">
        <v>163.48333333333335</v>
      </c>
      <c r="H272" s="281">
        <v>170.78333333333336</v>
      </c>
      <c r="I272" s="281">
        <v>172.16666666666669</v>
      </c>
      <c r="J272" s="281">
        <v>174.43333333333337</v>
      </c>
      <c r="K272" s="280">
        <v>169.9</v>
      </c>
      <c r="L272" s="280">
        <v>166.25</v>
      </c>
      <c r="M272" s="280">
        <v>2.7598799999999999</v>
      </c>
      <c r="N272" s="1"/>
      <c r="O272" s="1"/>
    </row>
    <row r="273" spans="1:15" ht="12.75" customHeight="1">
      <c r="A273" s="30">
        <v>263</v>
      </c>
      <c r="B273" s="290" t="s">
        <v>411</v>
      </c>
      <c r="C273" s="280">
        <v>518.04999999999995</v>
      </c>
      <c r="D273" s="281">
        <v>519.65</v>
      </c>
      <c r="E273" s="281">
        <v>506.4</v>
      </c>
      <c r="F273" s="281">
        <v>494.75</v>
      </c>
      <c r="G273" s="281">
        <v>481.5</v>
      </c>
      <c r="H273" s="281">
        <v>531.29999999999995</v>
      </c>
      <c r="I273" s="281">
        <v>544.54999999999995</v>
      </c>
      <c r="J273" s="281">
        <v>556.19999999999993</v>
      </c>
      <c r="K273" s="280">
        <v>532.9</v>
      </c>
      <c r="L273" s="280">
        <v>508</v>
      </c>
      <c r="M273" s="280">
        <v>2.65184</v>
      </c>
      <c r="N273" s="1"/>
      <c r="O273" s="1"/>
    </row>
    <row r="274" spans="1:15" ht="12.75" customHeight="1">
      <c r="A274" s="30">
        <v>264</v>
      </c>
      <c r="B274" s="290" t="s">
        <v>412</v>
      </c>
      <c r="C274" s="280">
        <v>1194.5</v>
      </c>
      <c r="D274" s="281">
        <v>1199.1000000000001</v>
      </c>
      <c r="E274" s="281">
        <v>1178.4000000000003</v>
      </c>
      <c r="F274" s="281">
        <v>1162.3000000000002</v>
      </c>
      <c r="G274" s="281">
        <v>1141.6000000000004</v>
      </c>
      <c r="H274" s="281">
        <v>1215.2000000000003</v>
      </c>
      <c r="I274" s="281">
        <v>1235.9000000000001</v>
      </c>
      <c r="J274" s="281">
        <v>1252.0000000000002</v>
      </c>
      <c r="K274" s="280">
        <v>1219.8</v>
      </c>
      <c r="L274" s="280">
        <v>1183</v>
      </c>
      <c r="M274" s="280">
        <v>1.94201</v>
      </c>
      <c r="N274" s="1"/>
      <c r="O274" s="1"/>
    </row>
    <row r="275" spans="1:15" ht="12.75" customHeight="1">
      <c r="A275" s="30">
        <v>265</v>
      </c>
      <c r="B275" s="290" t="s">
        <v>413</v>
      </c>
      <c r="C275" s="280">
        <v>251.7</v>
      </c>
      <c r="D275" s="281">
        <v>254.21666666666667</v>
      </c>
      <c r="E275" s="281">
        <v>247.48333333333335</v>
      </c>
      <c r="F275" s="281">
        <v>243.26666666666668</v>
      </c>
      <c r="G275" s="281">
        <v>236.53333333333336</v>
      </c>
      <c r="H275" s="281">
        <v>258.43333333333334</v>
      </c>
      <c r="I275" s="281">
        <v>265.16666666666663</v>
      </c>
      <c r="J275" s="281">
        <v>269.38333333333333</v>
      </c>
      <c r="K275" s="280">
        <v>260.95</v>
      </c>
      <c r="L275" s="280">
        <v>250</v>
      </c>
      <c r="M275" s="280">
        <v>2.8160599999999998</v>
      </c>
      <c r="N275" s="1"/>
      <c r="O275" s="1"/>
    </row>
    <row r="276" spans="1:15" ht="12.75" customHeight="1">
      <c r="A276" s="30">
        <v>266</v>
      </c>
      <c r="B276" s="290" t="s">
        <v>414</v>
      </c>
      <c r="C276" s="280">
        <v>503.4</v>
      </c>
      <c r="D276" s="281">
        <v>501.38333333333338</v>
      </c>
      <c r="E276" s="281">
        <v>495.16666666666674</v>
      </c>
      <c r="F276" s="281">
        <v>486.93333333333334</v>
      </c>
      <c r="G276" s="281">
        <v>480.7166666666667</v>
      </c>
      <c r="H276" s="281">
        <v>509.61666666666679</v>
      </c>
      <c r="I276" s="281">
        <v>515.83333333333337</v>
      </c>
      <c r="J276" s="281">
        <v>524.06666666666683</v>
      </c>
      <c r="K276" s="280">
        <v>507.6</v>
      </c>
      <c r="L276" s="280">
        <v>493.15</v>
      </c>
      <c r="M276" s="280">
        <v>9.7702299999999997</v>
      </c>
      <c r="N276" s="1"/>
      <c r="O276" s="1"/>
    </row>
    <row r="277" spans="1:15" ht="12.75" customHeight="1">
      <c r="A277" s="30">
        <v>267</v>
      </c>
      <c r="B277" s="290" t="s">
        <v>415</v>
      </c>
      <c r="C277" s="280">
        <v>254.1</v>
      </c>
      <c r="D277" s="281">
        <v>252.33333333333334</v>
      </c>
      <c r="E277" s="281">
        <v>247.86666666666667</v>
      </c>
      <c r="F277" s="281">
        <v>241.63333333333333</v>
      </c>
      <c r="G277" s="281">
        <v>237.16666666666666</v>
      </c>
      <c r="H277" s="281">
        <v>258.56666666666672</v>
      </c>
      <c r="I277" s="281">
        <v>263.0333333333333</v>
      </c>
      <c r="J277" s="281">
        <v>269.26666666666671</v>
      </c>
      <c r="K277" s="280">
        <v>256.8</v>
      </c>
      <c r="L277" s="280">
        <v>246.1</v>
      </c>
      <c r="M277" s="280">
        <v>9.3544499999999999</v>
      </c>
      <c r="N277" s="1"/>
      <c r="O277" s="1"/>
    </row>
    <row r="278" spans="1:15" ht="12.75" customHeight="1">
      <c r="A278" s="30">
        <v>268</v>
      </c>
      <c r="B278" s="290" t="s">
        <v>416</v>
      </c>
      <c r="C278" s="280">
        <v>1001.5</v>
      </c>
      <c r="D278" s="281">
        <v>1005.4666666666667</v>
      </c>
      <c r="E278" s="281">
        <v>991.03333333333342</v>
      </c>
      <c r="F278" s="281">
        <v>980.56666666666672</v>
      </c>
      <c r="G278" s="281">
        <v>966.13333333333344</v>
      </c>
      <c r="H278" s="281">
        <v>1015.9333333333334</v>
      </c>
      <c r="I278" s="281">
        <v>1030.3666666666668</v>
      </c>
      <c r="J278" s="281">
        <v>1040.8333333333335</v>
      </c>
      <c r="K278" s="280">
        <v>1019.9</v>
      </c>
      <c r="L278" s="280">
        <v>995</v>
      </c>
      <c r="M278" s="280">
        <v>1.33528</v>
      </c>
      <c r="N278" s="1"/>
      <c r="O278" s="1"/>
    </row>
    <row r="279" spans="1:15" ht="12.75" customHeight="1">
      <c r="A279" s="30">
        <v>269</v>
      </c>
      <c r="B279" s="290" t="s">
        <v>417</v>
      </c>
      <c r="C279" s="280">
        <v>367</v>
      </c>
      <c r="D279" s="281">
        <v>367.09999999999997</v>
      </c>
      <c r="E279" s="281">
        <v>364.29999999999995</v>
      </c>
      <c r="F279" s="281">
        <v>361.59999999999997</v>
      </c>
      <c r="G279" s="281">
        <v>358.79999999999995</v>
      </c>
      <c r="H279" s="281">
        <v>369.79999999999995</v>
      </c>
      <c r="I279" s="281">
        <v>372.6</v>
      </c>
      <c r="J279" s="281">
        <v>375.29999999999995</v>
      </c>
      <c r="K279" s="280">
        <v>369.9</v>
      </c>
      <c r="L279" s="280">
        <v>364.4</v>
      </c>
      <c r="M279" s="280">
        <v>0.34147</v>
      </c>
      <c r="N279" s="1"/>
      <c r="O279" s="1"/>
    </row>
    <row r="280" spans="1:15" ht="12.75" customHeight="1">
      <c r="A280" s="30">
        <v>270</v>
      </c>
      <c r="B280" s="290" t="s">
        <v>805</v>
      </c>
      <c r="C280" s="280">
        <v>65.349999999999994</v>
      </c>
      <c r="D280" s="281">
        <v>65.616666666666674</v>
      </c>
      <c r="E280" s="281">
        <v>64.533333333333346</v>
      </c>
      <c r="F280" s="281">
        <v>63.716666666666669</v>
      </c>
      <c r="G280" s="281">
        <v>62.63333333333334</v>
      </c>
      <c r="H280" s="281">
        <v>66.433333333333351</v>
      </c>
      <c r="I280" s="281">
        <v>67.516666666666666</v>
      </c>
      <c r="J280" s="281">
        <v>68.333333333333357</v>
      </c>
      <c r="K280" s="280">
        <v>66.7</v>
      </c>
      <c r="L280" s="280">
        <v>64.8</v>
      </c>
      <c r="M280" s="280">
        <v>8.9254800000000003</v>
      </c>
      <c r="N280" s="1"/>
      <c r="O280" s="1"/>
    </row>
    <row r="281" spans="1:15" ht="12.75" customHeight="1">
      <c r="A281" s="30">
        <v>271</v>
      </c>
      <c r="B281" s="290" t="s">
        <v>418</v>
      </c>
      <c r="C281" s="280">
        <v>393.8</v>
      </c>
      <c r="D281" s="281">
        <v>393.08333333333331</v>
      </c>
      <c r="E281" s="281">
        <v>389.46666666666664</v>
      </c>
      <c r="F281" s="281">
        <v>385.13333333333333</v>
      </c>
      <c r="G281" s="281">
        <v>381.51666666666665</v>
      </c>
      <c r="H281" s="281">
        <v>397.41666666666663</v>
      </c>
      <c r="I281" s="281">
        <v>401.0333333333333</v>
      </c>
      <c r="J281" s="281">
        <v>405.36666666666662</v>
      </c>
      <c r="K281" s="280">
        <v>396.7</v>
      </c>
      <c r="L281" s="280">
        <v>388.75</v>
      </c>
      <c r="M281" s="280">
        <v>1.0641</v>
      </c>
      <c r="N281" s="1"/>
      <c r="O281" s="1"/>
    </row>
    <row r="282" spans="1:15" ht="12.75" customHeight="1">
      <c r="A282" s="30">
        <v>272</v>
      </c>
      <c r="B282" s="290" t="s">
        <v>419</v>
      </c>
      <c r="C282" s="280">
        <v>47.3</v>
      </c>
      <c r="D282" s="281">
        <v>46.916666666666664</v>
      </c>
      <c r="E282" s="281">
        <v>46.233333333333327</v>
      </c>
      <c r="F282" s="281">
        <v>45.166666666666664</v>
      </c>
      <c r="G282" s="281">
        <v>44.483333333333327</v>
      </c>
      <c r="H282" s="281">
        <v>47.983333333333327</v>
      </c>
      <c r="I282" s="281">
        <v>48.666666666666664</v>
      </c>
      <c r="J282" s="281">
        <v>49.733333333333327</v>
      </c>
      <c r="K282" s="280">
        <v>47.6</v>
      </c>
      <c r="L282" s="280">
        <v>45.85</v>
      </c>
      <c r="M282" s="280">
        <v>27.67371</v>
      </c>
      <c r="N282" s="1"/>
      <c r="O282" s="1"/>
    </row>
    <row r="283" spans="1:15" ht="12.75" customHeight="1">
      <c r="A283" s="30">
        <v>273</v>
      </c>
      <c r="B283" s="290" t="s">
        <v>420</v>
      </c>
      <c r="C283" s="280">
        <v>463.15</v>
      </c>
      <c r="D283" s="281">
        <v>465.86666666666662</v>
      </c>
      <c r="E283" s="281">
        <v>454.53333333333325</v>
      </c>
      <c r="F283" s="281">
        <v>445.91666666666663</v>
      </c>
      <c r="G283" s="281">
        <v>434.58333333333326</v>
      </c>
      <c r="H283" s="281">
        <v>474.48333333333323</v>
      </c>
      <c r="I283" s="281">
        <v>485.81666666666661</v>
      </c>
      <c r="J283" s="281">
        <v>494.43333333333322</v>
      </c>
      <c r="K283" s="280">
        <v>477.2</v>
      </c>
      <c r="L283" s="280">
        <v>457.25</v>
      </c>
      <c r="M283" s="280">
        <v>3.5672600000000001</v>
      </c>
      <c r="N283" s="1"/>
      <c r="O283" s="1"/>
    </row>
    <row r="284" spans="1:15" ht="12.75" customHeight="1">
      <c r="A284" s="30">
        <v>274</v>
      </c>
      <c r="B284" s="290" t="s">
        <v>141</v>
      </c>
      <c r="C284" s="280">
        <v>1845.65</v>
      </c>
      <c r="D284" s="281">
        <v>1829.9666666666665</v>
      </c>
      <c r="E284" s="281">
        <v>1809.9333333333329</v>
      </c>
      <c r="F284" s="281">
        <v>1774.2166666666665</v>
      </c>
      <c r="G284" s="281">
        <v>1754.1833333333329</v>
      </c>
      <c r="H284" s="281">
        <v>1865.6833333333329</v>
      </c>
      <c r="I284" s="281">
        <v>1885.7166666666662</v>
      </c>
      <c r="J284" s="281">
        <v>1921.4333333333329</v>
      </c>
      <c r="K284" s="280">
        <v>1850</v>
      </c>
      <c r="L284" s="280">
        <v>1794.25</v>
      </c>
      <c r="M284" s="280">
        <v>31.170380000000002</v>
      </c>
      <c r="N284" s="1"/>
      <c r="O284" s="1"/>
    </row>
    <row r="285" spans="1:15" ht="12.75" customHeight="1">
      <c r="A285" s="30">
        <v>275</v>
      </c>
      <c r="B285" s="290" t="s">
        <v>786</v>
      </c>
      <c r="C285" s="280">
        <v>1204.1500000000001</v>
      </c>
      <c r="D285" s="281">
        <v>1207.7166666666667</v>
      </c>
      <c r="E285" s="281">
        <v>1191.4333333333334</v>
      </c>
      <c r="F285" s="281">
        <v>1178.7166666666667</v>
      </c>
      <c r="G285" s="281">
        <v>1162.4333333333334</v>
      </c>
      <c r="H285" s="281">
        <v>1220.4333333333334</v>
      </c>
      <c r="I285" s="281">
        <v>1236.7166666666667</v>
      </c>
      <c r="J285" s="281">
        <v>1249.4333333333334</v>
      </c>
      <c r="K285" s="280">
        <v>1224</v>
      </c>
      <c r="L285" s="280">
        <v>1195</v>
      </c>
      <c r="M285" s="280">
        <v>0.15892999999999999</v>
      </c>
      <c r="N285" s="1"/>
      <c r="O285" s="1"/>
    </row>
    <row r="286" spans="1:15" ht="12.75" customHeight="1">
      <c r="A286" s="30">
        <v>276</v>
      </c>
      <c r="B286" s="290" t="s">
        <v>142</v>
      </c>
      <c r="C286" s="280">
        <v>72</v>
      </c>
      <c r="D286" s="281">
        <v>71.349999999999994</v>
      </c>
      <c r="E286" s="281">
        <v>70.499999999999986</v>
      </c>
      <c r="F286" s="281">
        <v>68.999999999999986</v>
      </c>
      <c r="G286" s="281">
        <v>68.149999999999977</v>
      </c>
      <c r="H286" s="281">
        <v>72.849999999999994</v>
      </c>
      <c r="I286" s="281">
        <v>73.700000000000017</v>
      </c>
      <c r="J286" s="281">
        <v>75.2</v>
      </c>
      <c r="K286" s="280">
        <v>72.2</v>
      </c>
      <c r="L286" s="280">
        <v>69.849999999999994</v>
      </c>
      <c r="M286" s="280">
        <v>55.527940000000001</v>
      </c>
      <c r="N286" s="1"/>
      <c r="O286" s="1"/>
    </row>
    <row r="287" spans="1:15" ht="12.75" customHeight="1">
      <c r="A287" s="30">
        <v>277</v>
      </c>
      <c r="B287" s="290" t="s">
        <v>147</v>
      </c>
      <c r="C287" s="280">
        <v>3176.2</v>
      </c>
      <c r="D287" s="281">
        <v>3150.0666666666671</v>
      </c>
      <c r="E287" s="281">
        <v>3102.1333333333341</v>
      </c>
      <c r="F287" s="281">
        <v>3028.0666666666671</v>
      </c>
      <c r="G287" s="281">
        <v>2980.1333333333341</v>
      </c>
      <c r="H287" s="281">
        <v>3224.1333333333341</v>
      </c>
      <c r="I287" s="281">
        <v>3272.0666666666675</v>
      </c>
      <c r="J287" s="281">
        <v>3346.1333333333341</v>
      </c>
      <c r="K287" s="280">
        <v>3198</v>
      </c>
      <c r="L287" s="280">
        <v>3076</v>
      </c>
      <c r="M287" s="280">
        <v>7.0164499999999999</v>
      </c>
      <c r="N287" s="1"/>
      <c r="O287" s="1"/>
    </row>
    <row r="288" spans="1:15" ht="12.75" customHeight="1">
      <c r="A288" s="30">
        <v>278</v>
      </c>
      <c r="B288" s="290" t="s">
        <v>144</v>
      </c>
      <c r="C288" s="280">
        <v>364.35</v>
      </c>
      <c r="D288" s="281">
        <v>364.05</v>
      </c>
      <c r="E288" s="281">
        <v>362.1</v>
      </c>
      <c r="F288" s="281">
        <v>359.85</v>
      </c>
      <c r="G288" s="281">
        <v>357.90000000000003</v>
      </c>
      <c r="H288" s="281">
        <v>366.3</v>
      </c>
      <c r="I288" s="281">
        <v>368.24999999999994</v>
      </c>
      <c r="J288" s="281">
        <v>370.5</v>
      </c>
      <c r="K288" s="280">
        <v>366</v>
      </c>
      <c r="L288" s="280">
        <v>361.8</v>
      </c>
      <c r="M288" s="280">
        <v>8.6764299999999999</v>
      </c>
      <c r="N288" s="1"/>
      <c r="O288" s="1"/>
    </row>
    <row r="289" spans="1:15" ht="12.75" customHeight="1">
      <c r="A289" s="30">
        <v>279</v>
      </c>
      <c r="B289" s="290" t="s">
        <v>421</v>
      </c>
      <c r="C289" s="280">
        <v>10054.1</v>
      </c>
      <c r="D289" s="281">
        <v>10004.766666666666</v>
      </c>
      <c r="E289" s="281">
        <v>9919.5333333333328</v>
      </c>
      <c r="F289" s="281">
        <v>9784.9666666666672</v>
      </c>
      <c r="G289" s="281">
        <v>9699.7333333333336</v>
      </c>
      <c r="H289" s="281">
        <v>10139.333333333332</v>
      </c>
      <c r="I289" s="281">
        <v>10224.566666666666</v>
      </c>
      <c r="J289" s="281">
        <v>10359.133333333331</v>
      </c>
      <c r="K289" s="280">
        <v>10090</v>
      </c>
      <c r="L289" s="280">
        <v>9870.2000000000007</v>
      </c>
      <c r="M289" s="280">
        <v>9.6579999999999999E-2</v>
      </c>
      <c r="N289" s="1"/>
      <c r="O289" s="1"/>
    </row>
    <row r="290" spans="1:15" ht="12.75" customHeight="1">
      <c r="A290" s="30">
        <v>280</v>
      </c>
      <c r="B290" s="290" t="s">
        <v>146</v>
      </c>
      <c r="C290" s="280">
        <v>4215.75</v>
      </c>
      <c r="D290" s="281">
        <v>4151.3666666666668</v>
      </c>
      <c r="E290" s="281">
        <v>4064.3833333333332</v>
      </c>
      <c r="F290" s="281">
        <v>3913.0166666666664</v>
      </c>
      <c r="G290" s="281">
        <v>3826.0333333333328</v>
      </c>
      <c r="H290" s="281">
        <v>4302.7333333333336</v>
      </c>
      <c r="I290" s="281">
        <v>4389.7166666666672</v>
      </c>
      <c r="J290" s="281">
        <v>4541.0833333333339</v>
      </c>
      <c r="K290" s="280">
        <v>4238.3500000000004</v>
      </c>
      <c r="L290" s="280">
        <v>4000</v>
      </c>
      <c r="M290" s="280">
        <v>11.12673</v>
      </c>
      <c r="N290" s="1"/>
      <c r="O290" s="1"/>
    </row>
    <row r="291" spans="1:15" ht="12.75" customHeight="1">
      <c r="A291" s="30">
        <v>281</v>
      </c>
      <c r="B291" s="290" t="s">
        <v>145</v>
      </c>
      <c r="C291" s="280">
        <v>1727.65</v>
      </c>
      <c r="D291" s="281">
        <v>1717.4166666666667</v>
      </c>
      <c r="E291" s="281">
        <v>1700.2333333333336</v>
      </c>
      <c r="F291" s="281">
        <v>1672.8166666666668</v>
      </c>
      <c r="G291" s="281">
        <v>1655.6333333333337</v>
      </c>
      <c r="H291" s="281">
        <v>1744.8333333333335</v>
      </c>
      <c r="I291" s="281">
        <v>1762.0166666666664</v>
      </c>
      <c r="J291" s="281">
        <v>1789.4333333333334</v>
      </c>
      <c r="K291" s="280">
        <v>1734.6</v>
      </c>
      <c r="L291" s="280">
        <v>1690</v>
      </c>
      <c r="M291" s="280">
        <v>32.006399999999999</v>
      </c>
      <c r="N291" s="1"/>
      <c r="O291" s="1"/>
    </row>
    <row r="292" spans="1:15" ht="12.75" customHeight="1">
      <c r="A292" s="30">
        <v>282</v>
      </c>
      <c r="B292" s="290" t="s">
        <v>868</v>
      </c>
      <c r="C292" s="280">
        <v>369.45</v>
      </c>
      <c r="D292" s="281">
        <v>364.33333333333331</v>
      </c>
      <c r="E292" s="281">
        <v>353.76666666666665</v>
      </c>
      <c r="F292" s="281">
        <v>338.08333333333331</v>
      </c>
      <c r="G292" s="281">
        <v>327.51666666666665</v>
      </c>
      <c r="H292" s="281">
        <v>380.01666666666665</v>
      </c>
      <c r="I292" s="281">
        <v>390.58333333333337</v>
      </c>
      <c r="J292" s="281">
        <v>406.26666666666665</v>
      </c>
      <c r="K292" s="280">
        <v>374.9</v>
      </c>
      <c r="L292" s="280">
        <v>348.65</v>
      </c>
      <c r="M292" s="280">
        <v>10.267849999999999</v>
      </c>
      <c r="N292" s="1"/>
      <c r="O292" s="1"/>
    </row>
    <row r="293" spans="1:15" ht="12.75" customHeight="1">
      <c r="A293" s="30">
        <v>283</v>
      </c>
      <c r="B293" s="290" t="s">
        <v>266</v>
      </c>
      <c r="C293" s="280">
        <v>505.35</v>
      </c>
      <c r="D293" s="281">
        <v>511.71666666666664</v>
      </c>
      <c r="E293" s="281">
        <v>494.93333333333328</v>
      </c>
      <c r="F293" s="281">
        <v>484.51666666666665</v>
      </c>
      <c r="G293" s="281">
        <v>467.73333333333329</v>
      </c>
      <c r="H293" s="281">
        <v>522.13333333333321</v>
      </c>
      <c r="I293" s="281">
        <v>538.91666666666674</v>
      </c>
      <c r="J293" s="281">
        <v>549.33333333333326</v>
      </c>
      <c r="K293" s="280">
        <v>528.5</v>
      </c>
      <c r="L293" s="280">
        <v>501.3</v>
      </c>
      <c r="M293" s="280">
        <v>18.570959999999999</v>
      </c>
      <c r="N293" s="1"/>
      <c r="O293" s="1"/>
    </row>
    <row r="294" spans="1:15" ht="12.75" customHeight="1">
      <c r="A294" s="30">
        <v>284</v>
      </c>
      <c r="B294" s="290" t="s">
        <v>807</v>
      </c>
      <c r="C294" s="280">
        <v>285.35000000000002</v>
      </c>
      <c r="D294" s="281">
        <v>283.91666666666669</v>
      </c>
      <c r="E294" s="281">
        <v>280.83333333333337</v>
      </c>
      <c r="F294" s="281">
        <v>276.31666666666666</v>
      </c>
      <c r="G294" s="281">
        <v>273.23333333333335</v>
      </c>
      <c r="H294" s="281">
        <v>288.43333333333339</v>
      </c>
      <c r="I294" s="281">
        <v>291.51666666666677</v>
      </c>
      <c r="J294" s="281">
        <v>296.03333333333342</v>
      </c>
      <c r="K294" s="280">
        <v>287</v>
      </c>
      <c r="L294" s="280">
        <v>279.39999999999998</v>
      </c>
      <c r="M294" s="280">
        <v>11.01843</v>
      </c>
      <c r="N294" s="1"/>
      <c r="O294" s="1"/>
    </row>
    <row r="295" spans="1:15" ht="12.75" customHeight="1">
      <c r="A295" s="30">
        <v>285</v>
      </c>
      <c r="B295" s="290" t="s">
        <v>422</v>
      </c>
      <c r="C295" s="280">
        <v>3548.45</v>
      </c>
      <c r="D295" s="281">
        <v>3540.15</v>
      </c>
      <c r="E295" s="281">
        <v>3508.3</v>
      </c>
      <c r="F295" s="281">
        <v>3468.15</v>
      </c>
      <c r="G295" s="281">
        <v>3436.3</v>
      </c>
      <c r="H295" s="281">
        <v>3580.3</v>
      </c>
      <c r="I295" s="281">
        <v>3612.1499999999996</v>
      </c>
      <c r="J295" s="281">
        <v>3652.3</v>
      </c>
      <c r="K295" s="280">
        <v>3572</v>
      </c>
      <c r="L295" s="280">
        <v>3500</v>
      </c>
      <c r="M295" s="280">
        <v>0.76088</v>
      </c>
      <c r="N295" s="1"/>
      <c r="O295" s="1"/>
    </row>
    <row r="296" spans="1:15" ht="12.75" customHeight="1">
      <c r="A296" s="30">
        <v>286</v>
      </c>
      <c r="B296" s="290" t="s">
        <v>148</v>
      </c>
      <c r="C296" s="280">
        <v>645.4</v>
      </c>
      <c r="D296" s="281">
        <v>644.2166666666667</v>
      </c>
      <c r="E296" s="281">
        <v>639.68333333333339</v>
      </c>
      <c r="F296" s="281">
        <v>633.9666666666667</v>
      </c>
      <c r="G296" s="281">
        <v>629.43333333333339</v>
      </c>
      <c r="H296" s="281">
        <v>649.93333333333339</v>
      </c>
      <c r="I296" s="281">
        <v>654.4666666666667</v>
      </c>
      <c r="J296" s="281">
        <v>660.18333333333339</v>
      </c>
      <c r="K296" s="280">
        <v>648.75</v>
      </c>
      <c r="L296" s="280">
        <v>638.5</v>
      </c>
      <c r="M296" s="280">
        <v>7.0800700000000001</v>
      </c>
      <c r="N296" s="1"/>
      <c r="O296" s="1"/>
    </row>
    <row r="297" spans="1:15" ht="12.75" customHeight="1">
      <c r="A297" s="30">
        <v>287</v>
      </c>
      <c r="B297" s="290" t="s">
        <v>423</v>
      </c>
      <c r="C297" s="280">
        <v>1864.75</v>
      </c>
      <c r="D297" s="281">
        <v>1861.8166666666666</v>
      </c>
      <c r="E297" s="281">
        <v>1836.7333333333331</v>
      </c>
      <c r="F297" s="281">
        <v>1808.7166666666665</v>
      </c>
      <c r="G297" s="281">
        <v>1783.633333333333</v>
      </c>
      <c r="H297" s="281">
        <v>1889.8333333333333</v>
      </c>
      <c r="I297" s="281">
        <v>1914.9166666666667</v>
      </c>
      <c r="J297" s="281">
        <v>1942.9333333333334</v>
      </c>
      <c r="K297" s="280">
        <v>1886.9</v>
      </c>
      <c r="L297" s="280">
        <v>1833.8</v>
      </c>
      <c r="M297" s="280">
        <v>0.57703000000000004</v>
      </c>
      <c r="N297" s="1"/>
      <c r="O297" s="1"/>
    </row>
    <row r="298" spans="1:15" ht="12.75" customHeight="1">
      <c r="A298" s="30">
        <v>288</v>
      </c>
      <c r="B298" s="290" t="s">
        <v>424</v>
      </c>
      <c r="C298" s="280">
        <v>39</v>
      </c>
      <c r="D298" s="281">
        <v>38.883333333333333</v>
      </c>
      <c r="E298" s="281">
        <v>38.416666666666664</v>
      </c>
      <c r="F298" s="281">
        <v>37.833333333333329</v>
      </c>
      <c r="G298" s="281">
        <v>37.36666666666666</v>
      </c>
      <c r="H298" s="281">
        <v>39.466666666666669</v>
      </c>
      <c r="I298" s="281">
        <v>39.933333333333337</v>
      </c>
      <c r="J298" s="281">
        <v>40.516666666666673</v>
      </c>
      <c r="K298" s="280">
        <v>39.35</v>
      </c>
      <c r="L298" s="280">
        <v>38.299999999999997</v>
      </c>
      <c r="M298" s="280">
        <v>9.0801499999999997</v>
      </c>
      <c r="N298" s="1"/>
      <c r="O298" s="1"/>
    </row>
    <row r="299" spans="1:15" ht="12.75" customHeight="1">
      <c r="A299" s="30">
        <v>289</v>
      </c>
      <c r="B299" s="290" t="s">
        <v>425</v>
      </c>
      <c r="C299" s="280">
        <v>146.80000000000001</v>
      </c>
      <c r="D299" s="281">
        <v>146.31666666666669</v>
      </c>
      <c r="E299" s="281">
        <v>145.13333333333338</v>
      </c>
      <c r="F299" s="281">
        <v>143.4666666666667</v>
      </c>
      <c r="G299" s="281">
        <v>142.28333333333339</v>
      </c>
      <c r="H299" s="281">
        <v>147.98333333333338</v>
      </c>
      <c r="I299" s="281">
        <v>149.16666666666671</v>
      </c>
      <c r="J299" s="281">
        <v>150.83333333333337</v>
      </c>
      <c r="K299" s="280">
        <v>147.5</v>
      </c>
      <c r="L299" s="280">
        <v>144.65</v>
      </c>
      <c r="M299" s="280">
        <v>0.88027999999999995</v>
      </c>
      <c r="N299" s="1"/>
      <c r="O299" s="1"/>
    </row>
    <row r="300" spans="1:15" ht="12.75" customHeight="1">
      <c r="A300" s="30">
        <v>290</v>
      </c>
      <c r="B300" s="290" t="s">
        <v>160</v>
      </c>
      <c r="C300" s="280">
        <v>80742.5</v>
      </c>
      <c r="D300" s="281">
        <v>80447.150000000009</v>
      </c>
      <c r="E300" s="281">
        <v>79895.35000000002</v>
      </c>
      <c r="F300" s="281">
        <v>79048.200000000012</v>
      </c>
      <c r="G300" s="281">
        <v>78496.400000000023</v>
      </c>
      <c r="H300" s="281">
        <v>81294.300000000017</v>
      </c>
      <c r="I300" s="281">
        <v>81846.100000000006</v>
      </c>
      <c r="J300" s="281">
        <v>82693.250000000015</v>
      </c>
      <c r="K300" s="280">
        <v>80998.95</v>
      </c>
      <c r="L300" s="280">
        <v>79600</v>
      </c>
      <c r="M300" s="280">
        <v>0.15459999999999999</v>
      </c>
      <c r="N300" s="1"/>
      <c r="O300" s="1"/>
    </row>
    <row r="301" spans="1:15" ht="12.75" customHeight="1">
      <c r="A301" s="30">
        <v>291</v>
      </c>
      <c r="B301" s="290" t="s">
        <v>869</v>
      </c>
      <c r="C301" s="280">
        <v>1240</v>
      </c>
      <c r="D301" s="281">
        <v>1244</v>
      </c>
      <c r="E301" s="281">
        <v>1230</v>
      </c>
      <c r="F301" s="281">
        <v>1220</v>
      </c>
      <c r="G301" s="281">
        <v>1206</v>
      </c>
      <c r="H301" s="281">
        <v>1254</v>
      </c>
      <c r="I301" s="281">
        <v>1268</v>
      </c>
      <c r="J301" s="281">
        <v>1278</v>
      </c>
      <c r="K301" s="280">
        <v>1258</v>
      </c>
      <c r="L301" s="280">
        <v>1234</v>
      </c>
      <c r="M301" s="280">
        <v>0.79886999999999997</v>
      </c>
      <c r="N301" s="1"/>
      <c r="O301" s="1"/>
    </row>
    <row r="302" spans="1:15" ht="12.75" customHeight="1">
      <c r="A302" s="30">
        <v>292</v>
      </c>
      <c r="B302" s="290" t="s">
        <v>806</v>
      </c>
      <c r="C302" s="280">
        <v>1111.8499999999999</v>
      </c>
      <c r="D302" s="281">
        <v>1114.95</v>
      </c>
      <c r="E302" s="281">
        <v>1101.9000000000001</v>
      </c>
      <c r="F302" s="281">
        <v>1091.95</v>
      </c>
      <c r="G302" s="281">
        <v>1078.9000000000001</v>
      </c>
      <c r="H302" s="281">
        <v>1124.9000000000001</v>
      </c>
      <c r="I302" s="281">
        <v>1137.9499999999998</v>
      </c>
      <c r="J302" s="281">
        <v>1147.9000000000001</v>
      </c>
      <c r="K302" s="280">
        <v>1128</v>
      </c>
      <c r="L302" s="280">
        <v>1105</v>
      </c>
      <c r="M302" s="280">
        <v>3.7823199999999999</v>
      </c>
      <c r="N302" s="1"/>
      <c r="O302" s="1"/>
    </row>
    <row r="303" spans="1:15" ht="12.75" customHeight="1">
      <c r="A303" s="30">
        <v>293</v>
      </c>
      <c r="B303" s="290" t="s">
        <v>157</v>
      </c>
      <c r="C303" s="280">
        <v>799.7</v>
      </c>
      <c r="D303" s="281">
        <v>800.19999999999993</v>
      </c>
      <c r="E303" s="281">
        <v>793.59999999999991</v>
      </c>
      <c r="F303" s="281">
        <v>787.5</v>
      </c>
      <c r="G303" s="281">
        <v>780.9</v>
      </c>
      <c r="H303" s="281">
        <v>806.29999999999984</v>
      </c>
      <c r="I303" s="281">
        <v>812.9</v>
      </c>
      <c r="J303" s="281">
        <v>818.99999999999977</v>
      </c>
      <c r="K303" s="280">
        <v>806.8</v>
      </c>
      <c r="L303" s="280">
        <v>794.1</v>
      </c>
      <c r="M303" s="280">
        <v>2.3926599999999998</v>
      </c>
      <c r="N303" s="1"/>
      <c r="O303" s="1"/>
    </row>
    <row r="304" spans="1:15" ht="12.75" customHeight="1">
      <c r="A304" s="30">
        <v>294</v>
      </c>
      <c r="B304" s="290" t="s">
        <v>150</v>
      </c>
      <c r="C304" s="280">
        <v>204</v>
      </c>
      <c r="D304" s="281">
        <v>202.48333333333335</v>
      </c>
      <c r="E304" s="281">
        <v>200.3666666666667</v>
      </c>
      <c r="F304" s="281">
        <v>196.73333333333335</v>
      </c>
      <c r="G304" s="281">
        <v>194.6166666666667</v>
      </c>
      <c r="H304" s="281">
        <v>206.1166666666667</v>
      </c>
      <c r="I304" s="281">
        <v>208.23333333333338</v>
      </c>
      <c r="J304" s="281">
        <v>211.8666666666667</v>
      </c>
      <c r="K304" s="280">
        <v>204.6</v>
      </c>
      <c r="L304" s="280">
        <v>198.85</v>
      </c>
      <c r="M304" s="280">
        <v>61.720590000000001</v>
      </c>
      <c r="N304" s="1"/>
      <c r="O304" s="1"/>
    </row>
    <row r="305" spans="1:15" ht="12.75" customHeight="1">
      <c r="A305" s="30">
        <v>295</v>
      </c>
      <c r="B305" s="290" t="s">
        <v>149</v>
      </c>
      <c r="C305" s="280">
        <v>1163.4000000000001</v>
      </c>
      <c r="D305" s="281">
        <v>1167.3833333333334</v>
      </c>
      <c r="E305" s="281">
        <v>1155.2666666666669</v>
      </c>
      <c r="F305" s="281">
        <v>1147.1333333333334</v>
      </c>
      <c r="G305" s="281">
        <v>1135.0166666666669</v>
      </c>
      <c r="H305" s="281">
        <v>1175.5166666666669</v>
      </c>
      <c r="I305" s="281">
        <v>1187.6333333333332</v>
      </c>
      <c r="J305" s="281">
        <v>1195.7666666666669</v>
      </c>
      <c r="K305" s="280">
        <v>1179.5</v>
      </c>
      <c r="L305" s="280">
        <v>1159.25</v>
      </c>
      <c r="M305" s="280">
        <v>34.806829999999998</v>
      </c>
      <c r="N305" s="1"/>
      <c r="O305" s="1"/>
    </row>
    <row r="306" spans="1:15" ht="12.75" customHeight="1">
      <c r="A306" s="30">
        <v>296</v>
      </c>
      <c r="B306" s="290" t="s">
        <v>426</v>
      </c>
      <c r="C306" s="280">
        <v>243.1</v>
      </c>
      <c r="D306" s="281">
        <v>243.56666666666669</v>
      </c>
      <c r="E306" s="281">
        <v>240.13333333333338</v>
      </c>
      <c r="F306" s="281">
        <v>237.16666666666669</v>
      </c>
      <c r="G306" s="281">
        <v>233.73333333333338</v>
      </c>
      <c r="H306" s="281">
        <v>246.53333333333339</v>
      </c>
      <c r="I306" s="281">
        <v>249.96666666666673</v>
      </c>
      <c r="J306" s="281">
        <v>252.93333333333339</v>
      </c>
      <c r="K306" s="280">
        <v>247</v>
      </c>
      <c r="L306" s="280">
        <v>240.6</v>
      </c>
      <c r="M306" s="280">
        <v>2.79765</v>
      </c>
      <c r="N306" s="1"/>
      <c r="O306" s="1"/>
    </row>
    <row r="307" spans="1:15" ht="12.75" customHeight="1">
      <c r="A307" s="30">
        <v>297</v>
      </c>
      <c r="B307" s="290" t="s">
        <v>427</v>
      </c>
      <c r="C307" s="280">
        <v>225.75</v>
      </c>
      <c r="D307" s="281">
        <v>227.13333333333333</v>
      </c>
      <c r="E307" s="281">
        <v>223.31666666666666</v>
      </c>
      <c r="F307" s="281">
        <v>220.88333333333333</v>
      </c>
      <c r="G307" s="281">
        <v>217.06666666666666</v>
      </c>
      <c r="H307" s="281">
        <v>229.56666666666666</v>
      </c>
      <c r="I307" s="281">
        <v>233.38333333333333</v>
      </c>
      <c r="J307" s="281">
        <v>235.81666666666666</v>
      </c>
      <c r="K307" s="280">
        <v>230.95</v>
      </c>
      <c r="L307" s="280">
        <v>224.7</v>
      </c>
      <c r="M307" s="280">
        <v>1.3128500000000001</v>
      </c>
      <c r="N307" s="1"/>
      <c r="O307" s="1"/>
    </row>
    <row r="308" spans="1:15" ht="12.75" customHeight="1">
      <c r="A308" s="30">
        <v>298</v>
      </c>
      <c r="B308" s="290" t="s">
        <v>428</v>
      </c>
      <c r="C308" s="280">
        <v>487.9</v>
      </c>
      <c r="D308" s="281">
        <v>487.5333333333333</v>
      </c>
      <c r="E308" s="281">
        <v>480.51666666666659</v>
      </c>
      <c r="F308" s="281">
        <v>473.13333333333327</v>
      </c>
      <c r="G308" s="281">
        <v>466.11666666666656</v>
      </c>
      <c r="H308" s="281">
        <v>494.91666666666663</v>
      </c>
      <c r="I308" s="281">
        <v>501.93333333333328</v>
      </c>
      <c r="J308" s="281">
        <v>509.31666666666666</v>
      </c>
      <c r="K308" s="280">
        <v>494.55</v>
      </c>
      <c r="L308" s="280">
        <v>480.15</v>
      </c>
      <c r="M308" s="280">
        <v>0.57291000000000003</v>
      </c>
      <c r="N308" s="1"/>
      <c r="O308" s="1"/>
    </row>
    <row r="309" spans="1:15" ht="12.75" customHeight="1">
      <c r="A309" s="30">
        <v>299</v>
      </c>
      <c r="B309" s="290" t="s">
        <v>151</v>
      </c>
      <c r="C309" s="280">
        <v>93.15</v>
      </c>
      <c r="D309" s="281">
        <v>92.05</v>
      </c>
      <c r="E309" s="281">
        <v>90.6</v>
      </c>
      <c r="F309" s="281">
        <v>88.05</v>
      </c>
      <c r="G309" s="281">
        <v>86.6</v>
      </c>
      <c r="H309" s="281">
        <v>94.6</v>
      </c>
      <c r="I309" s="281">
        <v>96.050000000000011</v>
      </c>
      <c r="J309" s="281">
        <v>98.6</v>
      </c>
      <c r="K309" s="280">
        <v>93.5</v>
      </c>
      <c r="L309" s="280">
        <v>89.5</v>
      </c>
      <c r="M309" s="280">
        <v>57.415239999999997</v>
      </c>
      <c r="N309" s="1"/>
      <c r="O309" s="1"/>
    </row>
    <row r="310" spans="1:15" ht="12.75" customHeight="1">
      <c r="A310" s="30">
        <v>300</v>
      </c>
      <c r="B310" s="290" t="s">
        <v>429</v>
      </c>
      <c r="C310" s="280">
        <v>71.55</v>
      </c>
      <c r="D310" s="281">
        <v>71.400000000000006</v>
      </c>
      <c r="E310" s="281">
        <v>70.550000000000011</v>
      </c>
      <c r="F310" s="281">
        <v>69.550000000000011</v>
      </c>
      <c r="G310" s="281">
        <v>68.700000000000017</v>
      </c>
      <c r="H310" s="281">
        <v>72.400000000000006</v>
      </c>
      <c r="I310" s="281">
        <v>73.25</v>
      </c>
      <c r="J310" s="281">
        <v>74.25</v>
      </c>
      <c r="K310" s="280">
        <v>72.25</v>
      </c>
      <c r="L310" s="280">
        <v>70.400000000000006</v>
      </c>
      <c r="M310" s="280">
        <v>30.412610000000001</v>
      </c>
      <c r="N310" s="1"/>
      <c r="O310" s="1"/>
    </row>
    <row r="311" spans="1:15" ht="12.75" customHeight="1">
      <c r="A311" s="30">
        <v>301</v>
      </c>
      <c r="B311" s="290" t="s">
        <v>152</v>
      </c>
      <c r="C311" s="280">
        <v>507.95</v>
      </c>
      <c r="D311" s="281">
        <v>507.73333333333335</v>
      </c>
      <c r="E311" s="281">
        <v>503.91666666666669</v>
      </c>
      <c r="F311" s="281">
        <v>499.88333333333333</v>
      </c>
      <c r="G311" s="281">
        <v>496.06666666666666</v>
      </c>
      <c r="H311" s="281">
        <v>511.76666666666671</v>
      </c>
      <c r="I311" s="281">
        <v>515.58333333333326</v>
      </c>
      <c r="J311" s="281">
        <v>519.61666666666679</v>
      </c>
      <c r="K311" s="280">
        <v>511.55</v>
      </c>
      <c r="L311" s="280">
        <v>503.7</v>
      </c>
      <c r="M311" s="280">
        <v>9.98231</v>
      </c>
      <c r="N311" s="1"/>
      <c r="O311" s="1"/>
    </row>
    <row r="312" spans="1:15" ht="12.75" customHeight="1">
      <c r="A312" s="30">
        <v>302</v>
      </c>
      <c r="B312" s="290" t="s">
        <v>153</v>
      </c>
      <c r="C312" s="280">
        <v>8704.7999999999993</v>
      </c>
      <c r="D312" s="281">
        <v>8743.9333333333325</v>
      </c>
      <c r="E312" s="281">
        <v>8644.866666666665</v>
      </c>
      <c r="F312" s="281">
        <v>8584.9333333333325</v>
      </c>
      <c r="G312" s="281">
        <v>8485.866666666665</v>
      </c>
      <c r="H312" s="281">
        <v>8803.866666666665</v>
      </c>
      <c r="I312" s="281">
        <v>8902.9333333333343</v>
      </c>
      <c r="J312" s="281">
        <v>8962.866666666665</v>
      </c>
      <c r="K312" s="280">
        <v>8843</v>
      </c>
      <c r="L312" s="280">
        <v>8684</v>
      </c>
      <c r="M312" s="280">
        <v>4.7868199999999996</v>
      </c>
      <c r="N312" s="1"/>
      <c r="O312" s="1"/>
    </row>
    <row r="313" spans="1:15" ht="12.75" customHeight="1">
      <c r="A313" s="30">
        <v>303</v>
      </c>
      <c r="B313" s="290" t="s">
        <v>808</v>
      </c>
      <c r="C313" s="280">
        <v>1969.95</v>
      </c>
      <c r="D313" s="281">
        <v>1976.6499999999999</v>
      </c>
      <c r="E313" s="281">
        <v>1952.2999999999997</v>
      </c>
      <c r="F313" s="281">
        <v>1934.6499999999999</v>
      </c>
      <c r="G313" s="281">
        <v>1910.2999999999997</v>
      </c>
      <c r="H313" s="281">
        <v>1994.2999999999997</v>
      </c>
      <c r="I313" s="281">
        <v>2018.6499999999996</v>
      </c>
      <c r="J313" s="281">
        <v>2036.2999999999997</v>
      </c>
      <c r="K313" s="280">
        <v>2001</v>
      </c>
      <c r="L313" s="280">
        <v>1959</v>
      </c>
      <c r="M313" s="280">
        <v>0.67078000000000004</v>
      </c>
      <c r="N313" s="1"/>
      <c r="O313" s="1"/>
    </row>
    <row r="314" spans="1:15" ht="12.75" customHeight="1">
      <c r="A314" s="30">
        <v>304</v>
      </c>
      <c r="B314" s="290" t="s">
        <v>156</v>
      </c>
      <c r="C314" s="280">
        <v>848.7</v>
      </c>
      <c r="D314" s="281">
        <v>846.98333333333323</v>
      </c>
      <c r="E314" s="281">
        <v>841.16666666666652</v>
      </c>
      <c r="F314" s="281">
        <v>833.63333333333333</v>
      </c>
      <c r="G314" s="281">
        <v>827.81666666666661</v>
      </c>
      <c r="H314" s="281">
        <v>854.51666666666642</v>
      </c>
      <c r="I314" s="281">
        <v>860.33333333333326</v>
      </c>
      <c r="J314" s="281">
        <v>867.86666666666633</v>
      </c>
      <c r="K314" s="280">
        <v>852.8</v>
      </c>
      <c r="L314" s="280">
        <v>839.45</v>
      </c>
      <c r="M314" s="280">
        <v>4.6037299999999997</v>
      </c>
      <c r="N314" s="1"/>
      <c r="O314" s="1"/>
    </row>
    <row r="315" spans="1:15" ht="12.75" customHeight="1">
      <c r="A315" s="30">
        <v>305</v>
      </c>
      <c r="B315" s="290" t="s">
        <v>430</v>
      </c>
      <c r="C315" s="280">
        <v>364.15</v>
      </c>
      <c r="D315" s="281">
        <v>367.38333333333338</v>
      </c>
      <c r="E315" s="281">
        <v>359.26666666666677</v>
      </c>
      <c r="F315" s="281">
        <v>354.38333333333338</v>
      </c>
      <c r="G315" s="281">
        <v>346.26666666666677</v>
      </c>
      <c r="H315" s="281">
        <v>372.26666666666677</v>
      </c>
      <c r="I315" s="281">
        <v>380.38333333333344</v>
      </c>
      <c r="J315" s="281">
        <v>385.26666666666677</v>
      </c>
      <c r="K315" s="280">
        <v>375.5</v>
      </c>
      <c r="L315" s="280">
        <v>362.5</v>
      </c>
      <c r="M315" s="280">
        <v>9.5131700000000006</v>
      </c>
      <c r="N315" s="1"/>
      <c r="O315" s="1"/>
    </row>
    <row r="316" spans="1:15" ht="12.75" customHeight="1">
      <c r="A316" s="30">
        <v>306</v>
      </c>
      <c r="B316" s="290" t="s">
        <v>431</v>
      </c>
      <c r="C316" s="280">
        <v>263.89999999999998</v>
      </c>
      <c r="D316" s="281">
        <v>263.63333333333333</v>
      </c>
      <c r="E316" s="281">
        <v>261.26666666666665</v>
      </c>
      <c r="F316" s="281">
        <v>258.63333333333333</v>
      </c>
      <c r="G316" s="281">
        <v>256.26666666666665</v>
      </c>
      <c r="H316" s="281">
        <v>266.26666666666665</v>
      </c>
      <c r="I316" s="281">
        <v>268.63333333333333</v>
      </c>
      <c r="J316" s="281">
        <v>271.26666666666665</v>
      </c>
      <c r="K316" s="280">
        <v>266</v>
      </c>
      <c r="L316" s="280">
        <v>261</v>
      </c>
      <c r="M316" s="280">
        <v>1.05287</v>
      </c>
      <c r="N316" s="1"/>
      <c r="O316" s="1"/>
    </row>
    <row r="317" spans="1:15" ht="12.75" customHeight="1">
      <c r="A317" s="30">
        <v>307</v>
      </c>
      <c r="B317" s="290" t="s">
        <v>870</v>
      </c>
      <c r="C317" s="280">
        <v>756.9</v>
      </c>
      <c r="D317" s="281">
        <v>762.30000000000007</v>
      </c>
      <c r="E317" s="281">
        <v>745.85000000000014</v>
      </c>
      <c r="F317" s="281">
        <v>734.80000000000007</v>
      </c>
      <c r="G317" s="281">
        <v>718.35000000000014</v>
      </c>
      <c r="H317" s="281">
        <v>773.35000000000014</v>
      </c>
      <c r="I317" s="281">
        <v>789.80000000000018</v>
      </c>
      <c r="J317" s="281">
        <v>800.85000000000014</v>
      </c>
      <c r="K317" s="280">
        <v>778.75</v>
      </c>
      <c r="L317" s="280">
        <v>751.25</v>
      </c>
      <c r="M317" s="280">
        <v>1.27007</v>
      </c>
      <c r="N317" s="1"/>
      <c r="O317" s="1"/>
    </row>
    <row r="318" spans="1:15" ht="12.75" customHeight="1">
      <c r="A318" s="30">
        <v>308</v>
      </c>
      <c r="B318" s="290" t="s">
        <v>871</v>
      </c>
      <c r="C318" s="280">
        <v>582.4</v>
      </c>
      <c r="D318" s="281">
        <v>584.56666666666661</v>
      </c>
      <c r="E318" s="281">
        <v>574.93333333333317</v>
      </c>
      <c r="F318" s="281">
        <v>567.46666666666658</v>
      </c>
      <c r="G318" s="281">
        <v>557.83333333333314</v>
      </c>
      <c r="H318" s="281">
        <v>592.03333333333319</v>
      </c>
      <c r="I318" s="281">
        <v>601.66666666666663</v>
      </c>
      <c r="J318" s="281">
        <v>609.13333333333321</v>
      </c>
      <c r="K318" s="280">
        <v>594.20000000000005</v>
      </c>
      <c r="L318" s="280">
        <v>577.1</v>
      </c>
      <c r="M318" s="280">
        <v>0.68454999999999999</v>
      </c>
      <c r="N318" s="1"/>
      <c r="O318" s="1"/>
    </row>
    <row r="319" spans="1:15" ht="12.75" customHeight="1">
      <c r="A319" s="30">
        <v>309</v>
      </c>
      <c r="B319" s="290" t="s">
        <v>155</v>
      </c>
      <c r="C319" s="280">
        <v>1471.85</v>
      </c>
      <c r="D319" s="281">
        <v>1463.2166666666665</v>
      </c>
      <c r="E319" s="281">
        <v>1441.6833333333329</v>
      </c>
      <c r="F319" s="281">
        <v>1411.5166666666664</v>
      </c>
      <c r="G319" s="281">
        <v>1389.9833333333329</v>
      </c>
      <c r="H319" s="281">
        <v>1493.383333333333</v>
      </c>
      <c r="I319" s="281">
        <v>1514.9166666666663</v>
      </c>
      <c r="J319" s="281">
        <v>1545.083333333333</v>
      </c>
      <c r="K319" s="280">
        <v>1484.75</v>
      </c>
      <c r="L319" s="280">
        <v>1433.05</v>
      </c>
      <c r="M319" s="280">
        <v>2.6269499999999999</v>
      </c>
      <c r="N319" s="1"/>
      <c r="O319" s="1"/>
    </row>
    <row r="320" spans="1:15" ht="12.75" customHeight="1">
      <c r="A320" s="30">
        <v>310</v>
      </c>
      <c r="B320" s="290" t="s">
        <v>158</v>
      </c>
      <c r="C320" s="280">
        <v>2966.3</v>
      </c>
      <c r="D320" s="281">
        <v>2934.35</v>
      </c>
      <c r="E320" s="281">
        <v>2883.7</v>
      </c>
      <c r="F320" s="281">
        <v>2801.1</v>
      </c>
      <c r="G320" s="281">
        <v>2750.45</v>
      </c>
      <c r="H320" s="281">
        <v>3016.95</v>
      </c>
      <c r="I320" s="281">
        <v>3067.6000000000004</v>
      </c>
      <c r="J320" s="281">
        <v>3150.2</v>
      </c>
      <c r="K320" s="280">
        <v>2985</v>
      </c>
      <c r="L320" s="280">
        <v>2851.75</v>
      </c>
      <c r="M320" s="280">
        <v>10.642200000000001</v>
      </c>
      <c r="N320" s="1"/>
      <c r="O320" s="1"/>
    </row>
    <row r="321" spans="1:15" ht="12.75" customHeight="1">
      <c r="A321" s="30">
        <v>311</v>
      </c>
      <c r="B321" s="290" t="s">
        <v>432</v>
      </c>
      <c r="C321" s="280">
        <v>538.25</v>
      </c>
      <c r="D321" s="281">
        <v>546.56666666666672</v>
      </c>
      <c r="E321" s="281">
        <v>524.43333333333339</v>
      </c>
      <c r="F321" s="281">
        <v>510.61666666666667</v>
      </c>
      <c r="G321" s="281">
        <v>488.48333333333335</v>
      </c>
      <c r="H321" s="281">
        <v>560.38333333333344</v>
      </c>
      <c r="I321" s="281">
        <v>582.51666666666688</v>
      </c>
      <c r="J321" s="281">
        <v>596.33333333333348</v>
      </c>
      <c r="K321" s="280">
        <v>568.70000000000005</v>
      </c>
      <c r="L321" s="280">
        <v>532.75</v>
      </c>
      <c r="M321" s="280">
        <v>10.553509999999999</v>
      </c>
      <c r="N321" s="1"/>
      <c r="O321" s="1"/>
    </row>
    <row r="322" spans="1:15" ht="12.75" customHeight="1">
      <c r="A322" s="30">
        <v>312</v>
      </c>
      <c r="B322" s="290" t="s">
        <v>434</v>
      </c>
      <c r="C322" s="280">
        <v>797.6</v>
      </c>
      <c r="D322" s="281">
        <v>790.80000000000007</v>
      </c>
      <c r="E322" s="281">
        <v>772.80000000000018</v>
      </c>
      <c r="F322" s="281">
        <v>748.00000000000011</v>
      </c>
      <c r="G322" s="281">
        <v>730.00000000000023</v>
      </c>
      <c r="H322" s="281">
        <v>815.60000000000014</v>
      </c>
      <c r="I322" s="281">
        <v>833.59999999999991</v>
      </c>
      <c r="J322" s="281">
        <v>858.40000000000009</v>
      </c>
      <c r="K322" s="280">
        <v>808.8</v>
      </c>
      <c r="L322" s="280">
        <v>766</v>
      </c>
      <c r="M322" s="280">
        <v>1.49949</v>
      </c>
      <c r="N322" s="1"/>
      <c r="O322" s="1"/>
    </row>
    <row r="323" spans="1:15" ht="12.75" customHeight="1">
      <c r="A323" s="30">
        <v>313</v>
      </c>
      <c r="B323" s="290" t="s">
        <v>159</v>
      </c>
      <c r="C323" s="280">
        <v>2159</v>
      </c>
      <c r="D323" s="281">
        <v>2168.0499999999997</v>
      </c>
      <c r="E323" s="281">
        <v>2132.1499999999996</v>
      </c>
      <c r="F323" s="281">
        <v>2105.2999999999997</v>
      </c>
      <c r="G323" s="281">
        <v>2069.3999999999996</v>
      </c>
      <c r="H323" s="281">
        <v>2194.8999999999996</v>
      </c>
      <c r="I323" s="281">
        <v>2230.8000000000002</v>
      </c>
      <c r="J323" s="281">
        <v>2257.6499999999996</v>
      </c>
      <c r="K323" s="280">
        <v>2203.9499999999998</v>
      </c>
      <c r="L323" s="280">
        <v>2141.1999999999998</v>
      </c>
      <c r="M323" s="280">
        <v>5.6732199999999997</v>
      </c>
      <c r="N323" s="1"/>
      <c r="O323" s="1"/>
    </row>
    <row r="324" spans="1:15" ht="12.75" customHeight="1">
      <c r="A324" s="30">
        <v>314</v>
      </c>
      <c r="B324" s="290" t="s">
        <v>435</v>
      </c>
      <c r="C324" s="280">
        <v>1356.4</v>
      </c>
      <c r="D324" s="281">
        <v>1353.6666666666667</v>
      </c>
      <c r="E324" s="281">
        <v>1345.3333333333335</v>
      </c>
      <c r="F324" s="281">
        <v>1334.2666666666667</v>
      </c>
      <c r="G324" s="281">
        <v>1325.9333333333334</v>
      </c>
      <c r="H324" s="281">
        <v>1364.7333333333336</v>
      </c>
      <c r="I324" s="281">
        <v>1373.0666666666671</v>
      </c>
      <c r="J324" s="281">
        <v>1384.1333333333337</v>
      </c>
      <c r="K324" s="280">
        <v>1362</v>
      </c>
      <c r="L324" s="280">
        <v>1342.6</v>
      </c>
      <c r="M324" s="280">
        <v>1.5498799999999999</v>
      </c>
      <c r="N324" s="1"/>
      <c r="O324" s="1"/>
    </row>
    <row r="325" spans="1:15" ht="12.75" customHeight="1">
      <c r="A325" s="30">
        <v>315</v>
      </c>
      <c r="B325" s="290" t="s">
        <v>161</v>
      </c>
      <c r="C325" s="280">
        <v>1056.8</v>
      </c>
      <c r="D325" s="281">
        <v>1046.2833333333333</v>
      </c>
      <c r="E325" s="281">
        <v>1033.1666666666665</v>
      </c>
      <c r="F325" s="281">
        <v>1009.5333333333332</v>
      </c>
      <c r="G325" s="281">
        <v>996.4166666666664</v>
      </c>
      <c r="H325" s="281">
        <v>1069.9166666666665</v>
      </c>
      <c r="I325" s="281">
        <v>1083.0333333333333</v>
      </c>
      <c r="J325" s="281">
        <v>1106.6666666666667</v>
      </c>
      <c r="K325" s="280">
        <v>1059.4000000000001</v>
      </c>
      <c r="L325" s="280">
        <v>1022.65</v>
      </c>
      <c r="M325" s="280">
        <v>6.5505500000000003</v>
      </c>
      <c r="N325" s="1"/>
      <c r="O325" s="1"/>
    </row>
    <row r="326" spans="1:15" ht="12.75" customHeight="1">
      <c r="A326" s="30">
        <v>316</v>
      </c>
      <c r="B326" s="290" t="s">
        <v>267</v>
      </c>
      <c r="C326" s="280">
        <v>634.5</v>
      </c>
      <c r="D326" s="281">
        <v>636.19999999999993</v>
      </c>
      <c r="E326" s="281">
        <v>630.44999999999982</v>
      </c>
      <c r="F326" s="281">
        <v>626.39999999999986</v>
      </c>
      <c r="G326" s="281">
        <v>620.64999999999975</v>
      </c>
      <c r="H326" s="281">
        <v>640.24999999999989</v>
      </c>
      <c r="I326" s="281">
        <v>646.00000000000011</v>
      </c>
      <c r="J326" s="281">
        <v>650.04999999999995</v>
      </c>
      <c r="K326" s="280">
        <v>641.95000000000005</v>
      </c>
      <c r="L326" s="280">
        <v>632.15</v>
      </c>
      <c r="M326" s="280">
        <v>1.72773</v>
      </c>
      <c r="N326" s="1"/>
      <c r="O326" s="1"/>
    </row>
    <row r="327" spans="1:15" ht="12.75" customHeight="1">
      <c r="A327" s="30">
        <v>317</v>
      </c>
      <c r="B327" s="290" t="s">
        <v>436</v>
      </c>
      <c r="C327" s="280">
        <v>32.35</v>
      </c>
      <c r="D327" s="281">
        <v>31.833333333333332</v>
      </c>
      <c r="E327" s="281">
        <v>31.066666666666663</v>
      </c>
      <c r="F327" s="281">
        <v>29.783333333333331</v>
      </c>
      <c r="G327" s="281">
        <v>29.016666666666662</v>
      </c>
      <c r="H327" s="281">
        <v>33.11666666666666</v>
      </c>
      <c r="I327" s="281">
        <v>33.88333333333334</v>
      </c>
      <c r="J327" s="281">
        <v>35.166666666666664</v>
      </c>
      <c r="K327" s="280">
        <v>32.6</v>
      </c>
      <c r="L327" s="280">
        <v>30.55</v>
      </c>
      <c r="M327" s="280">
        <v>96.803899999999999</v>
      </c>
      <c r="N327" s="1"/>
      <c r="O327" s="1"/>
    </row>
    <row r="328" spans="1:15" ht="12.75" customHeight="1">
      <c r="A328" s="30">
        <v>318</v>
      </c>
      <c r="B328" s="290" t="s">
        <v>437</v>
      </c>
      <c r="C328" s="280">
        <v>56.95</v>
      </c>
      <c r="D328" s="281">
        <v>57.300000000000004</v>
      </c>
      <c r="E328" s="281">
        <v>56.300000000000011</v>
      </c>
      <c r="F328" s="281">
        <v>55.650000000000006</v>
      </c>
      <c r="G328" s="281">
        <v>54.650000000000013</v>
      </c>
      <c r="H328" s="281">
        <v>57.95000000000001</v>
      </c>
      <c r="I328" s="281">
        <v>58.949999999999996</v>
      </c>
      <c r="J328" s="281">
        <v>59.600000000000009</v>
      </c>
      <c r="K328" s="280">
        <v>58.3</v>
      </c>
      <c r="L328" s="280">
        <v>56.65</v>
      </c>
      <c r="M328" s="280">
        <v>22.411899999999999</v>
      </c>
      <c r="N328" s="1"/>
      <c r="O328" s="1"/>
    </row>
    <row r="329" spans="1:15" ht="12.75" customHeight="1">
      <c r="A329" s="30">
        <v>319</v>
      </c>
      <c r="B329" s="290" t="s">
        <v>438</v>
      </c>
      <c r="C329" s="280">
        <v>592.1</v>
      </c>
      <c r="D329" s="281">
        <v>593.33333333333337</v>
      </c>
      <c r="E329" s="281">
        <v>586.86666666666679</v>
      </c>
      <c r="F329" s="281">
        <v>581.63333333333344</v>
      </c>
      <c r="G329" s="281">
        <v>575.16666666666686</v>
      </c>
      <c r="H329" s="281">
        <v>598.56666666666672</v>
      </c>
      <c r="I329" s="281">
        <v>605.03333333333319</v>
      </c>
      <c r="J329" s="281">
        <v>610.26666666666665</v>
      </c>
      <c r="K329" s="280">
        <v>599.79999999999995</v>
      </c>
      <c r="L329" s="280">
        <v>588.1</v>
      </c>
      <c r="M329" s="280">
        <v>0.24762000000000001</v>
      </c>
      <c r="N329" s="1"/>
      <c r="O329" s="1"/>
    </row>
    <row r="330" spans="1:15" ht="12.75" customHeight="1">
      <c r="A330" s="30">
        <v>320</v>
      </c>
      <c r="B330" s="290" t="s">
        <v>439</v>
      </c>
      <c r="C330" s="280">
        <v>34.25</v>
      </c>
      <c r="D330" s="281">
        <v>34.366666666666667</v>
      </c>
      <c r="E330" s="281">
        <v>33.933333333333337</v>
      </c>
      <c r="F330" s="281">
        <v>33.616666666666667</v>
      </c>
      <c r="G330" s="281">
        <v>33.183333333333337</v>
      </c>
      <c r="H330" s="281">
        <v>34.683333333333337</v>
      </c>
      <c r="I330" s="281">
        <v>35.11666666666666</v>
      </c>
      <c r="J330" s="281">
        <v>35.433333333333337</v>
      </c>
      <c r="K330" s="280">
        <v>34.799999999999997</v>
      </c>
      <c r="L330" s="280">
        <v>34.049999999999997</v>
      </c>
      <c r="M330" s="280">
        <v>47.981360000000002</v>
      </c>
      <c r="N330" s="1"/>
      <c r="O330" s="1"/>
    </row>
    <row r="331" spans="1:15" ht="12.75" customHeight="1">
      <c r="A331" s="30">
        <v>321</v>
      </c>
      <c r="B331" s="290" t="s">
        <v>440</v>
      </c>
      <c r="C331" s="280">
        <v>67.849999999999994</v>
      </c>
      <c r="D331" s="281">
        <v>67.8</v>
      </c>
      <c r="E331" s="281">
        <v>67.099999999999994</v>
      </c>
      <c r="F331" s="281">
        <v>66.349999999999994</v>
      </c>
      <c r="G331" s="281">
        <v>65.649999999999991</v>
      </c>
      <c r="H331" s="281">
        <v>68.55</v>
      </c>
      <c r="I331" s="281">
        <v>69.250000000000014</v>
      </c>
      <c r="J331" s="281">
        <v>70</v>
      </c>
      <c r="K331" s="280">
        <v>68.5</v>
      </c>
      <c r="L331" s="280">
        <v>67.05</v>
      </c>
      <c r="M331" s="280">
        <v>14.94787</v>
      </c>
      <c r="N331" s="1"/>
      <c r="O331" s="1"/>
    </row>
    <row r="332" spans="1:15" ht="12.75" customHeight="1">
      <c r="A332" s="30">
        <v>322</v>
      </c>
      <c r="B332" s="290" t="s">
        <v>167</v>
      </c>
      <c r="C332" s="280">
        <v>103.3</v>
      </c>
      <c r="D332" s="281">
        <v>102.43333333333334</v>
      </c>
      <c r="E332" s="281">
        <v>101.36666666666667</v>
      </c>
      <c r="F332" s="281">
        <v>99.433333333333337</v>
      </c>
      <c r="G332" s="281">
        <v>98.366666666666674</v>
      </c>
      <c r="H332" s="281">
        <v>104.36666666666667</v>
      </c>
      <c r="I332" s="281">
        <v>105.43333333333334</v>
      </c>
      <c r="J332" s="281">
        <v>107.36666666666667</v>
      </c>
      <c r="K332" s="280">
        <v>103.5</v>
      </c>
      <c r="L332" s="280">
        <v>100.5</v>
      </c>
      <c r="M332" s="280">
        <v>97.294979999999995</v>
      </c>
      <c r="N332" s="1"/>
      <c r="O332" s="1"/>
    </row>
    <row r="333" spans="1:15" ht="12.75" customHeight="1">
      <c r="A333" s="30">
        <v>323</v>
      </c>
      <c r="B333" s="290" t="s">
        <v>441</v>
      </c>
      <c r="C333" s="280">
        <v>283.45</v>
      </c>
      <c r="D333" s="281">
        <v>283.23333333333329</v>
      </c>
      <c r="E333" s="281">
        <v>279.06666666666661</v>
      </c>
      <c r="F333" s="281">
        <v>274.68333333333334</v>
      </c>
      <c r="G333" s="281">
        <v>270.51666666666665</v>
      </c>
      <c r="H333" s="281">
        <v>287.61666666666656</v>
      </c>
      <c r="I333" s="281">
        <v>291.78333333333319</v>
      </c>
      <c r="J333" s="281">
        <v>296.16666666666652</v>
      </c>
      <c r="K333" s="280">
        <v>287.39999999999998</v>
      </c>
      <c r="L333" s="280">
        <v>278.85000000000002</v>
      </c>
      <c r="M333" s="280">
        <v>14.20072</v>
      </c>
      <c r="N333" s="1"/>
      <c r="O333" s="1"/>
    </row>
    <row r="334" spans="1:15" ht="12.75" customHeight="1">
      <c r="A334" s="30">
        <v>324</v>
      </c>
      <c r="B334" s="290" t="s">
        <v>169</v>
      </c>
      <c r="C334" s="280">
        <v>149.80000000000001</v>
      </c>
      <c r="D334" s="281">
        <v>150.21666666666667</v>
      </c>
      <c r="E334" s="281">
        <v>148.88333333333333</v>
      </c>
      <c r="F334" s="281">
        <v>147.96666666666667</v>
      </c>
      <c r="G334" s="281">
        <v>146.63333333333333</v>
      </c>
      <c r="H334" s="281">
        <v>151.13333333333333</v>
      </c>
      <c r="I334" s="281">
        <v>152.46666666666664</v>
      </c>
      <c r="J334" s="281">
        <v>153.38333333333333</v>
      </c>
      <c r="K334" s="280">
        <v>151.55000000000001</v>
      </c>
      <c r="L334" s="280">
        <v>149.30000000000001</v>
      </c>
      <c r="M334" s="280">
        <v>82.863519999999994</v>
      </c>
      <c r="N334" s="1"/>
      <c r="O334" s="1"/>
    </row>
    <row r="335" spans="1:15" ht="12.75" customHeight="1">
      <c r="A335" s="30">
        <v>325</v>
      </c>
      <c r="B335" s="290" t="s">
        <v>442</v>
      </c>
      <c r="C335" s="280">
        <v>675.8</v>
      </c>
      <c r="D335" s="281">
        <v>683.38333333333321</v>
      </c>
      <c r="E335" s="281">
        <v>655.86666666666645</v>
      </c>
      <c r="F335" s="281">
        <v>635.93333333333328</v>
      </c>
      <c r="G335" s="281">
        <v>608.41666666666652</v>
      </c>
      <c r="H335" s="281">
        <v>703.31666666666638</v>
      </c>
      <c r="I335" s="281">
        <v>730.83333333333326</v>
      </c>
      <c r="J335" s="281">
        <v>750.76666666666631</v>
      </c>
      <c r="K335" s="280">
        <v>710.9</v>
      </c>
      <c r="L335" s="280">
        <v>663.45</v>
      </c>
      <c r="M335" s="280">
        <v>3.0585800000000001</v>
      </c>
      <c r="N335" s="1"/>
      <c r="O335" s="1"/>
    </row>
    <row r="336" spans="1:15" ht="12.75" customHeight="1">
      <c r="A336" s="30">
        <v>326</v>
      </c>
      <c r="B336" s="290" t="s">
        <v>163</v>
      </c>
      <c r="C336" s="280">
        <v>73.599999999999994</v>
      </c>
      <c r="D336" s="281">
        <v>72.766666666666666</v>
      </c>
      <c r="E336" s="281">
        <v>71.683333333333337</v>
      </c>
      <c r="F336" s="281">
        <v>69.766666666666666</v>
      </c>
      <c r="G336" s="281">
        <v>68.683333333333337</v>
      </c>
      <c r="H336" s="281">
        <v>74.683333333333337</v>
      </c>
      <c r="I336" s="281">
        <v>75.76666666666668</v>
      </c>
      <c r="J336" s="281">
        <v>77.683333333333337</v>
      </c>
      <c r="K336" s="280">
        <v>73.849999999999994</v>
      </c>
      <c r="L336" s="280">
        <v>70.849999999999994</v>
      </c>
      <c r="M336" s="280">
        <v>151.608</v>
      </c>
      <c r="N336" s="1"/>
      <c r="O336" s="1"/>
    </row>
    <row r="337" spans="1:15" ht="12.75" customHeight="1">
      <c r="A337" s="30">
        <v>327</v>
      </c>
      <c r="B337" s="290" t="s">
        <v>165</v>
      </c>
      <c r="C337" s="280">
        <v>3769.7</v>
      </c>
      <c r="D337" s="281">
        <v>3787.9</v>
      </c>
      <c r="E337" s="281">
        <v>3727.8</v>
      </c>
      <c r="F337" s="281">
        <v>3685.9</v>
      </c>
      <c r="G337" s="281">
        <v>3625.8</v>
      </c>
      <c r="H337" s="281">
        <v>3829.8</v>
      </c>
      <c r="I337" s="281">
        <v>3889.8999999999996</v>
      </c>
      <c r="J337" s="281">
        <v>3931.8</v>
      </c>
      <c r="K337" s="280">
        <v>3848</v>
      </c>
      <c r="L337" s="280">
        <v>3746</v>
      </c>
      <c r="M337" s="280">
        <v>1.45635</v>
      </c>
      <c r="N337" s="1"/>
      <c r="O337" s="1"/>
    </row>
    <row r="338" spans="1:15" ht="12.75" customHeight="1">
      <c r="A338" s="30">
        <v>328</v>
      </c>
      <c r="B338" s="290" t="s">
        <v>809</v>
      </c>
      <c r="C338" s="280">
        <v>578.20000000000005</v>
      </c>
      <c r="D338" s="281">
        <v>573.33333333333337</v>
      </c>
      <c r="E338" s="281">
        <v>559.86666666666679</v>
      </c>
      <c r="F338" s="281">
        <v>541.53333333333342</v>
      </c>
      <c r="G338" s="281">
        <v>528.06666666666683</v>
      </c>
      <c r="H338" s="281">
        <v>591.66666666666674</v>
      </c>
      <c r="I338" s="281">
        <v>605.13333333333321</v>
      </c>
      <c r="J338" s="281">
        <v>623.4666666666667</v>
      </c>
      <c r="K338" s="280">
        <v>586.79999999999995</v>
      </c>
      <c r="L338" s="280">
        <v>555</v>
      </c>
      <c r="M338" s="280">
        <v>6.4382700000000002</v>
      </c>
      <c r="N338" s="1"/>
      <c r="O338" s="1"/>
    </row>
    <row r="339" spans="1:15" ht="12.75" customHeight="1">
      <c r="A339" s="30">
        <v>329</v>
      </c>
      <c r="B339" s="290" t="s">
        <v>166</v>
      </c>
      <c r="C339" s="280">
        <v>18625.400000000001</v>
      </c>
      <c r="D339" s="281">
        <v>18716.649999999998</v>
      </c>
      <c r="E339" s="281">
        <v>18461.299999999996</v>
      </c>
      <c r="F339" s="281">
        <v>18297.199999999997</v>
      </c>
      <c r="G339" s="281">
        <v>18041.849999999995</v>
      </c>
      <c r="H339" s="281">
        <v>18880.749999999996</v>
      </c>
      <c r="I339" s="281">
        <v>19136.099999999995</v>
      </c>
      <c r="J339" s="281">
        <v>19300.199999999997</v>
      </c>
      <c r="K339" s="280">
        <v>18972</v>
      </c>
      <c r="L339" s="280">
        <v>18552.55</v>
      </c>
      <c r="M339" s="280">
        <v>0.43976999999999999</v>
      </c>
      <c r="N339" s="1"/>
      <c r="O339" s="1"/>
    </row>
    <row r="340" spans="1:15" ht="12.75" customHeight="1">
      <c r="A340" s="30">
        <v>330</v>
      </c>
      <c r="B340" s="290" t="s">
        <v>443</v>
      </c>
      <c r="C340" s="280">
        <v>68.150000000000006</v>
      </c>
      <c r="D340" s="281">
        <v>68.583333333333329</v>
      </c>
      <c r="E340" s="281">
        <v>67.266666666666652</v>
      </c>
      <c r="F340" s="281">
        <v>66.383333333333326</v>
      </c>
      <c r="G340" s="281">
        <v>65.066666666666649</v>
      </c>
      <c r="H340" s="281">
        <v>69.466666666666654</v>
      </c>
      <c r="I340" s="281">
        <v>70.783333333333346</v>
      </c>
      <c r="J340" s="281">
        <v>71.666666666666657</v>
      </c>
      <c r="K340" s="280">
        <v>69.900000000000006</v>
      </c>
      <c r="L340" s="280">
        <v>67.7</v>
      </c>
      <c r="M340" s="280">
        <v>11.166320000000001</v>
      </c>
      <c r="N340" s="1"/>
      <c r="O340" s="1"/>
    </row>
    <row r="341" spans="1:15" ht="12.75" customHeight="1">
      <c r="A341" s="30">
        <v>331</v>
      </c>
      <c r="B341" s="290" t="s">
        <v>162</v>
      </c>
      <c r="C341" s="280">
        <v>280.39999999999998</v>
      </c>
      <c r="D341" s="281">
        <v>280.25</v>
      </c>
      <c r="E341" s="281">
        <v>277.85000000000002</v>
      </c>
      <c r="F341" s="281">
        <v>275.3</v>
      </c>
      <c r="G341" s="281">
        <v>272.90000000000003</v>
      </c>
      <c r="H341" s="281">
        <v>282.8</v>
      </c>
      <c r="I341" s="281">
        <v>285.2</v>
      </c>
      <c r="J341" s="281">
        <v>287.75</v>
      </c>
      <c r="K341" s="280">
        <v>282.64999999999998</v>
      </c>
      <c r="L341" s="280">
        <v>277.7</v>
      </c>
      <c r="M341" s="280">
        <v>5.8803700000000001</v>
      </c>
      <c r="N341" s="1"/>
      <c r="O341" s="1"/>
    </row>
    <row r="342" spans="1:15" ht="12.75" customHeight="1">
      <c r="A342" s="30">
        <v>332</v>
      </c>
      <c r="B342" s="290" t="s">
        <v>872</v>
      </c>
      <c r="C342" s="280">
        <v>288.75</v>
      </c>
      <c r="D342" s="281">
        <v>290.23333333333335</v>
      </c>
      <c r="E342" s="281">
        <v>285.9666666666667</v>
      </c>
      <c r="F342" s="281">
        <v>283.18333333333334</v>
      </c>
      <c r="G342" s="281">
        <v>278.91666666666669</v>
      </c>
      <c r="H342" s="281">
        <v>293.01666666666671</v>
      </c>
      <c r="I342" s="281">
        <v>297.28333333333336</v>
      </c>
      <c r="J342" s="281">
        <v>300.06666666666672</v>
      </c>
      <c r="K342" s="280">
        <v>294.5</v>
      </c>
      <c r="L342" s="280">
        <v>287.45</v>
      </c>
      <c r="M342" s="280">
        <v>1.1280699999999999</v>
      </c>
      <c r="N342" s="1"/>
      <c r="O342" s="1"/>
    </row>
    <row r="343" spans="1:15" ht="12.75" customHeight="1">
      <c r="A343" s="30">
        <v>333</v>
      </c>
      <c r="B343" s="290" t="s">
        <v>268</v>
      </c>
      <c r="C343" s="280">
        <v>857.05</v>
      </c>
      <c r="D343" s="281">
        <v>862.61666666666667</v>
      </c>
      <c r="E343" s="281">
        <v>840.48333333333335</v>
      </c>
      <c r="F343" s="281">
        <v>823.91666666666663</v>
      </c>
      <c r="G343" s="281">
        <v>801.7833333333333</v>
      </c>
      <c r="H343" s="281">
        <v>879.18333333333339</v>
      </c>
      <c r="I343" s="281">
        <v>901.31666666666683</v>
      </c>
      <c r="J343" s="281">
        <v>917.88333333333344</v>
      </c>
      <c r="K343" s="280">
        <v>884.75</v>
      </c>
      <c r="L343" s="280">
        <v>846.05</v>
      </c>
      <c r="M343" s="280">
        <v>18.7441</v>
      </c>
      <c r="N343" s="1"/>
      <c r="O343" s="1"/>
    </row>
    <row r="344" spans="1:15" ht="12.75" customHeight="1">
      <c r="A344" s="30">
        <v>334</v>
      </c>
      <c r="B344" s="290" t="s">
        <v>170</v>
      </c>
      <c r="C344" s="280">
        <v>129.9</v>
      </c>
      <c r="D344" s="281">
        <v>129.18333333333334</v>
      </c>
      <c r="E344" s="281">
        <v>127.66666666666669</v>
      </c>
      <c r="F344" s="281">
        <v>125.43333333333335</v>
      </c>
      <c r="G344" s="281">
        <v>123.9166666666667</v>
      </c>
      <c r="H344" s="281">
        <v>131.41666666666669</v>
      </c>
      <c r="I344" s="281">
        <v>132.93333333333334</v>
      </c>
      <c r="J344" s="281">
        <v>135.16666666666666</v>
      </c>
      <c r="K344" s="280">
        <v>130.69999999999999</v>
      </c>
      <c r="L344" s="280">
        <v>126.95</v>
      </c>
      <c r="M344" s="280">
        <v>210.10247000000001</v>
      </c>
      <c r="N344" s="1"/>
      <c r="O344" s="1"/>
    </row>
    <row r="345" spans="1:15" ht="12.75" customHeight="1">
      <c r="A345" s="30">
        <v>335</v>
      </c>
      <c r="B345" s="290" t="s">
        <v>269</v>
      </c>
      <c r="C345" s="280">
        <v>184.55</v>
      </c>
      <c r="D345" s="281">
        <v>184.06666666666669</v>
      </c>
      <c r="E345" s="281">
        <v>182.73333333333338</v>
      </c>
      <c r="F345" s="281">
        <v>180.91666666666669</v>
      </c>
      <c r="G345" s="281">
        <v>179.58333333333337</v>
      </c>
      <c r="H345" s="281">
        <v>185.88333333333338</v>
      </c>
      <c r="I345" s="281">
        <v>187.2166666666667</v>
      </c>
      <c r="J345" s="281">
        <v>189.03333333333339</v>
      </c>
      <c r="K345" s="280">
        <v>185.4</v>
      </c>
      <c r="L345" s="280">
        <v>182.25</v>
      </c>
      <c r="M345" s="280">
        <v>12.789199999999999</v>
      </c>
      <c r="N345" s="1"/>
      <c r="O345" s="1"/>
    </row>
    <row r="346" spans="1:15" ht="12.75" customHeight="1">
      <c r="A346" s="30">
        <v>336</v>
      </c>
      <c r="B346" s="290" t="s">
        <v>853</v>
      </c>
      <c r="C346" s="280">
        <v>731.05</v>
      </c>
      <c r="D346" s="281">
        <v>724.9</v>
      </c>
      <c r="E346" s="281">
        <v>714.8</v>
      </c>
      <c r="F346" s="281">
        <v>698.55</v>
      </c>
      <c r="G346" s="281">
        <v>688.44999999999993</v>
      </c>
      <c r="H346" s="281">
        <v>741.15</v>
      </c>
      <c r="I346" s="281">
        <v>751.25000000000011</v>
      </c>
      <c r="J346" s="281">
        <v>767.5</v>
      </c>
      <c r="K346" s="280">
        <v>735</v>
      </c>
      <c r="L346" s="280">
        <v>708.65</v>
      </c>
      <c r="M346" s="280">
        <v>24.928429999999999</v>
      </c>
      <c r="N346" s="1"/>
      <c r="O346" s="1"/>
    </row>
    <row r="347" spans="1:15" ht="12.75" customHeight="1">
      <c r="A347" s="30">
        <v>337</v>
      </c>
      <c r="B347" s="290" t="s">
        <v>444</v>
      </c>
      <c r="C347" s="280">
        <v>3206.25</v>
      </c>
      <c r="D347" s="281">
        <v>3183.2666666666664</v>
      </c>
      <c r="E347" s="281">
        <v>3153.083333333333</v>
      </c>
      <c r="F347" s="281">
        <v>3099.9166666666665</v>
      </c>
      <c r="G347" s="281">
        <v>3069.7333333333331</v>
      </c>
      <c r="H347" s="281">
        <v>3236.4333333333329</v>
      </c>
      <c r="I347" s="281">
        <v>3266.6166666666663</v>
      </c>
      <c r="J347" s="281">
        <v>3319.7833333333328</v>
      </c>
      <c r="K347" s="280">
        <v>3213.45</v>
      </c>
      <c r="L347" s="280">
        <v>3130.1</v>
      </c>
      <c r="M347" s="280">
        <v>0.69415000000000004</v>
      </c>
      <c r="N347" s="1"/>
      <c r="O347" s="1"/>
    </row>
    <row r="348" spans="1:15" ht="12.75" customHeight="1">
      <c r="A348" s="30">
        <v>338</v>
      </c>
      <c r="B348" s="290" t="s">
        <v>445</v>
      </c>
      <c r="C348" s="280">
        <v>286.05</v>
      </c>
      <c r="D348" s="281">
        <v>287.2</v>
      </c>
      <c r="E348" s="281">
        <v>281</v>
      </c>
      <c r="F348" s="281">
        <v>275.95</v>
      </c>
      <c r="G348" s="281">
        <v>269.75</v>
      </c>
      <c r="H348" s="281">
        <v>292.25</v>
      </c>
      <c r="I348" s="281">
        <v>298.44999999999993</v>
      </c>
      <c r="J348" s="281">
        <v>303.5</v>
      </c>
      <c r="K348" s="280">
        <v>293.39999999999998</v>
      </c>
      <c r="L348" s="280">
        <v>282.14999999999998</v>
      </c>
      <c r="M348" s="280">
        <v>1.2522</v>
      </c>
      <c r="N348" s="1"/>
      <c r="O348" s="1"/>
    </row>
    <row r="349" spans="1:15" ht="12.75" customHeight="1">
      <c r="A349" s="30">
        <v>339</v>
      </c>
      <c r="B349" s="290" t="s">
        <v>854</v>
      </c>
      <c r="C349" s="280">
        <v>524.95000000000005</v>
      </c>
      <c r="D349" s="281">
        <v>526.58333333333337</v>
      </c>
      <c r="E349" s="281">
        <v>519.56666666666672</v>
      </c>
      <c r="F349" s="281">
        <v>514.18333333333339</v>
      </c>
      <c r="G349" s="281">
        <v>507.16666666666674</v>
      </c>
      <c r="H349" s="281">
        <v>531.9666666666667</v>
      </c>
      <c r="I349" s="281">
        <v>538.98333333333335</v>
      </c>
      <c r="J349" s="281">
        <v>544.36666666666667</v>
      </c>
      <c r="K349" s="280">
        <v>533.6</v>
      </c>
      <c r="L349" s="280">
        <v>521.20000000000005</v>
      </c>
      <c r="M349" s="280">
        <v>4.0058800000000003</v>
      </c>
      <c r="N349" s="1"/>
      <c r="O349" s="1"/>
    </row>
    <row r="350" spans="1:15" ht="12.75" customHeight="1">
      <c r="A350" s="30">
        <v>340</v>
      </c>
      <c r="B350" s="290" t="s">
        <v>826</v>
      </c>
      <c r="C350" s="280">
        <v>110.6</v>
      </c>
      <c r="D350" s="281">
        <v>110.73333333333333</v>
      </c>
      <c r="E350" s="281">
        <v>108.46666666666667</v>
      </c>
      <c r="F350" s="281">
        <v>106.33333333333333</v>
      </c>
      <c r="G350" s="281">
        <v>104.06666666666666</v>
      </c>
      <c r="H350" s="281">
        <v>112.86666666666667</v>
      </c>
      <c r="I350" s="281">
        <v>115.13333333333335</v>
      </c>
      <c r="J350" s="281">
        <v>117.26666666666668</v>
      </c>
      <c r="K350" s="280">
        <v>113</v>
      </c>
      <c r="L350" s="280">
        <v>108.6</v>
      </c>
      <c r="M350" s="280">
        <v>18.102820000000001</v>
      </c>
      <c r="N350" s="1"/>
      <c r="O350" s="1"/>
    </row>
    <row r="351" spans="1:15" ht="12.75" customHeight="1">
      <c r="A351" s="30">
        <v>341</v>
      </c>
      <c r="B351" s="290" t="s">
        <v>177</v>
      </c>
      <c r="C351" s="280">
        <v>2965.1</v>
      </c>
      <c r="D351" s="281">
        <v>2963.75</v>
      </c>
      <c r="E351" s="281">
        <v>2937.6</v>
      </c>
      <c r="F351" s="281">
        <v>2910.1</v>
      </c>
      <c r="G351" s="281">
        <v>2883.95</v>
      </c>
      <c r="H351" s="281">
        <v>2991.25</v>
      </c>
      <c r="I351" s="281">
        <v>3017.3999999999996</v>
      </c>
      <c r="J351" s="281">
        <v>3044.9</v>
      </c>
      <c r="K351" s="280">
        <v>2989.9</v>
      </c>
      <c r="L351" s="280">
        <v>2936.25</v>
      </c>
      <c r="M351" s="280">
        <v>1.2084999999999999</v>
      </c>
      <c r="N351" s="1"/>
      <c r="O351" s="1"/>
    </row>
    <row r="352" spans="1:15" ht="12.75" customHeight="1">
      <c r="A352" s="30">
        <v>342</v>
      </c>
      <c r="B352" s="290" t="s">
        <v>447</v>
      </c>
      <c r="C352" s="280">
        <v>338.65</v>
      </c>
      <c r="D352" s="281">
        <v>337.66666666666669</v>
      </c>
      <c r="E352" s="281">
        <v>333.68333333333339</v>
      </c>
      <c r="F352" s="281">
        <v>328.7166666666667</v>
      </c>
      <c r="G352" s="281">
        <v>324.73333333333341</v>
      </c>
      <c r="H352" s="281">
        <v>342.63333333333338</v>
      </c>
      <c r="I352" s="281">
        <v>346.61666666666662</v>
      </c>
      <c r="J352" s="281">
        <v>351.58333333333337</v>
      </c>
      <c r="K352" s="280">
        <v>341.65</v>
      </c>
      <c r="L352" s="280">
        <v>332.7</v>
      </c>
      <c r="M352" s="280">
        <v>1.0243800000000001</v>
      </c>
      <c r="N352" s="1"/>
      <c r="O352" s="1"/>
    </row>
    <row r="353" spans="1:15" ht="12.75" customHeight="1">
      <c r="A353" s="30">
        <v>343</v>
      </c>
      <c r="B353" s="290" t="s">
        <v>448</v>
      </c>
      <c r="C353" s="280">
        <v>254.2</v>
      </c>
      <c r="D353" s="281">
        <v>255.10000000000002</v>
      </c>
      <c r="E353" s="281">
        <v>250.70000000000005</v>
      </c>
      <c r="F353" s="281">
        <v>247.20000000000002</v>
      </c>
      <c r="G353" s="281">
        <v>242.80000000000004</v>
      </c>
      <c r="H353" s="281">
        <v>258.60000000000002</v>
      </c>
      <c r="I353" s="281">
        <v>263</v>
      </c>
      <c r="J353" s="281">
        <v>266.50000000000006</v>
      </c>
      <c r="K353" s="280">
        <v>259.5</v>
      </c>
      <c r="L353" s="280">
        <v>251.6</v>
      </c>
      <c r="M353" s="280">
        <v>3.8306399999999998</v>
      </c>
      <c r="N353" s="1"/>
      <c r="O353" s="1"/>
    </row>
    <row r="354" spans="1:15" ht="12.75" customHeight="1">
      <c r="A354" s="30">
        <v>344</v>
      </c>
      <c r="B354" s="290" t="s">
        <v>181</v>
      </c>
      <c r="C354" s="280">
        <v>1907.75</v>
      </c>
      <c r="D354" s="281">
        <v>1918.1499999999999</v>
      </c>
      <c r="E354" s="281">
        <v>1891.5999999999997</v>
      </c>
      <c r="F354" s="281">
        <v>1875.4499999999998</v>
      </c>
      <c r="G354" s="281">
        <v>1848.8999999999996</v>
      </c>
      <c r="H354" s="281">
        <v>1934.2999999999997</v>
      </c>
      <c r="I354" s="281">
        <v>1960.85</v>
      </c>
      <c r="J354" s="281">
        <v>1976.9999999999998</v>
      </c>
      <c r="K354" s="280">
        <v>1944.7</v>
      </c>
      <c r="L354" s="280">
        <v>1902</v>
      </c>
      <c r="M354" s="280">
        <v>2.5911900000000001</v>
      </c>
      <c r="N354" s="1"/>
      <c r="O354" s="1"/>
    </row>
    <row r="355" spans="1:15" ht="12.75" customHeight="1">
      <c r="A355" s="30">
        <v>345</v>
      </c>
      <c r="B355" s="290" t="s">
        <v>171</v>
      </c>
      <c r="C355" s="280">
        <v>44074.8</v>
      </c>
      <c r="D355" s="281">
        <v>44191.033333333333</v>
      </c>
      <c r="E355" s="281">
        <v>43683.766666666663</v>
      </c>
      <c r="F355" s="281">
        <v>43292.73333333333</v>
      </c>
      <c r="G355" s="281">
        <v>42785.46666666666</v>
      </c>
      <c r="H355" s="281">
        <v>44582.066666666666</v>
      </c>
      <c r="I355" s="281">
        <v>45089.333333333343</v>
      </c>
      <c r="J355" s="281">
        <v>45480.366666666669</v>
      </c>
      <c r="K355" s="280">
        <v>44698.3</v>
      </c>
      <c r="L355" s="280">
        <v>43800</v>
      </c>
      <c r="M355" s="280">
        <v>8.2790000000000002E-2</v>
      </c>
      <c r="N355" s="1"/>
      <c r="O355" s="1"/>
    </row>
    <row r="356" spans="1:15" ht="12.75" customHeight="1">
      <c r="A356" s="30">
        <v>346</v>
      </c>
      <c r="B356" s="290" t="s">
        <v>449</v>
      </c>
      <c r="C356" s="280">
        <v>3250.7</v>
      </c>
      <c r="D356" s="281">
        <v>3224.2999999999997</v>
      </c>
      <c r="E356" s="281">
        <v>3190.5999999999995</v>
      </c>
      <c r="F356" s="281">
        <v>3130.4999999999995</v>
      </c>
      <c r="G356" s="281">
        <v>3096.7999999999993</v>
      </c>
      <c r="H356" s="281">
        <v>3284.3999999999996</v>
      </c>
      <c r="I356" s="281">
        <v>3318.0999999999995</v>
      </c>
      <c r="J356" s="281">
        <v>3378.2</v>
      </c>
      <c r="K356" s="280">
        <v>3258</v>
      </c>
      <c r="L356" s="280">
        <v>3164.2</v>
      </c>
      <c r="M356" s="280">
        <v>4.6423199999999998</v>
      </c>
      <c r="N356" s="1"/>
      <c r="O356" s="1"/>
    </row>
    <row r="357" spans="1:15" ht="12.75" customHeight="1">
      <c r="A357" s="30">
        <v>347</v>
      </c>
      <c r="B357" s="290" t="s">
        <v>173</v>
      </c>
      <c r="C357" s="280">
        <v>226</v>
      </c>
      <c r="D357" s="281">
        <v>227</v>
      </c>
      <c r="E357" s="281">
        <v>224</v>
      </c>
      <c r="F357" s="281">
        <v>222</v>
      </c>
      <c r="G357" s="281">
        <v>219</v>
      </c>
      <c r="H357" s="281">
        <v>229</v>
      </c>
      <c r="I357" s="281">
        <v>232</v>
      </c>
      <c r="J357" s="281">
        <v>234</v>
      </c>
      <c r="K357" s="280">
        <v>230</v>
      </c>
      <c r="L357" s="280">
        <v>225</v>
      </c>
      <c r="M357" s="280">
        <v>21.294560000000001</v>
      </c>
      <c r="N357" s="1"/>
      <c r="O357" s="1"/>
    </row>
    <row r="358" spans="1:15" ht="12.75" customHeight="1">
      <c r="A358" s="30">
        <v>348</v>
      </c>
      <c r="B358" s="290" t="s">
        <v>175</v>
      </c>
      <c r="C358" s="280">
        <v>4172.2</v>
      </c>
      <c r="D358" s="281">
        <v>4157.3999999999996</v>
      </c>
      <c r="E358" s="281">
        <v>4129.1999999999989</v>
      </c>
      <c r="F358" s="281">
        <v>4086.1999999999989</v>
      </c>
      <c r="G358" s="281">
        <v>4057.9999999999982</v>
      </c>
      <c r="H358" s="281">
        <v>4200.3999999999996</v>
      </c>
      <c r="I358" s="281">
        <v>4228.6000000000004</v>
      </c>
      <c r="J358" s="281">
        <v>4271.6000000000004</v>
      </c>
      <c r="K358" s="280">
        <v>4185.6000000000004</v>
      </c>
      <c r="L358" s="280">
        <v>4114.3999999999996</v>
      </c>
      <c r="M358" s="280">
        <v>0.11133</v>
      </c>
      <c r="N358" s="1"/>
      <c r="O358" s="1"/>
    </row>
    <row r="359" spans="1:15" ht="12.75" customHeight="1">
      <c r="A359" s="30">
        <v>349</v>
      </c>
      <c r="B359" s="290" t="s">
        <v>451</v>
      </c>
      <c r="C359" s="280">
        <v>1241.3</v>
      </c>
      <c r="D359" s="281">
        <v>1234.7166666666667</v>
      </c>
      <c r="E359" s="281">
        <v>1217.4833333333333</v>
      </c>
      <c r="F359" s="281">
        <v>1193.6666666666667</v>
      </c>
      <c r="G359" s="281">
        <v>1176.4333333333334</v>
      </c>
      <c r="H359" s="281">
        <v>1258.5333333333333</v>
      </c>
      <c r="I359" s="281">
        <v>1275.7666666666669</v>
      </c>
      <c r="J359" s="281">
        <v>1299.5833333333333</v>
      </c>
      <c r="K359" s="280">
        <v>1251.95</v>
      </c>
      <c r="L359" s="280">
        <v>1210.9000000000001</v>
      </c>
      <c r="M359" s="280">
        <v>0.91990000000000005</v>
      </c>
      <c r="N359" s="1"/>
      <c r="O359" s="1"/>
    </row>
    <row r="360" spans="1:15" ht="12.75" customHeight="1">
      <c r="A360" s="30">
        <v>350</v>
      </c>
      <c r="B360" s="290" t="s">
        <v>176</v>
      </c>
      <c r="C360" s="280">
        <v>2302.1</v>
      </c>
      <c r="D360" s="281">
        <v>2302.7000000000003</v>
      </c>
      <c r="E360" s="281">
        <v>2280.4000000000005</v>
      </c>
      <c r="F360" s="281">
        <v>2258.7000000000003</v>
      </c>
      <c r="G360" s="281">
        <v>2236.4000000000005</v>
      </c>
      <c r="H360" s="281">
        <v>2324.4000000000005</v>
      </c>
      <c r="I360" s="281">
        <v>2346.7000000000007</v>
      </c>
      <c r="J360" s="281">
        <v>2368.4000000000005</v>
      </c>
      <c r="K360" s="280">
        <v>2325</v>
      </c>
      <c r="L360" s="280">
        <v>2281</v>
      </c>
      <c r="M360" s="280">
        <v>2.3325800000000001</v>
      </c>
      <c r="N360" s="1"/>
      <c r="O360" s="1"/>
    </row>
    <row r="361" spans="1:15" ht="12.75" customHeight="1">
      <c r="A361" s="30">
        <v>351</v>
      </c>
      <c r="B361" s="290" t="s">
        <v>172</v>
      </c>
      <c r="C361" s="280">
        <v>1699.85</v>
      </c>
      <c r="D361" s="281">
        <v>1688.5333333333335</v>
      </c>
      <c r="E361" s="281">
        <v>1668.5666666666671</v>
      </c>
      <c r="F361" s="281">
        <v>1637.2833333333335</v>
      </c>
      <c r="G361" s="281">
        <v>1617.3166666666671</v>
      </c>
      <c r="H361" s="281">
        <v>1719.8166666666671</v>
      </c>
      <c r="I361" s="281">
        <v>1739.7833333333338</v>
      </c>
      <c r="J361" s="281">
        <v>1771.0666666666671</v>
      </c>
      <c r="K361" s="280">
        <v>1708.5</v>
      </c>
      <c r="L361" s="280">
        <v>1657.25</v>
      </c>
      <c r="M361" s="280">
        <v>9.7496600000000004</v>
      </c>
      <c r="N361" s="1"/>
      <c r="O361" s="1"/>
    </row>
    <row r="362" spans="1:15" ht="12.75" customHeight="1">
      <c r="A362" s="30">
        <v>352</v>
      </c>
      <c r="B362" s="290" t="s">
        <v>452</v>
      </c>
      <c r="C362" s="280">
        <v>765.15</v>
      </c>
      <c r="D362" s="281">
        <v>756.6</v>
      </c>
      <c r="E362" s="281">
        <v>743.2</v>
      </c>
      <c r="F362" s="281">
        <v>721.25</v>
      </c>
      <c r="G362" s="281">
        <v>707.85</v>
      </c>
      <c r="H362" s="281">
        <v>778.55000000000007</v>
      </c>
      <c r="I362" s="281">
        <v>791.94999999999993</v>
      </c>
      <c r="J362" s="281">
        <v>813.90000000000009</v>
      </c>
      <c r="K362" s="280">
        <v>770</v>
      </c>
      <c r="L362" s="280">
        <v>734.65</v>
      </c>
      <c r="M362" s="280">
        <v>0.31875999999999999</v>
      </c>
      <c r="N362" s="1"/>
      <c r="O362" s="1"/>
    </row>
    <row r="363" spans="1:15" ht="12.75" customHeight="1">
      <c r="A363" s="30">
        <v>353</v>
      </c>
      <c r="B363" s="290" t="s">
        <v>270</v>
      </c>
      <c r="C363" s="280">
        <v>2153.3000000000002</v>
      </c>
      <c r="D363" s="281">
        <v>2157.1</v>
      </c>
      <c r="E363" s="281">
        <v>2130.1999999999998</v>
      </c>
      <c r="F363" s="281">
        <v>2107.1</v>
      </c>
      <c r="G363" s="281">
        <v>2080.1999999999998</v>
      </c>
      <c r="H363" s="281">
        <v>2180.1999999999998</v>
      </c>
      <c r="I363" s="281">
        <v>2207.1000000000004</v>
      </c>
      <c r="J363" s="281">
        <v>2230.1999999999998</v>
      </c>
      <c r="K363" s="280">
        <v>2184</v>
      </c>
      <c r="L363" s="280">
        <v>2134</v>
      </c>
      <c r="M363" s="280">
        <v>3.3795899999999999</v>
      </c>
      <c r="N363" s="1"/>
      <c r="O363" s="1"/>
    </row>
    <row r="364" spans="1:15" ht="12.75" customHeight="1">
      <c r="A364" s="30">
        <v>354</v>
      </c>
      <c r="B364" s="290" t="s">
        <v>453</v>
      </c>
      <c r="C364" s="280">
        <v>2151.4499999999998</v>
      </c>
      <c r="D364" s="281">
        <v>2155.5333333333333</v>
      </c>
      <c r="E364" s="281">
        <v>2120.8666666666668</v>
      </c>
      <c r="F364" s="281">
        <v>2090.2833333333333</v>
      </c>
      <c r="G364" s="281">
        <v>2055.6166666666668</v>
      </c>
      <c r="H364" s="281">
        <v>2186.1166666666668</v>
      </c>
      <c r="I364" s="281">
        <v>2220.7833333333338</v>
      </c>
      <c r="J364" s="281">
        <v>2251.3666666666668</v>
      </c>
      <c r="K364" s="280">
        <v>2190.1999999999998</v>
      </c>
      <c r="L364" s="280">
        <v>2124.9499999999998</v>
      </c>
      <c r="M364" s="280">
        <v>1.56559</v>
      </c>
      <c r="N364" s="1"/>
      <c r="O364" s="1"/>
    </row>
    <row r="365" spans="1:15" ht="12.75" customHeight="1">
      <c r="A365" s="30">
        <v>355</v>
      </c>
      <c r="B365" s="290" t="s">
        <v>810</v>
      </c>
      <c r="C365" s="280">
        <v>266.3</v>
      </c>
      <c r="D365" s="281">
        <v>261.2</v>
      </c>
      <c r="E365" s="281">
        <v>253.7</v>
      </c>
      <c r="F365" s="281">
        <v>241.1</v>
      </c>
      <c r="G365" s="281">
        <v>233.6</v>
      </c>
      <c r="H365" s="281">
        <v>273.79999999999995</v>
      </c>
      <c r="I365" s="281">
        <v>281.29999999999995</v>
      </c>
      <c r="J365" s="281">
        <v>293.89999999999998</v>
      </c>
      <c r="K365" s="280">
        <v>268.7</v>
      </c>
      <c r="L365" s="280">
        <v>248.6</v>
      </c>
      <c r="M365" s="280">
        <v>79.57902</v>
      </c>
      <c r="N365" s="1"/>
      <c r="O365" s="1"/>
    </row>
    <row r="366" spans="1:15" ht="12.75" customHeight="1">
      <c r="A366" s="30">
        <v>356</v>
      </c>
      <c r="B366" s="290" t="s">
        <v>174</v>
      </c>
      <c r="C366" s="280">
        <v>109.7</v>
      </c>
      <c r="D366" s="281">
        <v>109.05000000000001</v>
      </c>
      <c r="E366" s="281">
        <v>108.20000000000002</v>
      </c>
      <c r="F366" s="281">
        <v>106.7</v>
      </c>
      <c r="G366" s="281">
        <v>105.85000000000001</v>
      </c>
      <c r="H366" s="281">
        <v>110.55000000000003</v>
      </c>
      <c r="I366" s="281">
        <v>111.40000000000002</v>
      </c>
      <c r="J366" s="281">
        <v>112.90000000000003</v>
      </c>
      <c r="K366" s="280">
        <v>109.9</v>
      </c>
      <c r="L366" s="280">
        <v>107.55</v>
      </c>
      <c r="M366" s="280">
        <v>26.292899999999999</v>
      </c>
      <c r="N366" s="1"/>
      <c r="O366" s="1"/>
    </row>
    <row r="367" spans="1:15" ht="12.75" customHeight="1">
      <c r="A367" s="30">
        <v>357</v>
      </c>
      <c r="B367" s="290" t="s">
        <v>179</v>
      </c>
      <c r="C367" s="280">
        <v>210.25</v>
      </c>
      <c r="D367" s="281">
        <v>210.51666666666665</v>
      </c>
      <c r="E367" s="281">
        <v>208.6333333333333</v>
      </c>
      <c r="F367" s="281">
        <v>207.01666666666665</v>
      </c>
      <c r="G367" s="281">
        <v>205.1333333333333</v>
      </c>
      <c r="H367" s="281">
        <v>212.1333333333333</v>
      </c>
      <c r="I367" s="281">
        <v>214.01666666666662</v>
      </c>
      <c r="J367" s="281">
        <v>215.6333333333333</v>
      </c>
      <c r="K367" s="280">
        <v>212.4</v>
      </c>
      <c r="L367" s="280">
        <v>208.9</v>
      </c>
      <c r="M367" s="280">
        <v>113.66741</v>
      </c>
      <c r="N367" s="1"/>
      <c r="O367" s="1"/>
    </row>
    <row r="368" spans="1:15" ht="12.75" customHeight="1">
      <c r="A368" s="30">
        <v>358</v>
      </c>
      <c r="B368" s="290" t="s">
        <v>811</v>
      </c>
      <c r="C368" s="280">
        <v>384</v>
      </c>
      <c r="D368" s="281">
        <v>384.63333333333338</v>
      </c>
      <c r="E368" s="281">
        <v>380.36666666666679</v>
      </c>
      <c r="F368" s="281">
        <v>376.73333333333341</v>
      </c>
      <c r="G368" s="281">
        <v>372.46666666666681</v>
      </c>
      <c r="H368" s="281">
        <v>388.26666666666677</v>
      </c>
      <c r="I368" s="281">
        <v>392.5333333333333</v>
      </c>
      <c r="J368" s="281">
        <v>396.16666666666674</v>
      </c>
      <c r="K368" s="280">
        <v>388.9</v>
      </c>
      <c r="L368" s="280">
        <v>381</v>
      </c>
      <c r="M368" s="280">
        <v>3.5938500000000002</v>
      </c>
      <c r="N368" s="1"/>
      <c r="O368" s="1"/>
    </row>
    <row r="369" spans="1:15" ht="12.75" customHeight="1">
      <c r="A369" s="30">
        <v>359</v>
      </c>
      <c r="B369" s="290" t="s">
        <v>271</v>
      </c>
      <c r="C369" s="280">
        <v>442.9</v>
      </c>
      <c r="D369" s="281">
        <v>439.16666666666669</v>
      </c>
      <c r="E369" s="281">
        <v>431.33333333333337</v>
      </c>
      <c r="F369" s="281">
        <v>419.76666666666671</v>
      </c>
      <c r="G369" s="281">
        <v>411.93333333333339</v>
      </c>
      <c r="H369" s="281">
        <v>450.73333333333335</v>
      </c>
      <c r="I369" s="281">
        <v>458.56666666666672</v>
      </c>
      <c r="J369" s="281">
        <v>470.13333333333333</v>
      </c>
      <c r="K369" s="280">
        <v>447</v>
      </c>
      <c r="L369" s="280">
        <v>427.6</v>
      </c>
      <c r="M369" s="280">
        <v>5.55159</v>
      </c>
      <c r="N369" s="1"/>
      <c r="O369" s="1"/>
    </row>
    <row r="370" spans="1:15" ht="12.75" customHeight="1">
      <c r="A370" s="30">
        <v>360</v>
      </c>
      <c r="B370" s="290" t="s">
        <v>454</v>
      </c>
      <c r="C370" s="280">
        <v>605.20000000000005</v>
      </c>
      <c r="D370" s="281">
        <v>609.4</v>
      </c>
      <c r="E370" s="281">
        <v>598.79999999999995</v>
      </c>
      <c r="F370" s="281">
        <v>592.4</v>
      </c>
      <c r="G370" s="281">
        <v>581.79999999999995</v>
      </c>
      <c r="H370" s="281">
        <v>615.79999999999995</v>
      </c>
      <c r="I370" s="281">
        <v>626.40000000000009</v>
      </c>
      <c r="J370" s="281">
        <v>632.79999999999995</v>
      </c>
      <c r="K370" s="280">
        <v>620</v>
      </c>
      <c r="L370" s="280">
        <v>603</v>
      </c>
      <c r="M370" s="280">
        <v>1.4818</v>
      </c>
      <c r="N370" s="1"/>
      <c r="O370" s="1"/>
    </row>
    <row r="371" spans="1:15" ht="12.75" customHeight="1">
      <c r="A371" s="30">
        <v>361</v>
      </c>
      <c r="B371" s="290" t="s">
        <v>455</v>
      </c>
      <c r="C371" s="280">
        <v>110.05</v>
      </c>
      <c r="D371" s="281">
        <v>110.53333333333335</v>
      </c>
      <c r="E371" s="281">
        <v>109.06666666666669</v>
      </c>
      <c r="F371" s="281">
        <v>108.08333333333334</v>
      </c>
      <c r="G371" s="281">
        <v>106.61666666666669</v>
      </c>
      <c r="H371" s="281">
        <v>111.51666666666669</v>
      </c>
      <c r="I371" s="281">
        <v>112.98333333333336</v>
      </c>
      <c r="J371" s="281">
        <v>113.9666666666667</v>
      </c>
      <c r="K371" s="280">
        <v>112</v>
      </c>
      <c r="L371" s="280">
        <v>109.55</v>
      </c>
      <c r="M371" s="280">
        <v>0.78335999999999995</v>
      </c>
      <c r="N371" s="1"/>
      <c r="O371" s="1"/>
    </row>
    <row r="372" spans="1:15" ht="12.75" customHeight="1">
      <c r="A372" s="30">
        <v>362</v>
      </c>
      <c r="B372" s="290" t="s">
        <v>873</v>
      </c>
      <c r="C372" s="280">
        <v>1076.2</v>
      </c>
      <c r="D372" s="281">
        <v>1085.75</v>
      </c>
      <c r="E372" s="281">
        <v>1060.5</v>
      </c>
      <c r="F372" s="281">
        <v>1044.8</v>
      </c>
      <c r="G372" s="281">
        <v>1019.55</v>
      </c>
      <c r="H372" s="281">
        <v>1101.45</v>
      </c>
      <c r="I372" s="281">
        <v>1126.7</v>
      </c>
      <c r="J372" s="281">
        <v>1142.4000000000001</v>
      </c>
      <c r="K372" s="280">
        <v>1111</v>
      </c>
      <c r="L372" s="280">
        <v>1070.05</v>
      </c>
      <c r="M372" s="280">
        <v>0.16322999999999999</v>
      </c>
      <c r="N372" s="1"/>
      <c r="O372" s="1"/>
    </row>
    <row r="373" spans="1:15" ht="12.75" customHeight="1">
      <c r="A373" s="30">
        <v>363</v>
      </c>
      <c r="B373" s="290" t="s">
        <v>456</v>
      </c>
      <c r="C373" s="280">
        <v>4239.3</v>
      </c>
      <c r="D373" s="281">
        <v>4227.7666666666664</v>
      </c>
      <c r="E373" s="281">
        <v>4186.5333333333328</v>
      </c>
      <c r="F373" s="281">
        <v>4133.7666666666664</v>
      </c>
      <c r="G373" s="281">
        <v>4092.5333333333328</v>
      </c>
      <c r="H373" s="281">
        <v>4280.5333333333328</v>
      </c>
      <c r="I373" s="281">
        <v>4321.7666666666664</v>
      </c>
      <c r="J373" s="281">
        <v>4374.5333333333328</v>
      </c>
      <c r="K373" s="280">
        <v>4269</v>
      </c>
      <c r="L373" s="280">
        <v>4175</v>
      </c>
      <c r="M373" s="280">
        <v>4.2549999999999998E-2</v>
      </c>
      <c r="N373" s="1"/>
      <c r="O373" s="1"/>
    </row>
    <row r="374" spans="1:15" ht="12.75" customHeight="1">
      <c r="A374" s="30">
        <v>364</v>
      </c>
      <c r="B374" s="290" t="s">
        <v>272</v>
      </c>
      <c r="C374" s="280">
        <v>14010.65</v>
      </c>
      <c r="D374" s="281">
        <v>14036.783333333333</v>
      </c>
      <c r="E374" s="281">
        <v>13909.866666666665</v>
      </c>
      <c r="F374" s="281">
        <v>13809.083333333332</v>
      </c>
      <c r="G374" s="281">
        <v>13682.166666666664</v>
      </c>
      <c r="H374" s="281">
        <v>14137.566666666666</v>
      </c>
      <c r="I374" s="281">
        <v>14264.483333333334</v>
      </c>
      <c r="J374" s="281">
        <v>14365.266666666666</v>
      </c>
      <c r="K374" s="280">
        <v>14163.7</v>
      </c>
      <c r="L374" s="280">
        <v>13936</v>
      </c>
      <c r="M374" s="280">
        <v>7.5920000000000001E-2</v>
      </c>
      <c r="N374" s="1"/>
      <c r="O374" s="1"/>
    </row>
    <row r="375" spans="1:15" ht="12.75" customHeight="1">
      <c r="A375" s="30">
        <v>365</v>
      </c>
      <c r="B375" s="290" t="s">
        <v>178</v>
      </c>
      <c r="C375" s="280">
        <v>31.35</v>
      </c>
      <c r="D375" s="281">
        <v>31.066666666666666</v>
      </c>
      <c r="E375" s="281">
        <v>30.633333333333333</v>
      </c>
      <c r="F375" s="281">
        <v>29.916666666666668</v>
      </c>
      <c r="G375" s="281">
        <v>29.483333333333334</v>
      </c>
      <c r="H375" s="281">
        <v>31.783333333333331</v>
      </c>
      <c r="I375" s="281">
        <v>32.216666666666661</v>
      </c>
      <c r="J375" s="281">
        <v>32.93333333333333</v>
      </c>
      <c r="K375" s="280">
        <v>31.5</v>
      </c>
      <c r="L375" s="280">
        <v>30.35</v>
      </c>
      <c r="M375" s="280">
        <v>214.52287999999999</v>
      </c>
      <c r="N375" s="1"/>
      <c r="O375" s="1"/>
    </row>
    <row r="376" spans="1:15" ht="12.75" customHeight="1">
      <c r="A376" s="30">
        <v>366</v>
      </c>
      <c r="B376" s="290" t="s">
        <v>457</v>
      </c>
      <c r="C376" s="280">
        <v>600.29999999999995</v>
      </c>
      <c r="D376" s="281">
        <v>593.73333333333323</v>
      </c>
      <c r="E376" s="281">
        <v>583.46666666666647</v>
      </c>
      <c r="F376" s="281">
        <v>566.63333333333321</v>
      </c>
      <c r="G376" s="281">
        <v>556.36666666666645</v>
      </c>
      <c r="H376" s="281">
        <v>610.56666666666649</v>
      </c>
      <c r="I376" s="281">
        <v>620.83333333333314</v>
      </c>
      <c r="J376" s="281">
        <v>637.66666666666652</v>
      </c>
      <c r="K376" s="280">
        <v>604</v>
      </c>
      <c r="L376" s="280">
        <v>576.9</v>
      </c>
      <c r="M376" s="280">
        <v>1.46353</v>
      </c>
      <c r="N376" s="1"/>
      <c r="O376" s="1"/>
    </row>
    <row r="377" spans="1:15" ht="12.75" customHeight="1">
      <c r="A377" s="30">
        <v>367</v>
      </c>
      <c r="B377" s="290" t="s">
        <v>183</v>
      </c>
      <c r="C377" s="280">
        <v>85.9</v>
      </c>
      <c r="D377" s="281">
        <v>84.833333333333343</v>
      </c>
      <c r="E377" s="281">
        <v>83.466666666666683</v>
      </c>
      <c r="F377" s="281">
        <v>81.033333333333346</v>
      </c>
      <c r="G377" s="281">
        <v>79.666666666666686</v>
      </c>
      <c r="H377" s="281">
        <v>87.26666666666668</v>
      </c>
      <c r="I377" s="281">
        <v>88.633333333333354</v>
      </c>
      <c r="J377" s="281">
        <v>91.066666666666677</v>
      </c>
      <c r="K377" s="280">
        <v>86.2</v>
      </c>
      <c r="L377" s="280">
        <v>82.4</v>
      </c>
      <c r="M377" s="280">
        <v>150.40424999999999</v>
      </c>
      <c r="N377" s="1"/>
      <c r="O377" s="1"/>
    </row>
    <row r="378" spans="1:15" ht="12.75" customHeight="1">
      <c r="A378" s="30">
        <v>368</v>
      </c>
      <c r="B378" s="290" t="s">
        <v>184</v>
      </c>
      <c r="C378" s="280">
        <v>123.65</v>
      </c>
      <c r="D378" s="281">
        <v>123.11666666666667</v>
      </c>
      <c r="E378" s="281">
        <v>122.18333333333335</v>
      </c>
      <c r="F378" s="281">
        <v>120.71666666666668</v>
      </c>
      <c r="G378" s="281">
        <v>119.78333333333336</v>
      </c>
      <c r="H378" s="281">
        <v>124.58333333333334</v>
      </c>
      <c r="I378" s="281">
        <v>125.51666666666668</v>
      </c>
      <c r="J378" s="281">
        <v>126.98333333333333</v>
      </c>
      <c r="K378" s="280">
        <v>124.05</v>
      </c>
      <c r="L378" s="280">
        <v>121.65</v>
      </c>
      <c r="M378" s="280">
        <v>25.768229999999999</v>
      </c>
      <c r="N378" s="1"/>
      <c r="O378" s="1"/>
    </row>
    <row r="379" spans="1:15" ht="12.75" customHeight="1">
      <c r="A379" s="30">
        <v>369</v>
      </c>
      <c r="B379" s="290" t="s">
        <v>813</v>
      </c>
      <c r="C379" s="280">
        <v>533.4</v>
      </c>
      <c r="D379" s="281">
        <v>537.66666666666663</v>
      </c>
      <c r="E379" s="281">
        <v>525.7833333333333</v>
      </c>
      <c r="F379" s="281">
        <v>518.16666666666663</v>
      </c>
      <c r="G379" s="281">
        <v>506.2833333333333</v>
      </c>
      <c r="H379" s="281">
        <v>545.2833333333333</v>
      </c>
      <c r="I379" s="281">
        <v>557.16666666666674</v>
      </c>
      <c r="J379" s="281">
        <v>564.7833333333333</v>
      </c>
      <c r="K379" s="280">
        <v>549.54999999999995</v>
      </c>
      <c r="L379" s="280">
        <v>530.04999999999995</v>
      </c>
      <c r="M379" s="280">
        <v>1.02894</v>
      </c>
      <c r="N379" s="1"/>
      <c r="O379" s="1"/>
    </row>
    <row r="380" spans="1:15" ht="12.75" customHeight="1">
      <c r="A380" s="30">
        <v>370</v>
      </c>
      <c r="B380" s="290" t="s">
        <v>458</v>
      </c>
      <c r="C380" s="280">
        <v>244.55</v>
      </c>
      <c r="D380" s="281">
        <v>241.93333333333331</v>
      </c>
      <c r="E380" s="281">
        <v>238.26666666666662</v>
      </c>
      <c r="F380" s="281">
        <v>231.98333333333332</v>
      </c>
      <c r="G380" s="281">
        <v>228.31666666666663</v>
      </c>
      <c r="H380" s="281">
        <v>248.21666666666661</v>
      </c>
      <c r="I380" s="281">
        <v>251.8833333333333</v>
      </c>
      <c r="J380" s="281">
        <v>258.16666666666663</v>
      </c>
      <c r="K380" s="280">
        <v>245.6</v>
      </c>
      <c r="L380" s="280">
        <v>235.65</v>
      </c>
      <c r="M380" s="280">
        <v>2.5671300000000001</v>
      </c>
      <c r="N380" s="1"/>
      <c r="O380" s="1"/>
    </row>
    <row r="381" spans="1:15" ht="12.75" customHeight="1">
      <c r="A381" s="30">
        <v>371</v>
      </c>
      <c r="B381" s="290" t="s">
        <v>459</v>
      </c>
      <c r="C381" s="280">
        <v>932.7</v>
      </c>
      <c r="D381" s="281">
        <v>928.30000000000007</v>
      </c>
      <c r="E381" s="281">
        <v>917.40000000000009</v>
      </c>
      <c r="F381" s="281">
        <v>902.1</v>
      </c>
      <c r="G381" s="281">
        <v>891.2</v>
      </c>
      <c r="H381" s="281">
        <v>943.60000000000014</v>
      </c>
      <c r="I381" s="281">
        <v>954.5</v>
      </c>
      <c r="J381" s="281">
        <v>969.80000000000018</v>
      </c>
      <c r="K381" s="280">
        <v>939.2</v>
      </c>
      <c r="L381" s="280">
        <v>913</v>
      </c>
      <c r="M381" s="280">
        <v>2.4465499999999998</v>
      </c>
      <c r="N381" s="1"/>
      <c r="O381" s="1"/>
    </row>
    <row r="382" spans="1:15" ht="12.75" customHeight="1">
      <c r="A382" s="30">
        <v>372</v>
      </c>
      <c r="B382" s="290" t="s">
        <v>460</v>
      </c>
      <c r="C382" s="280">
        <v>30.95</v>
      </c>
      <c r="D382" s="281">
        <v>30.883333333333336</v>
      </c>
      <c r="E382" s="281">
        <v>30.566666666666674</v>
      </c>
      <c r="F382" s="281">
        <v>30.183333333333337</v>
      </c>
      <c r="G382" s="281">
        <v>29.866666666666674</v>
      </c>
      <c r="H382" s="281">
        <v>31.266666666666673</v>
      </c>
      <c r="I382" s="281">
        <v>31.583333333333336</v>
      </c>
      <c r="J382" s="281">
        <v>31.966666666666672</v>
      </c>
      <c r="K382" s="280">
        <v>31.2</v>
      </c>
      <c r="L382" s="280">
        <v>30.5</v>
      </c>
      <c r="M382" s="280">
        <v>9.6368100000000005</v>
      </c>
      <c r="N382" s="1"/>
      <c r="O382" s="1"/>
    </row>
    <row r="383" spans="1:15" ht="12.75" customHeight="1">
      <c r="A383" s="30">
        <v>373</v>
      </c>
      <c r="B383" s="290" t="s">
        <v>812</v>
      </c>
      <c r="C383" s="280">
        <v>95.1</v>
      </c>
      <c r="D383" s="281">
        <v>94.8</v>
      </c>
      <c r="E383" s="281">
        <v>94.3</v>
      </c>
      <c r="F383" s="281">
        <v>93.5</v>
      </c>
      <c r="G383" s="281">
        <v>93</v>
      </c>
      <c r="H383" s="281">
        <v>95.6</v>
      </c>
      <c r="I383" s="281">
        <v>96.1</v>
      </c>
      <c r="J383" s="281">
        <v>96.899999999999991</v>
      </c>
      <c r="K383" s="280">
        <v>95.3</v>
      </c>
      <c r="L383" s="280">
        <v>94</v>
      </c>
      <c r="M383" s="280">
        <v>1.76004</v>
      </c>
      <c r="N383" s="1"/>
      <c r="O383" s="1"/>
    </row>
    <row r="384" spans="1:15" ht="12.75" customHeight="1">
      <c r="A384" s="30">
        <v>374</v>
      </c>
      <c r="B384" s="290" t="s">
        <v>461</v>
      </c>
      <c r="C384" s="280">
        <v>147.85</v>
      </c>
      <c r="D384" s="281">
        <v>147.75</v>
      </c>
      <c r="E384" s="281">
        <v>145.9</v>
      </c>
      <c r="F384" s="281">
        <v>143.95000000000002</v>
      </c>
      <c r="G384" s="281">
        <v>142.10000000000002</v>
      </c>
      <c r="H384" s="281">
        <v>149.69999999999999</v>
      </c>
      <c r="I384" s="281">
        <v>151.55000000000001</v>
      </c>
      <c r="J384" s="281">
        <v>153.49999999999997</v>
      </c>
      <c r="K384" s="280">
        <v>149.6</v>
      </c>
      <c r="L384" s="280">
        <v>145.80000000000001</v>
      </c>
      <c r="M384" s="280">
        <v>15.1378</v>
      </c>
      <c r="N384" s="1"/>
      <c r="O384" s="1"/>
    </row>
    <row r="385" spans="1:15" ht="12.75" customHeight="1">
      <c r="A385" s="30">
        <v>375</v>
      </c>
      <c r="B385" s="290" t="s">
        <v>462</v>
      </c>
      <c r="C385" s="280">
        <v>588</v>
      </c>
      <c r="D385" s="281">
        <v>590.19999999999993</v>
      </c>
      <c r="E385" s="281">
        <v>584.79999999999984</v>
      </c>
      <c r="F385" s="281">
        <v>581.59999999999991</v>
      </c>
      <c r="G385" s="281">
        <v>576.19999999999982</v>
      </c>
      <c r="H385" s="281">
        <v>593.39999999999986</v>
      </c>
      <c r="I385" s="281">
        <v>598.79999999999995</v>
      </c>
      <c r="J385" s="281">
        <v>601.99999999999989</v>
      </c>
      <c r="K385" s="280">
        <v>595.6</v>
      </c>
      <c r="L385" s="280">
        <v>587</v>
      </c>
      <c r="M385" s="280">
        <v>0.83491000000000004</v>
      </c>
      <c r="N385" s="1"/>
      <c r="O385" s="1"/>
    </row>
    <row r="386" spans="1:15" ht="12.75" customHeight="1">
      <c r="A386" s="30">
        <v>376</v>
      </c>
      <c r="B386" s="290" t="s">
        <v>463</v>
      </c>
      <c r="C386" s="280">
        <v>207.3</v>
      </c>
      <c r="D386" s="281">
        <v>204.4666666666667</v>
      </c>
      <c r="E386" s="281">
        <v>200.03333333333339</v>
      </c>
      <c r="F386" s="281">
        <v>192.76666666666668</v>
      </c>
      <c r="G386" s="281">
        <v>188.33333333333337</v>
      </c>
      <c r="H386" s="281">
        <v>211.73333333333341</v>
      </c>
      <c r="I386" s="281">
        <v>216.16666666666669</v>
      </c>
      <c r="J386" s="281">
        <v>223.43333333333342</v>
      </c>
      <c r="K386" s="280">
        <v>208.9</v>
      </c>
      <c r="L386" s="280">
        <v>197.2</v>
      </c>
      <c r="M386" s="280">
        <v>21.26981</v>
      </c>
      <c r="N386" s="1"/>
      <c r="O386" s="1"/>
    </row>
    <row r="387" spans="1:15" ht="12.75" customHeight="1">
      <c r="A387" s="30">
        <v>377</v>
      </c>
      <c r="B387" s="290" t="s">
        <v>464</v>
      </c>
      <c r="C387" s="280">
        <v>83.55</v>
      </c>
      <c r="D387" s="281">
        <v>83.45</v>
      </c>
      <c r="E387" s="281">
        <v>82.600000000000009</v>
      </c>
      <c r="F387" s="281">
        <v>81.650000000000006</v>
      </c>
      <c r="G387" s="281">
        <v>80.800000000000011</v>
      </c>
      <c r="H387" s="281">
        <v>84.4</v>
      </c>
      <c r="I387" s="281">
        <v>85.25</v>
      </c>
      <c r="J387" s="281">
        <v>86.2</v>
      </c>
      <c r="K387" s="280">
        <v>84.3</v>
      </c>
      <c r="L387" s="280">
        <v>82.5</v>
      </c>
      <c r="M387" s="280">
        <v>17.371649999999999</v>
      </c>
      <c r="N387" s="1"/>
      <c r="O387" s="1"/>
    </row>
    <row r="388" spans="1:15" ht="12.75" customHeight="1">
      <c r="A388" s="30">
        <v>378</v>
      </c>
      <c r="B388" s="290" t="s">
        <v>465</v>
      </c>
      <c r="C388" s="280">
        <v>1732.35</v>
      </c>
      <c r="D388" s="281">
        <v>1742.1166666666668</v>
      </c>
      <c r="E388" s="281">
        <v>1710.2333333333336</v>
      </c>
      <c r="F388" s="281">
        <v>1688.1166666666668</v>
      </c>
      <c r="G388" s="281">
        <v>1656.2333333333336</v>
      </c>
      <c r="H388" s="281">
        <v>1764.2333333333336</v>
      </c>
      <c r="I388" s="281">
        <v>1796.1166666666668</v>
      </c>
      <c r="J388" s="281">
        <v>1818.2333333333336</v>
      </c>
      <c r="K388" s="280">
        <v>1774</v>
      </c>
      <c r="L388" s="280">
        <v>1720</v>
      </c>
      <c r="M388" s="280">
        <v>0.27110000000000001</v>
      </c>
      <c r="N388" s="1"/>
      <c r="O388" s="1"/>
    </row>
    <row r="389" spans="1:15" ht="12.75" customHeight="1">
      <c r="A389" s="30">
        <v>379</v>
      </c>
      <c r="B389" s="290" t="s">
        <v>874</v>
      </c>
      <c r="C389" s="280">
        <v>43.6</v>
      </c>
      <c r="D389" s="281">
        <v>43.1</v>
      </c>
      <c r="E389" s="281">
        <v>42.6</v>
      </c>
      <c r="F389" s="281">
        <v>41.6</v>
      </c>
      <c r="G389" s="281">
        <v>41.1</v>
      </c>
      <c r="H389" s="281">
        <v>44.1</v>
      </c>
      <c r="I389" s="281">
        <v>44.6</v>
      </c>
      <c r="J389" s="281">
        <v>45.6</v>
      </c>
      <c r="K389" s="280">
        <v>43.6</v>
      </c>
      <c r="L389" s="280">
        <v>42.1</v>
      </c>
      <c r="M389" s="280">
        <v>8.9357600000000001</v>
      </c>
      <c r="N389" s="1"/>
      <c r="O389" s="1"/>
    </row>
    <row r="390" spans="1:15" ht="12.75" customHeight="1">
      <c r="A390" s="30">
        <v>380</v>
      </c>
      <c r="B390" s="290" t="s">
        <v>466</v>
      </c>
      <c r="C390" s="280">
        <v>121.95</v>
      </c>
      <c r="D390" s="281">
        <v>122.76666666666667</v>
      </c>
      <c r="E390" s="281">
        <v>120.33333333333333</v>
      </c>
      <c r="F390" s="281">
        <v>118.71666666666667</v>
      </c>
      <c r="G390" s="281">
        <v>116.28333333333333</v>
      </c>
      <c r="H390" s="281">
        <v>124.38333333333333</v>
      </c>
      <c r="I390" s="281">
        <v>126.81666666666666</v>
      </c>
      <c r="J390" s="281">
        <v>128.43333333333334</v>
      </c>
      <c r="K390" s="280">
        <v>125.2</v>
      </c>
      <c r="L390" s="280">
        <v>121.15</v>
      </c>
      <c r="M390" s="280">
        <v>18.356400000000001</v>
      </c>
      <c r="N390" s="1"/>
      <c r="O390" s="1"/>
    </row>
    <row r="391" spans="1:15" ht="12.75" customHeight="1">
      <c r="A391" s="30">
        <v>381</v>
      </c>
      <c r="B391" s="290" t="s">
        <v>467</v>
      </c>
      <c r="C391" s="280">
        <v>980.05</v>
      </c>
      <c r="D391" s="281">
        <v>984.30000000000007</v>
      </c>
      <c r="E391" s="281">
        <v>971.75000000000011</v>
      </c>
      <c r="F391" s="281">
        <v>963.45</v>
      </c>
      <c r="G391" s="281">
        <v>950.90000000000009</v>
      </c>
      <c r="H391" s="281">
        <v>992.60000000000014</v>
      </c>
      <c r="I391" s="281">
        <v>1005.1500000000001</v>
      </c>
      <c r="J391" s="281">
        <v>1013.4500000000002</v>
      </c>
      <c r="K391" s="280">
        <v>996.85</v>
      </c>
      <c r="L391" s="280">
        <v>976</v>
      </c>
      <c r="M391" s="280">
        <v>0.86802000000000001</v>
      </c>
      <c r="N391" s="1"/>
      <c r="O391" s="1"/>
    </row>
    <row r="392" spans="1:15" ht="12.75" customHeight="1">
      <c r="A392" s="30">
        <v>382</v>
      </c>
      <c r="B392" s="290" t="s">
        <v>185</v>
      </c>
      <c r="C392" s="280">
        <v>2422.25</v>
      </c>
      <c r="D392" s="281">
        <v>2413.1833333333334</v>
      </c>
      <c r="E392" s="281">
        <v>2401.3666666666668</v>
      </c>
      <c r="F392" s="281">
        <v>2380.4833333333336</v>
      </c>
      <c r="G392" s="281">
        <v>2368.666666666667</v>
      </c>
      <c r="H392" s="281">
        <v>2434.0666666666666</v>
      </c>
      <c r="I392" s="281">
        <v>2445.8833333333332</v>
      </c>
      <c r="J392" s="281">
        <v>2466.7666666666664</v>
      </c>
      <c r="K392" s="280">
        <v>2425</v>
      </c>
      <c r="L392" s="280">
        <v>2392.3000000000002</v>
      </c>
      <c r="M392" s="280">
        <v>69.967569999999995</v>
      </c>
      <c r="N392" s="1"/>
      <c r="O392" s="1"/>
    </row>
    <row r="393" spans="1:15" ht="12.75" customHeight="1">
      <c r="A393" s="30">
        <v>383</v>
      </c>
      <c r="B393" s="290" t="s">
        <v>827</v>
      </c>
      <c r="C393" s="280">
        <v>114.9</v>
      </c>
      <c r="D393" s="281">
        <v>114.8</v>
      </c>
      <c r="E393" s="281">
        <v>113.69999999999999</v>
      </c>
      <c r="F393" s="281">
        <v>112.49999999999999</v>
      </c>
      <c r="G393" s="281">
        <v>111.39999999999998</v>
      </c>
      <c r="H393" s="281">
        <v>116</v>
      </c>
      <c r="I393" s="281">
        <v>117.1</v>
      </c>
      <c r="J393" s="281">
        <v>118.30000000000001</v>
      </c>
      <c r="K393" s="280">
        <v>115.9</v>
      </c>
      <c r="L393" s="280">
        <v>113.6</v>
      </c>
      <c r="M393" s="280">
        <v>4.7524800000000003</v>
      </c>
      <c r="N393" s="1"/>
      <c r="O393" s="1"/>
    </row>
    <row r="394" spans="1:15" ht="12.75" customHeight="1">
      <c r="A394" s="30">
        <v>384</v>
      </c>
      <c r="B394" s="290" t="s">
        <v>468</v>
      </c>
      <c r="C394" s="280">
        <v>849.75</v>
      </c>
      <c r="D394" s="281">
        <v>852.5333333333333</v>
      </c>
      <c r="E394" s="281">
        <v>844.21666666666658</v>
      </c>
      <c r="F394" s="281">
        <v>838.68333333333328</v>
      </c>
      <c r="G394" s="281">
        <v>830.36666666666656</v>
      </c>
      <c r="H394" s="281">
        <v>858.06666666666661</v>
      </c>
      <c r="I394" s="281">
        <v>866.38333333333321</v>
      </c>
      <c r="J394" s="281">
        <v>871.91666666666663</v>
      </c>
      <c r="K394" s="280">
        <v>860.85</v>
      </c>
      <c r="L394" s="280">
        <v>847</v>
      </c>
      <c r="M394" s="280">
        <v>0.15287000000000001</v>
      </c>
      <c r="N394" s="1"/>
      <c r="O394" s="1"/>
    </row>
    <row r="395" spans="1:15" ht="12.75" customHeight="1">
      <c r="A395" s="30">
        <v>385</v>
      </c>
      <c r="B395" s="290" t="s">
        <v>469</v>
      </c>
      <c r="C395" s="280">
        <v>1338.95</v>
      </c>
      <c r="D395" s="281">
        <v>1329.6499999999999</v>
      </c>
      <c r="E395" s="281">
        <v>1315.2999999999997</v>
      </c>
      <c r="F395" s="281">
        <v>1291.6499999999999</v>
      </c>
      <c r="G395" s="281">
        <v>1277.2999999999997</v>
      </c>
      <c r="H395" s="281">
        <v>1353.2999999999997</v>
      </c>
      <c r="I395" s="281">
        <v>1367.6499999999996</v>
      </c>
      <c r="J395" s="281">
        <v>1391.2999999999997</v>
      </c>
      <c r="K395" s="280">
        <v>1344</v>
      </c>
      <c r="L395" s="280">
        <v>1306</v>
      </c>
      <c r="M395" s="280">
        <v>2.1874199999999999</v>
      </c>
      <c r="N395" s="1"/>
      <c r="O395" s="1"/>
    </row>
    <row r="396" spans="1:15" ht="12.75" customHeight="1">
      <c r="A396" s="30">
        <v>386</v>
      </c>
      <c r="B396" s="290" t="s">
        <v>273</v>
      </c>
      <c r="C396" s="280">
        <v>844.8</v>
      </c>
      <c r="D396" s="281">
        <v>839.41666666666663</v>
      </c>
      <c r="E396" s="281">
        <v>832.58333333333326</v>
      </c>
      <c r="F396" s="281">
        <v>820.36666666666667</v>
      </c>
      <c r="G396" s="281">
        <v>813.5333333333333</v>
      </c>
      <c r="H396" s="281">
        <v>851.63333333333321</v>
      </c>
      <c r="I396" s="281">
        <v>858.46666666666647</v>
      </c>
      <c r="J396" s="281">
        <v>870.68333333333317</v>
      </c>
      <c r="K396" s="280">
        <v>846.25</v>
      </c>
      <c r="L396" s="280">
        <v>827.2</v>
      </c>
      <c r="M396" s="280">
        <v>7.7756100000000004</v>
      </c>
      <c r="N396" s="1"/>
      <c r="O396" s="1"/>
    </row>
    <row r="397" spans="1:15" ht="12.75" customHeight="1">
      <c r="A397" s="30">
        <v>387</v>
      </c>
      <c r="B397" s="290" t="s">
        <v>187</v>
      </c>
      <c r="C397" s="280">
        <v>1177.1500000000001</v>
      </c>
      <c r="D397" s="281">
        <v>1173.7666666666667</v>
      </c>
      <c r="E397" s="281">
        <v>1160.6833333333334</v>
      </c>
      <c r="F397" s="281">
        <v>1144.2166666666667</v>
      </c>
      <c r="G397" s="281">
        <v>1131.1333333333334</v>
      </c>
      <c r="H397" s="281">
        <v>1190.2333333333333</v>
      </c>
      <c r="I397" s="281">
        <v>1203.3166666666668</v>
      </c>
      <c r="J397" s="281">
        <v>1219.7833333333333</v>
      </c>
      <c r="K397" s="280">
        <v>1186.8499999999999</v>
      </c>
      <c r="L397" s="280">
        <v>1157.3</v>
      </c>
      <c r="M397" s="280">
        <v>10.44459</v>
      </c>
      <c r="N397" s="1"/>
      <c r="O397" s="1"/>
    </row>
    <row r="398" spans="1:15" ht="12.75" customHeight="1">
      <c r="A398" s="30">
        <v>388</v>
      </c>
      <c r="B398" s="290" t="s">
        <v>470</v>
      </c>
      <c r="C398" s="280">
        <v>473.6</v>
      </c>
      <c r="D398" s="281">
        <v>468.40000000000003</v>
      </c>
      <c r="E398" s="281">
        <v>456.20000000000005</v>
      </c>
      <c r="F398" s="281">
        <v>438.8</v>
      </c>
      <c r="G398" s="281">
        <v>426.6</v>
      </c>
      <c r="H398" s="281">
        <v>485.80000000000007</v>
      </c>
      <c r="I398" s="281">
        <v>498</v>
      </c>
      <c r="J398" s="281">
        <v>515.40000000000009</v>
      </c>
      <c r="K398" s="280">
        <v>480.6</v>
      </c>
      <c r="L398" s="280">
        <v>451</v>
      </c>
      <c r="M398" s="280">
        <v>2.8887700000000001</v>
      </c>
      <c r="N398" s="1"/>
      <c r="O398" s="1"/>
    </row>
    <row r="399" spans="1:15" ht="12.75" customHeight="1">
      <c r="A399" s="30">
        <v>389</v>
      </c>
      <c r="B399" s="290" t="s">
        <v>471</v>
      </c>
      <c r="C399" s="280">
        <v>28.75</v>
      </c>
      <c r="D399" s="281">
        <v>28.95</v>
      </c>
      <c r="E399" s="281">
        <v>28.45</v>
      </c>
      <c r="F399" s="281">
        <v>28.15</v>
      </c>
      <c r="G399" s="281">
        <v>27.65</v>
      </c>
      <c r="H399" s="281">
        <v>29.25</v>
      </c>
      <c r="I399" s="281">
        <v>29.75</v>
      </c>
      <c r="J399" s="281">
        <v>30.05</v>
      </c>
      <c r="K399" s="280">
        <v>29.45</v>
      </c>
      <c r="L399" s="280">
        <v>28.65</v>
      </c>
      <c r="M399" s="280">
        <v>12.574020000000001</v>
      </c>
      <c r="N399" s="1"/>
      <c r="O399" s="1"/>
    </row>
    <row r="400" spans="1:15" ht="12.75" customHeight="1">
      <c r="A400" s="30">
        <v>390</v>
      </c>
      <c r="B400" s="290" t="s">
        <v>472</v>
      </c>
      <c r="C400" s="280">
        <v>3731.45</v>
      </c>
      <c r="D400" s="281">
        <v>3740.1333333333332</v>
      </c>
      <c r="E400" s="281">
        <v>3701.3166666666666</v>
      </c>
      <c r="F400" s="281">
        <v>3671.1833333333334</v>
      </c>
      <c r="G400" s="281">
        <v>3632.3666666666668</v>
      </c>
      <c r="H400" s="281">
        <v>3770.2666666666664</v>
      </c>
      <c r="I400" s="281">
        <v>3809.083333333333</v>
      </c>
      <c r="J400" s="281">
        <v>3839.2166666666662</v>
      </c>
      <c r="K400" s="280">
        <v>3778.95</v>
      </c>
      <c r="L400" s="280">
        <v>3710</v>
      </c>
      <c r="M400" s="280">
        <v>0.38606000000000001</v>
      </c>
      <c r="N400" s="1"/>
      <c r="O400" s="1"/>
    </row>
    <row r="401" spans="1:15" ht="12.75" customHeight="1">
      <c r="A401" s="30">
        <v>391</v>
      </c>
      <c r="B401" s="290" t="s">
        <v>191</v>
      </c>
      <c r="C401" s="280">
        <v>2308.5</v>
      </c>
      <c r="D401" s="281">
        <v>2296.6666666666665</v>
      </c>
      <c r="E401" s="281">
        <v>2273.833333333333</v>
      </c>
      <c r="F401" s="281">
        <v>2239.1666666666665</v>
      </c>
      <c r="G401" s="281">
        <v>2216.333333333333</v>
      </c>
      <c r="H401" s="281">
        <v>2331.333333333333</v>
      </c>
      <c r="I401" s="281">
        <v>2354.1666666666661</v>
      </c>
      <c r="J401" s="281">
        <v>2388.833333333333</v>
      </c>
      <c r="K401" s="280">
        <v>2319.5</v>
      </c>
      <c r="L401" s="280">
        <v>2262</v>
      </c>
      <c r="M401" s="280">
        <v>4.0193399999999997</v>
      </c>
      <c r="N401" s="1"/>
      <c r="O401" s="1"/>
    </row>
    <row r="402" spans="1:15" ht="12.75" customHeight="1">
      <c r="A402" s="30">
        <v>392</v>
      </c>
      <c r="B402" s="290" t="s">
        <v>274</v>
      </c>
      <c r="C402" s="280">
        <v>6638.55</v>
      </c>
      <c r="D402" s="281">
        <v>6632.7666666666664</v>
      </c>
      <c r="E402" s="281">
        <v>6610.5333333333328</v>
      </c>
      <c r="F402" s="281">
        <v>6582.5166666666664</v>
      </c>
      <c r="G402" s="281">
        <v>6560.2833333333328</v>
      </c>
      <c r="H402" s="281">
        <v>6660.7833333333328</v>
      </c>
      <c r="I402" s="281">
        <v>6683.0166666666664</v>
      </c>
      <c r="J402" s="281">
        <v>6711.0333333333328</v>
      </c>
      <c r="K402" s="280">
        <v>6655</v>
      </c>
      <c r="L402" s="280">
        <v>6604.75</v>
      </c>
      <c r="M402" s="280">
        <v>0.10532</v>
      </c>
      <c r="N402" s="1"/>
      <c r="O402" s="1"/>
    </row>
    <row r="403" spans="1:15" ht="12.75" customHeight="1">
      <c r="A403" s="30">
        <v>393</v>
      </c>
      <c r="B403" s="290" t="s">
        <v>875</v>
      </c>
      <c r="C403" s="280">
        <v>1109.45</v>
      </c>
      <c r="D403" s="281">
        <v>1118.0166666666667</v>
      </c>
      <c r="E403" s="281">
        <v>1092.2833333333333</v>
      </c>
      <c r="F403" s="281">
        <v>1075.1166666666666</v>
      </c>
      <c r="G403" s="281">
        <v>1049.3833333333332</v>
      </c>
      <c r="H403" s="281">
        <v>1135.1833333333334</v>
      </c>
      <c r="I403" s="281">
        <v>1160.9166666666665</v>
      </c>
      <c r="J403" s="281">
        <v>1178.0833333333335</v>
      </c>
      <c r="K403" s="280">
        <v>1143.75</v>
      </c>
      <c r="L403" s="280">
        <v>1100.8499999999999</v>
      </c>
      <c r="M403" s="280">
        <v>0.78110999999999997</v>
      </c>
      <c r="N403" s="1"/>
      <c r="O403" s="1"/>
    </row>
    <row r="404" spans="1:15" ht="12.75" customHeight="1">
      <c r="A404" s="30">
        <v>394</v>
      </c>
      <c r="B404" s="290" t="s">
        <v>876</v>
      </c>
      <c r="C404" s="280">
        <v>408.95</v>
      </c>
      <c r="D404" s="281">
        <v>409.5333333333333</v>
      </c>
      <c r="E404" s="281">
        <v>402.21666666666658</v>
      </c>
      <c r="F404" s="281">
        <v>395.48333333333329</v>
      </c>
      <c r="G404" s="281">
        <v>388.16666666666657</v>
      </c>
      <c r="H404" s="281">
        <v>416.26666666666659</v>
      </c>
      <c r="I404" s="281">
        <v>423.58333333333331</v>
      </c>
      <c r="J404" s="281">
        <v>430.31666666666661</v>
      </c>
      <c r="K404" s="280">
        <v>416.85</v>
      </c>
      <c r="L404" s="280">
        <v>402.8</v>
      </c>
      <c r="M404" s="280">
        <v>1.32114</v>
      </c>
      <c r="N404" s="1"/>
      <c r="O404" s="1"/>
    </row>
    <row r="405" spans="1:15" ht="12.75" customHeight="1">
      <c r="A405" s="30">
        <v>395</v>
      </c>
      <c r="B405" s="290" t="s">
        <v>473</v>
      </c>
      <c r="C405" s="280">
        <v>2559.5</v>
      </c>
      <c r="D405" s="281">
        <v>2538.3833333333332</v>
      </c>
      <c r="E405" s="281">
        <v>2496.1166666666663</v>
      </c>
      <c r="F405" s="281">
        <v>2432.7333333333331</v>
      </c>
      <c r="G405" s="281">
        <v>2390.4666666666662</v>
      </c>
      <c r="H405" s="281">
        <v>2601.7666666666664</v>
      </c>
      <c r="I405" s="281">
        <v>2644.0333333333328</v>
      </c>
      <c r="J405" s="281">
        <v>2707.4166666666665</v>
      </c>
      <c r="K405" s="280">
        <v>2580.65</v>
      </c>
      <c r="L405" s="280">
        <v>2475</v>
      </c>
      <c r="M405" s="280">
        <v>1.8024100000000001</v>
      </c>
      <c r="N405" s="1"/>
      <c r="O405" s="1"/>
    </row>
    <row r="406" spans="1:15" ht="12.75" customHeight="1">
      <c r="A406" s="30">
        <v>396</v>
      </c>
      <c r="B406" s="290" t="s">
        <v>474</v>
      </c>
      <c r="C406" s="280">
        <v>113.6</v>
      </c>
      <c r="D406" s="281">
        <v>112.96666666666665</v>
      </c>
      <c r="E406" s="281">
        <v>111.13333333333331</v>
      </c>
      <c r="F406" s="281">
        <v>108.66666666666666</v>
      </c>
      <c r="G406" s="281">
        <v>106.83333333333331</v>
      </c>
      <c r="H406" s="281">
        <v>115.43333333333331</v>
      </c>
      <c r="I406" s="281">
        <v>117.26666666666665</v>
      </c>
      <c r="J406" s="281">
        <v>119.73333333333331</v>
      </c>
      <c r="K406" s="280">
        <v>114.8</v>
      </c>
      <c r="L406" s="280">
        <v>110.5</v>
      </c>
      <c r="M406" s="280">
        <v>34.68873</v>
      </c>
      <c r="N406" s="1"/>
      <c r="O406" s="1"/>
    </row>
    <row r="407" spans="1:15" ht="12.75" customHeight="1">
      <c r="A407" s="30">
        <v>397</v>
      </c>
      <c r="B407" s="290" t="s">
        <v>475</v>
      </c>
      <c r="C407" s="280">
        <v>2679.9</v>
      </c>
      <c r="D407" s="281">
        <v>2674.3833333333332</v>
      </c>
      <c r="E407" s="281">
        <v>2658.7666666666664</v>
      </c>
      <c r="F407" s="281">
        <v>2637.6333333333332</v>
      </c>
      <c r="G407" s="281">
        <v>2622.0166666666664</v>
      </c>
      <c r="H407" s="281">
        <v>2695.5166666666664</v>
      </c>
      <c r="I407" s="281">
        <v>2711.1333333333332</v>
      </c>
      <c r="J407" s="281">
        <v>2732.2666666666664</v>
      </c>
      <c r="K407" s="280">
        <v>2690</v>
      </c>
      <c r="L407" s="280">
        <v>2653.25</v>
      </c>
      <c r="M407" s="280">
        <v>3.2149999999999998E-2</v>
      </c>
      <c r="N407" s="1"/>
      <c r="O407" s="1"/>
    </row>
    <row r="408" spans="1:15" ht="12.75" customHeight="1">
      <c r="A408" s="30">
        <v>398</v>
      </c>
      <c r="B408" s="290" t="s">
        <v>476</v>
      </c>
      <c r="C408" s="280">
        <v>430.2</v>
      </c>
      <c r="D408" s="281">
        <v>427.5333333333333</v>
      </c>
      <c r="E408" s="281">
        <v>420.06666666666661</v>
      </c>
      <c r="F408" s="281">
        <v>409.93333333333328</v>
      </c>
      <c r="G408" s="281">
        <v>402.46666666666658</v>
      </c>
      <c r="H408" s="281">
        <v>437.66666666666663</v>
      </c>
      <c r="I408" s="281">
        <v>445.13333333333333</v>
      </c>
      <c r="J408" s="281">
        <v>455.26666666666665</v>
      </c>
      <c r="K408" s="280">
        <v>435</v>
      </c>
      <c r="L408" s="280">
        <v>417.4</v>
      </c>
      <c r="M408" s="280">
        <v>1.8492900000000001</v>
      </c>
      <c r="N408" s="1"/>
      <c r="O408" s="1"/>
    </row>
    <row r="409" spans="1:15" ht="12.75" customHeight="1">
      <c r="A409" s="30">
        <v>399</v>
      </c>
      <c r="B409" s="290" t="s">
        <v>477</v>
      </c>
      <c r="C409" s="280">
        <v>100</v>
      </c>
      <c r="D409" s="281">
        <v>100.33333333333333</v>
      </c>
      <c r="E409" s="281">
        <v>98.916666666666657</v>
      </c>
      <c r="F409" s="281">
        <v>97.833333333333329</v>
      </c>
      <c r="G409" s="281">
        <v>96.416666666666657</v>
      </c>
      <c r="H409" s="281">
        <v>101.41666666666666</v>
      </c>
      <c r="I409" s="281">
        <v>102.83333333333331</v>
      </c>
      <c r="J409" s="281">
        <v>103.91666666666666</v>
      </c>
      <c r="K409" s="280">
        <v>101.75</v>
      </c>
      <c r="L409" s="280">
        <v>99.25</v>
      </c>
      <c r="M409" s="280">
        <v>8.5462600000000002</v>
      </c>
      <c r="N409" s="1"/>
      <c r="O409" s="1"/>
    </row>
    <row r="410" spans="1:15" ht="12.75" customHeight="1">
      <c r="A410" s="30">
        <v>400</v>
      </c>
      <c r="B410" s="290" t="s">
        <v>189</v>
      </c>
      <c r="C410" s="280">
        <v>20055.7</v>
      </c>
      <c r="D410" s="281">
        <v>19978.233333333334</v>
      </c>
      <c r="E410" s="281">
        <v>19857.466666666667</v>
      </c>
      <c r="F410" s="281">
        <v>19659.233333333334</v>
      </c>
      <c r="G410" s="281">
        <v>19538.466666666667</v>
      </c>
      <c r="H410" s="281">
        <v>20176.466666666667</v>
      </c>
      <c r="I410" s="281">
        <v>20297.233333333337</v>
      </c>
      <c r="J410" s="281">
        <v>20495.466666666667</v>
      </c>
      <c r="K410" s="280">
        <v>20099</v>
      </c>
      <c r="L410" s="280">
        <v>19780</v>
      </c>
      <c r="M410" s="280">
        <v>0.18143999999999999</v>
      </c>
      <c r="N410" s="1"/>
      <c r="O410" s="1"/>
    </row>
    <row r="411" spans="1:15" ht="12.75" customHeight="1">
      <c r="A411" s="30">
        <v>401</v>
      </c>
      <c r="B411" s="290" t="s">
        <v>877</v>
      </c>
      <c r="C411" s="280">
        <v>48.9</v>
      </c>
      <c r="D411" s="281">
        <v>48.933333333333337</v>
      </c>
      <c r="E411" s="281">
        <v>48.416666666666671</v>
      </c>
      <c r="F411" s="281">
        <v>47.933333333333337</v>
      </c>
      <c r="G411" s="281">
        <v>47.416666666666671</v>
      </c>
      <c r="H411" s="281">
        <v>49.416666666666671</v>
      </c>
      <c r="I411" s="281">
        <v>49.933333333333337</v>
      </c>
      <c r="J411" s="281">
        <v>50.416666666666671</v>
      </c>
      <c r="K411" s="280">
        <v>49.45</v>
      </c>
      <c r="L411" s="280">
        <v>48.45</v>
      </c>
      <c r="M411" s="280">
        <v>98.408709999999999</v>
      </c>
      <c r="N411" s="1"/>
      <c r="O411" s="1"/>
    </row>
    <row r="412" spans="1:15" ht="12.75" customHeight="1">
      <c r="A412" s="30">
        <v>402</v>
      </c>
      <c r="B412" s="290" t="s">
        <v>478</v>
      </c>
      <c r="C412" s="280">
        <v>1874</v>
      </c>
      <c r="D412" s="281">
        <v>1861.3833333333332</v>
      </c>
      <c r="E412" s="281">
        <v>1838.7666666666664</v>
      </c>
      <c r="F412" s="281">
        <v>1803.5333333333333</v>
      </c>
      <c r="G412" s="281">
        <v>1780.9166666666665</v>
      </c>
      <c r="H412" s="281">
        <v>1896.6166666666663</v>
      </c>
      <c r="I412" s="281">
        <v>1919.2333333333331</v>
      </c>
      <c r="J412" s="281">
        <v>1954.4666666666662</v>
      </c>
      <c r="K412" s="280">
        <v>1884</v>
      </c>
      <c r="L412" s="280">
        <v>1826.15</v>
      </c>
      <c r="M412" s="280">
        <v>1.0569999999999999</v>
      </c>
      <c r="N412" s="1"/>
      <c r="O412" s="1"/>
    </row>
    <row r="413" spans="1:15" ht="12.75" customHeight="1">
      <c r="A413" s="30">
        <v>403</v>
      </c>
      <c r="B413" s="290" t="s">
        <v>192</v>
      </c>
      <c r="C413" s="280">
        <v>1397.1</v>
      </c>
      <c r="D413" s="281">
        <v>1379.6833333333334</v>
      </c>
      <c r="E413" s="281">
        <v>1340.4166666666667</v>
      </c>
      <c r="F413" s="281">
        <v>1283.7333333333333</v>
      </c>
      <c r="G413" s="281">
        <v>1244.4666666666667</v>
      </c>
      <c r="H413" s="281">
        <v>1436.3666666666668</v>
      </c>
      <c r="I413" s="281">
        <v>1475.6333333333332</v>
      </c>
      <c r="J413" s="281">
        <v>1532.3166666666668</v>
      </c>
      <c r="K413" s="280">
        <v>1418.95</v>
      </c>
      <c r="L413" s="280">
        <v>1323</v>
      </c>
      <c r="M413" s="280">
        <v>10.84069</v>
      </c>
      <c r="N413" s="1"/>
      <c r="O413" s="1"/>
    </row>
    <row r="414" spans="1:15" ht="12.75" customHeight="1">
      <c r="A414" s="30">
        <v>404</v>
      </c>
      <c r="B414" s="290" t="s">
        <v>878</v>
      </c>
      <c r="C414" s="280">
        <v>291.25</v>
      </c>
      <c r="D414" s="281">
        <v>291.18333333333334</v>
      </c>
      <c r="E414" s="281">
        <v>289.41666666666669</v>
      </c>
      <c r="F414" s="281">
        <v>287.58333333333337</v>
      </c>
      <c r="G414" s="281">
        <v>285.81666666666672</v>
      </c>
      <c r="H414" s="281">
        <v>293.01666666666665</v>
      </c>
      <c r="I414" s="281">
        <v>294.7833333333333</v>
      </c>
      <c r="J414" s="281">
        <v>296.61666666666662</v>
      </c>
      <c r="K414" s="280">
        <v>292.95</v>
      </c>
      <c r="L414" s="280">
        <v>289.35000000000002</v>
      </c>
      <c r="M414" s="280">
        <v>0.57535999999999998</v>
      </c>
      <c r="N414" s="1"/>
      <c r="O414" s="1"/>
    </row>
    <row r="415" spans="1:15" ht="12.75" customHeight="1">
      <c r="A415" s="30">
        <v>405</v>
      </c>
      <c r="B415" s="290" t="s">
        <v>190</v>
      </c>
      <c r="C415" s="280">
        <v>2714.7</v>
      </c>
      <c r="D415" s="281">
        <v>2706.35</v>
      </c>
      <c r="E415" s="281">
        <v>2689.7</v>
      </c>
      <c r="F415" s="281">
        <v>2664.7</v>
      </c>
      <c r="G415" s="281">
        <v>2648.0499999999997</v>
      </c>
      <c r="H415" s="281">
        <v>2731.35</v>
      </c>
      <c r="I415" s="281">
        <v>2748.0000000000005</v>
      </c>
      <c r="J415" s="281">
        <v>2773</v>
      </c>
      <c r="K415" s="280">
        <v>2723</v>
      </c>
      <c r="L415" s="280">
        <v>2681.35</v>
      </c>
      <c r="M415" s="280">
        <v>4.7577299999999996</v>
      </c>
      <c r="N415" s="1"/>
      <c r="O415" s="1"/>
    </row>
    <row r="416" spans="1:15" ht="12.75" customHeight="1">
      <c r="A416" s="30">
        <v>406</v>
      </c>
      <c r="B416" s="290" t="s">
        <v>479</v>
      </c>
      <c r="C416" s="280">
        <v>629.25</v>
      </c>
      <c r="D416" s="281">
        <v>630.41666666666663</v>
      </c>
      <c r="E416" s="281">
        <v>621.5333333333333</v>
      </c>
      <c r="F416" s="281">
        <v>613.81666666666672</v>
      </c>
      <c r="G416" s="281">
        <v>604.93333333333339</v>
      </c>
      <c r="H416" s="281">
        <v>638.13333333333321</v>
      </c>
      <c r="I416" s="281">
        <v>647.01666666666665</v>
      </c>
      <c r="J416" s="281">
        <v>654.73333333333312</v>
      </c>
      <c r="K416" s="280">
        <v>639.29999999999995</v>
      </c>
      <c r="L416" s="280">
        <v>622.70000000000005</v>
      </c>
      <c r="M416" s="280">
        <v>2.3304499999999999</v>
      </c>
      <c r="N416" s="1"/>
      <c r="O416" s="1"/>
    </row>
    <row r="417" spans="1:15" ht="12.75" customHeight="1">
      <c r="A417" s="30">
        <v>407</v>
      </c>
      <c r="B417" s="290" t="s">
        <v>480</v>
      </c>
      <c r="C417" s="280">
        <v>2698.4</v>
      </c>
      <c r="D417" s="281">
        <v>2684.1333333333332</v>
      </c>
      <c r="E417" s="281">
        <v>2658.2666666666664</v>
      </c>
      <c r="F417" s="281">
        <v>2618.1333333333332</v>
      </c>
      <c r="G417" s="281">
        <v>2592.2666666666664</v>
      </c>
      <c r="H417" s="281">
        <v>2724.2666666666664</v>
      </c>
      <c r="I417" s="281">
        <v>2750.1333333333332</v>
      </c>
      <c r="J417" s="281">
        <v>2790.2666666666664</v>
      </c>
      <c r="K417" s="280">
        <v>2710</v>
      </c>
      <c r="L417" s="280">
        <v>2644</v>
      </c>
      <c r="M417" s="280">
        <v>0.1401</v>
      </c>
      <c r="N417" s="1"/>
      <c r="O417" s="1"/>
    </row>
    <row r="418" spans="1:15" ht="12.75" customHeight="1">
      <c r="A418" s="30">
        <v>408</v>
      </c>
      <c r="B418" s="290" t="s">
        <v>481</v>
      </c>
      <c r="C418" s="280">
        <v>359.05</v>
      </c>
      <c r="D418" s="281">
        <v>358.40000000000003</v>
      </c>
      <c r="E418" s="281">
        <v>355.70000000000005</v>
      </c>
      <c r="F418" s="281">
        <v>352.35</v>
      </c>
      <c r="G418" s="281">
        <v>349.65000000000003</v>
      </c>
      <c r="H418" s="281">
        <v>361.75000000000006</v>
      </c>
      <c r="I418" s="281">
        <v>364.45</v>
      </c>
      <c r="J418" s="281">
        <v>367.80000000000007</v>
      </c>
      <c r="K418" s="280">
        <v>361.1</v>
      </c>
      <c r="L418" s="280">
        <v>355.05</v>
      </c>
      <c r="M418" s="280">
        <v>0.62378</v>
      </c>
      <c r="N418" s="1"/>
      <c r="O418" s="1"/>
    </row>
    <row r="419" spans="1:15" ht="12.75" customHeight="1">
      <c r="A419" s="30">
        <v>409</v>
      </c>
      <c r="B419" s="290" t="s">
        <v>828</v>
      </c>
      <c r="C419" s="280">
        <v>570.1</v>
      </c>
      <c r="D419" s="281">
        <v>572.35</v>
      </c>
      <c r="E419" s="281">
        <v>566.35</v>
      </c>
      <c r="F419" s="281">
        <v>562.6</v>
      </c>
      <c r="G419" s="281">
        <v>556.6</v>
      </c>
      <c r="H419" s="281">
        <v>576.1</v>
      </c>
      <c r="I419" s="281">
        <v>582.1</v>
      </c>
      <c r="J419" s="281">
        <v>585.85</v>
      </c>
      <c r="K419" s="280">
        <v>578.35</v>
      </c>
      <c r="L419" s="280">
        <v>568.6</v>
      </c>
      <c r="M419" s="280">
        <v>3.8040699999999998</v>
      </c>
      <c r="N419" s="1"/>
      <c r="O419" s="1"/>
    </row>
    <row r="420" spans="1:15" ht="12.75" customHeight="1">
      <c r="A420" s="30">
        <v>410</v>
      </c>
      <c r="B420" s="290" t="s">
        <v>482</v>
      </c>
      <c r="C420" s="280">
        <v>661.3</v>
      </c>
      <c r="D420" s="281">
        <v>662.4666666666667</v>
      </c>
      <c r="E420" s="281">
        <v>657.83333333333337</v>
      </c>
      <c r="F420" s="281">
        <v>654.36666666666667</v>
      </c>
      <c r="G420" s="281">
        <v>649.73333333333335</v>
      </c>
      <c r="H420" s="281">
        <v>665.93333333333339</v>
      </c>
      <c r="I420" s="281">
        <v>670.56666666666661</v>
      </c>
      <c r="J420" s="281">
        <v>674.03333333333342</v>
      </c>
      <c r="K420" s="280">
        <v>667.1</v>
      </c>
      <c r="L420" s="280">
        <v>659</v>
      </c>
      <c r="M420" s="280">
        <v>0.50858000000000003</v>
      </c>
      <c r="N420" s="1"/>
      <c r="O420" s="1"/>
    </row>
    <row r="421" spans="1:15" ht="12.75" customHeight="1">
      <c r="A421" s="30">
        <v>411</v>
      </c>
      <c r="B421" s="290" t="s">
        <v>483</v>
      </c>
      <c r="C421" s="280">
        <v>39.549999999999997</v>
      </c>
      <c r="D421" s="281">
        <v>39.43333333333333</v>
      </c>
      <c r="E421" s="281">
        <v>38.416666666666657</v>
      </c>
      <c r="F421" s="281">
        <v>37.283333333333324</v>
      </c>
      <c r="G421" s="281">
        <v>36.266666666666652</v>
      </c>
      <c r="H421" s="281">
        <v>40.566666666666663</v>
      </c>
      <c r="I421" s="281">
        <v>41.583333333333329</v>
      </c>
      <c r="J421" s="281">
        <v>42.716666666666669</v>
      </c>
      <c r="K421" s="280">
        <v>40.450000000000003</v>
      </c>
      <c r="L421" s="280">
        <v>38.299999999999997</v>
      </c>
      <c r="M421" s="280">
        <v>36.609319999999997</v>
      </c>
      <c r="N421" s="1"/>
      <c r="O421" s="1"/>
    </row>
    <row r="422" spans="1:15" ht="12.75" customHeight="1">
      <c r="A422" s="30">
        <v>412</v>
      </c>
      <c r="B422" s="290" t="s">
        <v>879</v>
      </c>
      <c r="C422" s="280">
        <v>671.55</v>
      </c>
      <c r="D422" s="281">
        <v>664.48333333333323</v>
      </c>
      <c r="E422" s="281">
        <v>637.06666666666649</v>
      </c>
      <c r="F422" s="281">
        <v>602.58333333333326</v>
      </c>
      <c r="G422" s="281">
        <v>575.16666666666652</v>
      </c>
      <c r="H422" s="281">
        <v>698.96666666666647</v>
      </c>
      <c r="I422" s="281">
        <v>726.38333333333321</v>
      </c>
      <c r="J422" s="281">
        <v>760.86666666666645</v>
      </c>
      <c r="K422" s="280">
        <v>691.9</v>
      </c>
      <c r="L422" s="280">
        <v>630</v>
      </c>
      <c r="M422" s="280">
        <v>15.840859999999999</v>
      </c>
      <c r="N422" s="1"/>
      <c r="O422" s="1"/>
    </row>
    <row r="423" spans="1:15" ht="12.75" customHeight="1">
      <c r="A423" s="30">
        <v>413</v>
      </c>
      <c r="B423" s="290" t="s">
        <v>188</v>
      </c>
      <c r="C423" s="280">
        <v>490.3</v>
      </c>
      <c r="D423" s="281">
        <v>487.9666666666667</v>
      </c>
      <c r="E423" s="281">
        <v>484.43333333333339</v>
      </c>
      <c r="F423" s="281">
        <v>478.56666666666672</v>
      </c>
      <c r="G423" s="281">
        <v>475.03333333333342</v>
      </c>
      <c r="H423" s="281">
        <v>493.83333333333337</v>
      </c>
      <c r="I423" s="281">
        <v>497.36666666666667</v>
      </c>
      <c r="J423" s="281">
        <v>503.23333333333335</v>
      </c>
      <c r="K423" s="280">
        <v>491.5</v>
      </c>
      <c r="L423" s="280">
        <v>482.1</v>
      </c>
      <c r="M423" s="280">
        <v>99.347859999999997</v>
      </c>
      <c r="N423" s="1"/>
      <c r="O423" s="1"/>
    </row>
    <row r="424" spans="1:15" ht="12.75" customHeight="1">
      <c r="A424" s="30">
        <v>414</v>
      </c>
      <c r="B424" s="290" t="s">
        <v>186</v>
      </c>
      <c r="C424" s="280">
        <v>71.8</v>
      </c>
      <c r="D424" s="281">
        <v>71.150000000000006</v>
      </c>
      <c r="E424" s="281">
        <v>70.300000000000011</v>
      </c>
      <c r="F424" s="281">
        <v>68.800000000000011</v>
      </c>
      <c r="G424" s="281">
        <v>67.950000000000017</v>
      </c>
      <c r="H424" s="281">
        <v>72.650000000000006</v>
      </c>
      <c r="I424" s="281">
        <v>73.5</v>
      </c>
      <c r="J424" s="281">
        <v>75</v>
      </c>
      <c r="K424" s="280">
        <v>72</v>
      </c>
      <c r="L424" s="280">
        <v>69.650000000000006</v>
      </c>
      <c r="M424" s="280">
        <v>332.45540999999997</v>
      </c>
      <c r="N424" s="1"/>
      <c r="O424" s="1"/>
    </row>
    <row r="425" spans="1:15" ht="12.75" customHeight="1">
      <c r="A425" s="30">
        <v>415</v>
      </c>
      <c r="B425" s="290" t="s">
        <v>484</v>
      </c>
      <c r="C425" s="280">
        <v>291.95</v>
      </c>
      <c r="D425" s="281">
        <v>289.64999999999998</v>
      </c>
      <c r="E425" s="281">
        <v>285.64999999999998</v>
      </c>
      <c r="F425" s="281">
        <v>279.35000000000002</v>
      </c>
      <c r="G425" s="281">
        <v>275.35000000000002</v>
      </c>
      <c r="H425" s="281">
        <v>295.94999999999993</v>
      </c>
      <c r="I425" s="281">
        <v>299.94999999999993</v>
      </c>
      <c r="J425" s="281">
        <v>306.24999999999989</v>
      </c>
      <c r="K425" s="280">
        <v>293.64999999999998</v>
      </c>
      <c r="L425" s="280">
        <v>283.35000000000002</v>
      </c>
      <c r="M425" s="280">
        <v>1.70156</v>
      </c>
      <c r="N425" s="1"/>
      <c r="O425" s="1"/>
    </row>
    <row r="426" spans="1:15" ht="12.75" customHeight="1">
      <c r="A426" s="30">
        <v>416</v>
      </c>
      <c r="B426" s="290" t="s">
        <v>485</v>
      </c>
      <c r="C426" s="280">
        <v>141.94999999999999</v>
      </c>
      <c r="D426" s="281">
        <v>142.86666666666665</v>
      </c>
      <c r="E426" s="281">
        <v>140.6333333333333</v>
      </c>
      <c r="F426" s="281">
        <v>139.31666666666666</v>
      </c>
      <c r="G426" s="281">
        <v>137.08333333333331</v>
      </c>
      <c r="H426" s="281">
        <v>144.18333333333328</v>
      </c>
      <c r="I426" s="281">
        <v>146.41666666666663</v>
      </c>
      <c r="J426" s="281">
        <v>147.73333333333326</v>
      </c>
      <c r="K426" s="280">
        <v>145.1</v>
      </c>
      <c r="L426" s="280">
        <v>141.55000000000001</v>
      </c>
      <c r="M426" s="280">
        <v>5.5267999999999997</v>
      </c>
      <c r="N426" s="1"/>
      <c r="O426" s="1"/>
    </row>
    <row r="427" spans="1:15" ht="12.75" customHeight="1">
      <c r="A427" s="30">
        <v>417</v>
      </c>
      <c r="B427" s="290" t="s">
        <v>486</v>
      </c>
      <c r="C427" s="280">
        <v>343.7</v>
      </c>
      <c r="D427" s="281">
        <v>342.7</v>
      </c>
      <c r="E427" s="281">
        <v>340.4</v>
      </c>
      <c r="F427" s="281">
        <v>337.09999999999997</v>
      </c>
      <c r="G427" s="281">
        <v>334.79999999999995</v>
      </c>
      <c r="H427" s="281">
        <v>346</v>
      </c>
      <c r="I427" s="281">
        <v>348.30000000000007</v>
      </c>
      <c r="J427" s="281">
        <v>351.6</v>
      </c>
      <c r="K427" s="280">
        <v>345</v>
      </c>
      <c r="L427" s="280">
        <v>339.4</v>
      </c>
      <c r="M427" s="280">
        <v>3.0578799999999999</v>
      </c>
      <c r="N427" s="1"/>
      <c r="O427" s="1"/>
    </row>
    <row r="428" spans="1:15" ht="12.75" customHeight="1">
      <c r="A428" s="30">
        <v>418</v>
      </c>
      <c r="B428" s="290" t="s">
        <v>487</v>
      </c>
      <c r="C428" s="280">
        <v>441.3</v>
      </c>
      <c r="D428" s="281">
        <v>439.2</v>
      </c>
      <c r="E428" s="281">
        <v>432.09999999999997</v>
      </c>
      <c r="F428" s="281">
        <v>422.9</v>
      </c>
      <c r="G428" s="281">
        <v>415.79999999999995</v>
      </c>
      <c r="H428" s="281">
        <v>448.4</v>
      </c>
      <c r="I428" s="281">
        <v>455.5</v>
      </c>
      <c r="J428" s="281">
        <v>464.7</v>
      </c>
      <c r="K428" s="280">
        <v>446.3</v>
      </c>
      <c r="L428" s="280">
        <v>430</v>
      </c>
      <c r="M428" s="280">
        <v>1.15083</v>
      </c>
      <c r="N428" s="1"/>
      <c r="O428" s="1"/>
    </row>
    <row r="429" spans="1:15" ht="12.75" customHeight="1">
      <c r="A429" s="30">
        <v>419</v>
      </c>
      <c r="B429" s="290" t="s">
        <v>488</v>
      </c>
      <c r="C429" s="280">
        <v>482.7</v>
      </c>
      <c r="D429" s="281">
        <v>487.73333333333329</v>
      </c>
      <c r="E429" s="281">
        <v>475.86666666666656</v>
      </c>
      <c r="F429" s="281">
        <v>469.03333333333325</v>
      </c>
      <c r="G429" s="281">
        <v>457.16666666666652</v>
      </c>
      <c r="H429" s="281">
        <v>494.56666666666661</v>
      </c>
      <c r="I429" s="281">
        <v>506.43333333333328</v>
      </c>
      <c r="J429" s="281">
        <v>513.26666666666665</v>
      </c>
      <c r="K429" s="280">
        <v>499.6</v>
      </c>
      <c r="L429" s="280">
        <v>480.9</v>
      </c>
      <c r="M429" s="280">
        <v>3.8478599999999998</v>
      </c>
      <c r="N429" s="1"/>
      <c r="O429" s="1"/>
    </row>
    <row r="430" spans="1:15" ht="12.75" customHeight="1">
      <c r="A430" s="30">
        <v>420</v>
      </c>
      <c r="B430" s="290" t="s">
        <v>489</v>
      </c>
      <c r="C430" s="280">
        <v>220.35</v>
      </c>
      <c r="D430" s="281">
        <v>219.2166666666667</v>
      </c>
      <c r="E430" s="281">
        <v>216.43333333333339</v>
      </c>
      <c r="F430" s="281">
        <v>212.51666666666671</v>
      </c>
      <c r="G430" s="281">
        <v>209.73333333333341</v>
      </c>
      <c r="H430" s="281">
        <v>223.13333333333338</v>
      </c>
      <c r="I430" s="281">
        <v>225.91666666666669</v>
      </c>
      <c r="J430" s="281">
        <v>229.83333333333337</v>
      </c>
      <c r="K430" s="280">
        <v>222</v>
      </c>
      <c r="L430" s="280">
        <v>215.3</v>
      </c>
      <c r="M430" s="280">
        <v>4.0885199999999999</v>
      </c>
      <c r="N430" s="1"/>
      <c r="O430" s="1"/>
    </row>
    <row r="431" spans="1:15" ht="12.75" customHeight="1">
      <c r="A431" s="30">
        <v>421</v>
      </c>
      <c r="B431" s="290" t="s">
        <v>193</v>
      </c>
      <c r="C431" s="280">
        <v>882.8</v>
      </c>
      <c r="D431" s="281">
        <v>885.65</v>
      </c>
      <c r="E431" s="281">
        <v>875.69999999999993</v>
      </c>
      <c r="F431" s="281">
        <v>868.59999999999991</v>
      </c>
      <c r="G431" s="281">
        <v>858.64999999999986</v>
      </c>
      <c r="H431" s="281">
        <v>892.75</v>
      </c>
      <c r="I431" s="281">
        <v>902.7</v>
      </c>
      <c r="J431" s="281">
        <v>909.80000000000007</v>
      </c>
      <c r="K431" s="280">
        <v>895.6</v>
      </c>
      <c r="L431" s="280">
        <v>878.55</v>
      </c>
      <c r="M431" s="280">
        <v>28.666</v>
      </c>
      <c r="N431" s="1"/>
      <c r="O431" s="1"/>
    </row>
    <row r="432" spans="1:15" ht="12.75" customHeight="1">
      <c r="A432" s="30">
        <v>422</v>
      </c>
      <c r="B432" s="290" t="s">
        <v>194</v>
      </c>
      <c r="C432" s="280">
        <v>424.05</v>
      </c>
      <c r="D432" s="281">
        <v>423.31666666666666</v>
      </c>
      <c r="E432" s="281">
        <v>420.83333333333331</v>
      </c>
      <c r="F432" s="281">
        <v>417.61666666666667</v>
      </c>
      <c r="G432" s="281">
        <v>415.13333333333333</v>
      </c>
      <c r="H432" s="281">
        <v>426.5333333333333</v>
      </c>
      <c r="I432" s="281">
        <v>429.01666666666665</v>
      </c>
      <c r="J432" s="281">
        <v>432.23333333333329</v>
      </c>
      <c r="K432" s="280">
        <v>425.8</v>
      </c>
      <c r="L432" s="280">
        <v>420.1</v>
      </c>
      <c r="M432" s="280">
        <v>8.0755800000000004</v>
      </c>
      <c r="N432" s="1"/>
      <c r="O432" s="1"/>
    </row>
    <row r="433" spans="1:15" ht="12.75" customHeight="1">
      <c r="A433" s="30">
        <v>423</v>
      </c>
      <c r="B433" s="290" t="s">
        <v>490</v>
      </c>
      <c r="C433" s="280">
        <v>1830.95</v>
      </c>
      <c r="D433" s="281">
        <v>1828.9333333333334</v>
      </c>
      <c r="E433" s="281">
        <v>1803.2666666666669</v>
      </c>
      <c r="F433" s="281">
        <v>1775.5833333333335</v>
      </c>
      <c r="G433" s="281">
        <v>1749.916666666667</v>
      </c>
      <c r="H433" s="281">
        <v>1856.6166666666668</v>
      </c>
      <c r="I433" s="281">
        <v>1882.2833333333333</v>
      </c>
      <c r="J433" s="281">
        <v>1909.9666666666667</v>
      </c>
      <c r="K433" s="280">
        <v>1854.6</v>
      </c>
      <c r="L433" s="280">
        <v>1801.25</v>
      </c>
      <c r="M433" s="280">
        <v>0.23909</v>
      </c>
      <c r="N433" s="1"/>
      <c r="O433" s="1"/>
    </row>
    <row r="434" spans="1:15" ht="12.75" customHeight="1">
      <c r="A434" s="30">
        <v>424</v>
      </c>
      <c r="B434" s="290" t="s">
        <v>491</v>
      </c>
      <c r="C434" s="280">
        <v>799.55</v>
      </c>
      <c r="D434" s="281">
        <v>804.4666666666667</v>
      </c>
      <c r="E434" s="281">
        <v>790.08333333333337</v>
      </c>
      <c r="F434" s="281">
        <v>780.61666666666667</v>
      </c>
      <c r="G434" s="281">
        <v>766.23333333333335</v>
      </c>
      <c r="H434" s="281">
        <v>813.93333333333339</v>
      </c>
      <c r="I434" s="281">
        <v>828.31666666666661</v>
      </c>
      <c r="J434" s="281">
        <v>837.78333333333342</v>
      </c>
      <c r="K434" s="280">
        <v>818.85</v>
      </c>
      <c r="L434" s="280">
        <v>795</v>
      </c>
      <c r="M434" s="280">
        <v>0.53278999999999999</v>
      </c>
      <c r="N434" s="1"/>
      <c r="O434" s="1"/>
    </row>
    <row r="435" spans="1:15" ht="12.75" customHeight="1">
      <c r="A435" s="30">
        <v>425</v>
      </c>
      <c r="B435" s="290" t="s">
        <v>492</v>
      </c>
      <c r="C435" s="280">
        <v>507.4</v>
      </c>
      <c r="D435" s="281">
        <v>508.40000000000003</v>
      </c>
      <c r="E435" s="281">
        <v>504.1</v>
      </c>
      <c r="F435" s="281">
        <v>500.8</v>
      </c>
      <c r="G435" s="281">
        <v>496.5</v>
      </c>
      <c r="H435" s="281">
        <v>511.70000000000005</v>
      </c>
      <c r="I435" s="281">
        <v>516.00000000000011</v>
      </c>
      <c r="J435" s="281">
        <v>519.30000000000007</v>
      </c>
      <c r="K435" s="280">
        <v>512.70000000000005</v>
      </c>
      <c r="L435" s="280">
        <v>505.1</v>
      </c>
      <c r="M435" s="280">
        <v>4.3521999999999998</v>
      </c>
      <c r="N435" s="1"/>
      <c r="O435" s="1"/>
    </row>
    <row r="436" spans="1:15" ht="12.75" customHeight="1">
      <c r="A436" s="30">
        <v>426</v>
      </c>
      <c r="B436" s="290" t="s">
        <v>493</v>
      </c>
      <c r="C436" s="280">
        <v>330.45</v>
      </c>
      <c r="D436" s="281">
        <v>330.8</v>
      </c>
      <c r="E436" s="281">
        <v>327.10000000000002</v>
      </c>
      <c r="F436" s="281">
        <v>323.75</v>
      </c>
      <c r="G436" s="281">
        <v>320.05</v>
      </c>
      <c r="H436" s="281">
        <v>334.15000000000003</v>
      </c>
      <c r="I436" s="281">
        <v>337.84999999999997</v>
      </c>
      <c r="J436" s="281">
        <v>341.20000000000005</v>
      </c>
      <c r="K436" s="280">
        <v>334.5</v>
      </c>
      <c r="L436" s="280">
        <v>327.45</v>
      </c>
      <c r="M436" s="280">
        <v>2.0009299999999999</v>
      </c>
      <c r="N436" s="1"/>
      <c r="O436" s="1"/>
    </row>
    <row r="437" spans="1:15" ht="12.75" customHeight="1">
      <c r="A437" s="30">
        <v>427</v>
      </c>
      <c r="B437" s="290" t="s">
        <v>494</v>
      </c>
      <c r="C437" s="280">
        <v>1869.8</v>
      </c>
      <c r="D437" s="281">
        <v>1859.7</v>
      </c>
      <c r="E437" s="281">
        <v>1837.25</v>
      </c>
      <c r="F437" s="281">
        <v>1804.7</v>
      </c>
      <c r="G437" s="281">
        <v>1782.25</v>
      </c>
      <c r="H437" s="281">
        <v>1892.25</v>
      </c>
      <c r="I437" s="281">
        <v>1914.7000000000003</v>
      </c>
      <c r="J437" s="281">
        <v>1947.25</v>
      </c>
      <c r="K437" s="280">
        <v>1882.15</v>
      </c>
      <c r="L437" s="280">
        <v>1827.15</v>
      </c>
      <c r="M437" s="280">
        <v>1.28413</v>
      </c>
      <c r="N437" s="1"/>
      <c r="O437" s="1"/>
    </row>
    <row r="438" spans="1:15" ht="12.75" customHeight="1">
      <c r="A438" s="30">
        <v>428</v>
      </c>
      <c r="B438" s="290" t="s">
        <v>495</v>
      </c>
      <c r="C438" s="280">
        <v>459.9</v>
      </c>
      <c r="D438" s="281">
        <v>461.31666666666661</v>
      </c>
      <c r="E438" s="281">
        <v>453.68333333333322</v>
      </c>
      <c r="F438" s="281">
        <v>447.46666666666664</v>
      </c>
      <c r="G438" s="281">
        <v>439.83333333333326</v>
      </c>
      <c r="H438" s="281">
        <v>467.53333333333319</v>
      </c>
      <c r="I438" s="281">
        <v>475.16666666666663</v>
      </c>
      <c r="J438" s="281">
        <v>481.38333333333316</v>
      </c>
      <c r="K438" s="280">
        <v>468.95</v>
      </c>
      <c r="L438" s="280">
        <v>455.1</v>
      </c>
      <c r="M438" s="280">
        <v>2.8897400000000002</v>
      </c>
      <c r="N438" s="1"/>
      <c r="O438" s="1"/>
    </row>
    <row r="439" spans="1:15" ht="12.75" customHeight="1">
      <c r="A439" s="30">
        <v>429</v>
      </c>
      <c r="B439" s="290" t="s">
        <v>496</v>
      </c>
      <c r="C439" s="280">
        <v>6.35</v>
      </c>
      <c r="D439" s="281">
        <v>6.3500000000000005</v>
      </c>
      <c r="E439" s="281">
        <v>6.2500000000000009</v>
      </c>
      <c r="F439" s="281">
        <v>6.15</v>
      </c>
      <c r="G439" s="281">
        <v>6.0500000000000007</v>
      </c>
      <c r="H439" s="281">
        <v>6.4500000000000011</v>
      </c>
      <c r="I439" s="281">
        <v>6.5500000000000007</v>
      </c>
      <c r="J439" s="281">
        <v>6.6500000000000012</v>
      </c>
      <c r="K439" s="280">
        <v>6.45</v>
      </c>
      <c r="L439" s="280">
        <v>6.25</v>
      </c>
      <c r="M439" s="280">
        <v>376.12205999999998</v>
      </c>
      <c r="N439" s="1"/>
      <c r="O439" s="1"/>
    </row>
    <row r="440" spans="1:15" ht="12.75" customHeight="1">
      <c r="A440" s="30">
        <v>430</v>
      </c>
      <c r="B440" s="290" t="s">
        <v>497</v>
      </c>
      <c r="C440" s="280">
        <v>865.2</v>
      </c>
      <c r="D440" s="281">
        <v>863.55000000000007</v>
      </c>
      <c r="E440" s="281">
        <v>855.65000000000009</v>
      </c>
      <c r="F440" s="281">
        <v>846.1</v>
      </c>
      <c r="G440" s="281">
        <v>838.2</v>
      </c>
      <c r="H440" s="281">
        <v>873.10000000000014</v>
      </c>
      <c r="I440" s="281">
        <v>881</v>
      </c>
      <c r="J440" s="281">
        <v>890.55000000000018</v>
      </c>
      <c r="K440" s="280">
        <v>871.45</v>
      </c>
      <c r="L440" s="280">
        <v>854</v>
      </c>
      <c r="M440" s="280">
        <v>0.18046999999999999</v>
      </c>
      <c r="N440" s="1"/>
      <c r="O440" s="1"/>
    </row>
    <row r="441" spans="1:15" ht="12.75" customHeight="1">
      <c r="A441" s="30">
        <v>431</v>
      </c>
      <c r="B441" s="290" t="s">
        <v>275</v>
      </c>
      <c r="C441" s="280">
        <v>624.15</v>
      </c>
      <c r="D441" s="281">
        <v>621.81666666666661</v>
      </c>
      <c r="E441" s="281">
        <v>616.48333333333323</v>
      </c>
      <c r="F441" s="281">
        <v>608.81666666666661</v>
      </c>
      <c r="G441" s="281">
        <v>603.48333333333323</v>
      </c>
      <c r="H441" s="281">
        <v>629.48333333333323</v>
      </c>
      <c r="I441" s="281">
        <v>634.81666666666672</v>
      </c>
      <c r="J441" s="281">
        <v>642.48333333333323</v>
      </c>
      <c r="K441" s="280">
        <v>627.15</v>
      </c>
      <c r="L441" s="280">
        <v>614.15</v>
      </c>
      <c r="M441" s="280">
        <v>6.1271399999999998</v>
      </c>
      <c r="N441" s="1"/>
      <c r="O441" s="1"/>
    </row>
    <row r="442" spans="1:15" ht="12.75" customHeight="1">
      <c r="A442" s="30">
        <v>432</v>
      </c>
      <c r="B442" s="290" t="s">
        <v>498</v>
      </c>
      <c r="C442" s="280">
        <v>1503.75</v>
      </c>
      <c r="D442" s="281">
        <v>1507.3999999999999</v>
      </c>
      <c r="E442" s="281">
        <v>1487.0999999999997</v>
      </c>
      <c r="F442" s="281">
        <v>1470.4499999999998</v>
      </c>
      <c r="G442" s="281">
        <v>1450.1499999999996</v>
      </c>
      <c r="H442" s="281">
        <v>1524.0499999999997</v>
      </c>
      <c r="I442" s="281">
        <v>1544.35</v>
      </c>
      <c r="J442" s="281">
        <v>1560.9999999999998</v>
      </c>
      <c r="K442" s="280">
        <v>1527.7</v>
      </c>
      <c r="L442" s="280">
        <v>1490.75</v>
      </c>
      <c r="M442" s="280">
        <v>0.26738000000000001</v>
      </c>
      <c r="N442" s="1"/>
      <c r="O442" s="1"/>
    </row>
    <row r="443" spans="1:15" ht="12.75" customHeight="1">
      <c r="A443" s="30">
        <v>433</v>
      </c>
      <c r="B443" s="290" t="s">
        <v>499</v>
      </c>
      <c r="C443" s="280">
        <v>542.15</v>
      </c>
      <c r="D443" s="281">
        <v>540.51666666666665</v>
      </c>
      <c r="E443" s="281">
        <v>534.83333333333326</v>
      </c>
      <c r="F443" s="281">
        <v>527.51666666666665</v>
      </c>
      <c r="G443" s="281">
        <v>521.83333333333326</v>
      </c>
      <c r="H443" s="281">
        <v>547.83333333333326</v>
      </c>
      <c r="I443" s="281">
        <v>553.51666666666665</v>
      </c>
      <c r="J443" s="281">
        <v>560.83333333333326</v>
      </c>
      <c r="K443" s="280">
        <v>546.20000000000005</v>
      </c>
      <c r="L443" s="280">
        <v>533.20000000000005</v>
      </c>
      <c r="M443" s="280">
        <v>0.39426</v>
      </c>
      <c r="N443" s="1"/>
      <c r="O443" s="1"/>
    </row>
    <row r="444" spans="1:15" ht="12.75" customHeight="1">
      <c r="A444" s="30">
        <v>434</v>
      </c>
      <c r="B444" s="290" t="s">
        <v>500</v>
      </c>
      <c r="C444" s="280">
        <v>843.7</v>
      </c>
      <c r="D444" s="281">
        <v>840.9666666666667</v>
      </c>
      <c r="E444" s="281">
        <v>833.93333333333339</v>
      </c>
      <c r="F444" s="281">
        <v>824.16666666666674</v>
      </c>
      <c r="G444" s="281">
        <v>817.13333333333344</v>
      </c>
      <c r="H444" s="281">
        <v>850.73333333333335</v>
      </c>
      <c r="I444" s="281">
        <v>857.76666666666665</v>
      </c>
      <c r="J444" s="281">
        <v>867.5333333333333</v>
      </c>
      <c r="K444" s="280">
        <v>848</v>
      </c>
      <c r="L444" s="280">
        <v>831.2</v>
      </c>
      <c r="M444" s="280">
        <v>0.42187000000000002</v>
      </c>
      <c r="N444" s="1"/>
      <c r="O444" s="1"/>
    </row>
    <row r="445" spans="1:15" ht="12.75" customHeight="1">
      <c r="A445" s="30">
        <v>435</v>
      </c>
      <c r="B445" s="290" t="s">
        <v>501</v>
      </c>
      <c r="C445" s="280">
        <v>39.450000000000003</v>
      </c>
      <c r="D445" s="281">
        <v>39.266666666666666</v>
      </c>
      <c r="E445" s="281">
        <v>38.733333333333334</v>
      </c>
      <c r="F445" s="281">
        <v>38.016666666666666</v>
      </c>
      <c r="G445" s="281">
        <v>37.483333333333334</v>
      </c>
      <c r="H445" s="281">
        <v>39.983333333333334</v>
      </c>
      <c r="I445" s="281">
        <v>40.516666666666666</v>
      </c>
      <c r="J445" s="281">
        <v>41.233333333333334</v>
      </c>
      <c r="K445" s="280">
        <v>39.799999999999997</v>
      </c>
      <c r="L445" s="280">
        <v>38.549999999999997</v>
      </c>
      <c r="M445" s="280">
        <v>66.508510000000001</v>
      </c>
      <c r="N445" s="1"/>
      <c r="O445" s="1"/>
    </row>
    <row r="446" spans="1:15" ht="12.75" customHeight="1">
      <c r="A446" s="30">
        <v>436</v>
      </c>
      <c r="B446" s="290" t="s">
        <v>206</v>
      </c>
      <c r="C446" s="280">
        <v>878.2</v>
      </c>
      <c r="D446" s="281">
        <v>876.98333333333323</v>
      </c>
      <c r="E446" s="281">
        <v>872.21666666666647</v>
      </c>
      <c r="F446" s="281">
        <v>866.23333333333323</v>
      </c>
      <c r="G446" s="281">
        <v>861.46666666666647</v>
      </c>
      <c r="H446" s="281">
        <v>882.96666666666647</v>
      </c>
      <c r="I446" s="281">
        <v>887.73333333333312</v>
      </c>
      <c r="J446" s="281">
        <v>893.71666666666647</v>
      </c>
      <c r="K446" s="280">
        <v>881.75</v>
      </c>
      <c r="L446" s="280">
        <v>871</v>
      </c>
      <c r="M446" s="280">
        <v>14.560930000000001</v>
      </c>
      <c r="N446" s="1"/>
      <c r="O446" s="1"/>
    </row>
    <row r="447" spans="1:15" ht="12.75" customHeight="1">
      <c r="A447" s="30">
        <v>437</v>
      </c>
      <c r="B447" s="290" t="s">
        <v>502</v>
      </c>
      <c r="C447" s="280">
        <v>961.4</v>
      </c>
      <c r="D447" s="281">
        <v>959.45000000000016</v>
      </c>
      <c r="E447" s="281">
        <v>906.90000000000032</v>
      </c>
      <c r="F447" s="281">
        <v>852.4000000000002</v>
      </c>
      <c r="G447" s="281">
        <v>799.85000000000036</v>
      </c>
      <c r="H447" s="281">
        <v>1013.9500000000003</v>
      </c>
      <c r="I447" s="281">
        <v>1066.5000000000002</v>
      </c>
      <c r="J447" s="281">
        <v>1121.0000000000002</v>
      </c>
      <c r="K447" s="280">
        <v>1012</v>
      </c>
      <c r="L447" s="280">
        <v>904.95</v>
      </c>
      <c r="M447" s="280">
        <v>15.4077</v>
      </c>
      <c r="N447" s="1"/>
      <c r="O447" s="1"/>
    </row>
    <row r="448" spans="1:15" ht="12.75" customHeight="1">
      <c r="A448" s="30">
        <v>438</v>
      </c>
      <c r="B448" s="290" t="s">
        <v>195</v>
      </c>
      <c r="C448" s="280">
        <v>858.8</v>
      </c>
      <c r="D448" s="281">
        <v>859.35</v>
      </c>
      <c r="E448" s="281">
        <v>855.45</v>
      </c>
      <c r="F448" s="281">
        <v>852.1</v>
      </c>
      <c r="G448" s="281">
        <v>848.2</v>
      </c>
      <c r="H448" s="281">
        <v>862.7</v>
      </c>
      <c r="I448" s="281">
        <v>866.59999999999991</v>
      </c>
      <c r="J448" s="281">
        <v>869.95</v>
      </c>
      <c r="K448" s="280">
        <v>863.25</v>
      </c>
      <c r="L448" s="280">
        <v>856</v>
      </c>
      <c r="M448" s="280">
        <v>5.3666400000000003</v>
      </c>
      <c r="N448" s="1"/>
      <c r="O448" s="1"/>
    </row>
    <row r="449" spans="1:15" ht="12.75" customHeight="1">
      <c r="A449" s="30">
        <v>439</v>
      </c>
      <c r="B449" s="290" t="s">
        <v>503</v>
      </c>
      <c r="C449" s="280">
        <v>217.6</v>
      </c>
      <c r="D449" s="281">
        <v>217.58333333333334</v>
      </c>
      <c r="E449" s="281">
        <v>216.2166666666667</v>
      </c>
      <c r="F449" s="281">
        <v>214.83333333333334</v>
      </c>
      <c r="G449" s="281">
        <v>213.4666666666667</v>
      </c>
      <c r="H449" s="281">
        <v>218.9666666666667</v>
      </c>
      <c r="I449" s="281">
        <v>220.33333333333331</v>
      </c>
      <c r="J449" s="281">
        <v>221.7166666666667</v>
      </c>
      <c r="K449" s="280">
        <v>218.95</v>
      </c>
      <c r="L449" s="280">
        <v>216.2</v>
      </c>
      <c r="M449" s="280">
        <v>6.6234000000000002</v>
      </c>
      <c r="N449" s="1"/>
      <c r="O449" s="1"/>
    </row>
    <row r="450" spans="1:15" ht="12.75" customHeight="1">
      <c r="A450" s="30">
        <v>440</v>
      </c>
      <c r="B450" s="290" t="s">
        <v>504</v>
      </c>
      <c r="C450" s="280">
        <v>1011.9</v>
      </c>
      <c r="D450" s="281">
        <v>1009.35</v>
      </c>
      <c r="E450" s="281">
        <v>990.05</v>
      </c>
      <c r="F450" s="281">
        <v>968.19999999999993</v>
      </c>
      <c r="G450" s="281">
        <v>948.89999999999986</v>
      </c>
      <c r="H450" s="281">
        <v>1031.2</v>
      </c>
      <c r="I450" s="281">
        <v>1050.5</v>
      </c>
      <c r="J450" s="281">
        <v>1072.3500000000001</v>
      </c>
      <c r="K450" s="280">
        <v>1028.6500000000001</v>
      </c>
      <c r="L450" s="280">
        <v>987.5</v>
      </c>
      <c r="M450" s="280">
        <v>8.2754499999999993</v>
      </c>
      <c r="N450" s="1"/>
      <c r="O450" s="1"/>
    </row>
    <row r="451" spans="1:15" ht="12.75" customHeight="1">
      <c r="A451" s="30">
        <v>441</v>
      </c>
      <c r="B451" s="290" t="s">
        <v>200</v>
      </c>
      <c r="C451" s="280">
        <v>3063.5</v>
      </c>
      <c r="D451" s="281">
        <v>3051.5833333333335</v>
      </c>
      <c r="E451" s="281">
        <v>3026.2166666666672</v>
      </c>
      <c r="F451" s="281">
        <v>2988.9333333333338</v>
      </c>
      <c r="G451" s="281">
        <v>2963.5666666666675</v>
      </c>
      <c r="H451" s="281">
        <v>3088.8666666666668</v>
      </c>
      <c r="I451" s="281">
        <v>3114.2333333333327</v>
      </c>
      <c r="J451" s="281">
        <v>3151.5166666666664</v>
      </c>
      <c r="K451" s="280">
        <v>3076.95</v>
      </c>
      <c r="L451" s="280">
        <v>3014.3</v>
      </c>
      <c r="M451" s="280">
        <v>32.027949999999997</v>
      </c>
      <c r="N451" s="1"/>
      <c r="O451" s="1"/>
    </row>
    <row r="452" spans="1:15" ht="12.75" customHeight="1">
      <c r="A452" s="30">
        <v>442</v>
      </c>
      <c r="B452" s="290" t="s">
        <v>196</v>
      </c>
      <c r="C452" s="280">
        <v>794.35</v>
      </c>
      <c r="D452" s="281">
        <v>793.36666666666679</v>
      </c>
      <c r="E452" s="281">
        <v>788.78333333333353</v>
      </c>
      <c r="F452" s="281">
        <v>783.2166666666667</v>
      </c>
      <c r="G452" s="281">
        <v>778.63333333333344</v>
      </c>
      <c r="H452" s="281">
        <v>798.93333333333362</v>
      </c>
      <c r="I452" s="281">
        <v>803.51666666666688</v>
      </c>
      <c r="J452" s="281">
        <v>809.08333333333371</v>
      </c>
      <c r="K452" s="280">
        <v>797.95</v>
      </c>
      <c r="L452" s="280">
        <v>787.8</v>
      </c>
      <c r="M452" s="280">
        <v>13.35985</v>
      </c>
      <c r="N452" s="1"/>
      <c r="O452" s="1"/>
    </row>
    <row r="453" spans="1:15" ht="12.75" customHeight="1">
      <c r="A453" s="30">
        <v>443</v>
      </c>
      <c r="B453" s="290" t="s">
        <v>276</v>
      </c>
      <c r="C453" s="280">
        <v>8104.05</v>
      </c>
      <c r="D453" s="281">
        <v>8118</v>
      </c>
      <c r="E453" s="281">
        <v>8050.05</v>
      </c>
      <c r="F453" s="281">
        <v>7996.05</v>
      </c>
      <c r="G453" s="281">
        <v>7928.1</v>
      </c>
      <c r="H453" s="281">
        <v>8172</v>
      </c>
      <c r="I453" s="281">
        <v>8239.9500000000007</v>
      </c>
      <c r="J453" s="281">
        <v>8293.9500000000007</v>
      </c>
      <c r="K453" s="280">
        <v>8185.95</v>
      </c>
      <c r="L453" s="280">
        <v>8064</v>
      </c>
      <c r="M453" s="280">
        <v>2.8820299999999999</v>
      </c>
      <c r="N453" s="1"/>
      <c r="O453" s="1"/>
    </row>
    <row r="454" spans="1:15" ht="12.75" customHeight="1">
      <c r="A454" s="30">
        <v>444</v>
      </c>
      <c r="B454" s="290" t="s">
        <v>880</v>
      </c>
      <c r="C454" s="280">
        <v>1425.8</v>
      </c>
      <c r="D454" s="281">
        <v>1410.2666666666667</v>
      </c>
      <c r="E454" s="281">
        <v>1385.5333333333333</v>
      </c>
      <c r="F454" s="281">
        <v>1345.2666666666667</v>
      </c>
      <c r="G454" s="281">
        <v>1320.5333333333333</v>
      </c>
      <c r="H454" s="281">
        <v>1450.5333333333333</v>
      </c>
      <c r="I454" s="281">
        <v>1475.2666666666664</v>
      </c>
      <c r="J454" s="281">
        <v>1515.5333333333333</v>
      </c>
      <c r="K454" s="280">
        <v>1435</v>
      </c>
      <c r="L454" s="280">
        <v>1370</v>
      </c>
      <c r="M454" s="280">
        <v>0.29526000000000002</v>
      </c>
      <c r="N454" s="1"/>
      <c r="O454" s="1"/>
    </row>
    <row r="455" spans="1:15" ht="12.75" customHeight="1">
      <c r="A455" s="30">
        <v>445</v>
      </c>
      <c r="B455" s="290" t="s">
        <v>505</v>
      </c>
      <c r="C455" s="280">
        <v>228.7</v>
      </c>
      <c r="D455" s="281">
        <v>230.45000000000002</v>
      </c>
      <c r="E455" s="281">
        <v>225.35000000000002</v>
      </c>
      <c r="F455" s="281">
        <v>222</v>
      </c>
      <c r="G455" s="281">
        <v>216.9</v>
      </c>
      <c r="H455" s="281">
        <v>233.80000000000004</v>
      </c>
      <c r="I455" s="281">
        <v>238.9</v>
      </c>
      <c r="J455" s="281">
        <v>242.25000000000006</v>
      </c>
      <c r="K455" s="280">
        <v>235.55</v>
      </c>
      <c r="L455" s="280">
        <v>227.1</v>
      </c>
      <c r="M455" s="280">
        <v>48.309550000000002</v>
      </c>
      <c r="N455" s="1"/>
      <c r="O455" s="1"/>
    </row>
    <row r="456" spans="1:15" ht="12.75" customHeight="1">
      <c r="A456" s="30">
        <v>446</v>
      </c>
      <c r="B456" s="290" t="s">
        <v>197</v>
      </c>
      <c r="C456" s="280">
        <v>450.9</v>
      </c>
      <c r="D456" s="281">
        <v>449.3</v>
      </c>
      <c r="E456" s="281">
        <v>444.8</v>
      </c>
      <c r="F456" s="281">
        <v>438.7</v>
      </c>
      <c r="G456" s="281">
        <v>434.2</v>
      </c>
      <c r="H456" s="281">
        <v>455.40000000000003</v>
      </c>
      <c r="I456" s="281">
        <v>459.90000000000003</v>
      </c>
      <c r="J456" s="281">
        <v>466.00000000000006</v>
      </c>
      <c r="K456" s="280">
        <v>453.8</v>
      </c>
      <c r="L456" s="280">
        <v>443.2</v>
      </c>
      <c r="M456" s="280">
        <v>211.85764</v>
      </c>
      <c r="N456" s="1"/>
      <c r="O456" s="1"/>
    </row>
    <row r="457" spans="1:15" ht="12.75" customHeight="1">
      <c r="A457" s="30">
        <v>447</v>
      </c>
      <c r="B457" s="290" t="s">
        <v>198</v>
      </c>
      <c r="C457" s="280">
        <v>227.8</v>
      </c>
      <c r="D457" s="281">
        <v>227.4</v>
      </c>
      <c r="E457" s="281">
        <v>225.9</v>
      </c>
      <c r="F457" s="281">
        <v>224</v>
      </c>
      <c r="G457" s="281">
        <v>222.5</v>
      </c>
      <c r="H457" s="281">
        <v>229.3</v>
      </c>
      <c r="I457" s="281">
        <v>230.8</v>
      </c>
      <c r="J457" s="281">
        <v>232.70000000000002</v>
      </c>
      <c r="K457" s="280">
        <v>228.9</v>
      </c>
      <c r="L457" s="280">
        <v>225.5</v>
      </c>
      <c r="M457" s="280">
        <v>110.35599000000001</v>
      </c>
      <c r="N457" s="1"/>
      <c r="O457" s="1"/>
    </row>
    <row r="458" spans="1:15" ht="12.75" customHeight="1">
      <c r="A458" s="30">
        <v>448</v>
      </c>
      <c r="B458" s="290" t="s">
        <v>814</v>
      </c>
      <c r="C458" s="280">
        <v>578.70000000000005</v>
      </c>
      <c r="D458" s="281">
        <v>581.9</v>
      </c>
      <c r="E458" s="281">
        <v>573.79999999999995</v>
      </c>
      <c r="F458" s="281">
        <v>568.9</v>
      </c>
      <c r="G458" s="281">
        <v>560.79999999999995</v>
      </c>
      <c r="H458" s="281">
        <v>586.79999999999995</v>
      </c>
      <c r="I458" s="281">
        <v>594.90000000000009</v>
      </c>
      <c r="J458" s="281">
        <v>599.79999999999995</v>
      </c>
      <c r="K458" s="280">
        <v>590</v>
      </c>
      <c r="L458" s="280">
        <v>577</v>
      </c>
      <c r="M458" s="280">
        <v>0.86967000000000005</v>
      </c>
      <c r="N458" s="1"/>
      <c r="O458" s="1"/>
    </row>
    <row r="459" spans="1:15" ht="12.75" customHeight="1">
      <c r="A459" s="30">
        <v>449</v>
      </c>
      <c r="B459" s="290" t="s">
        <v>199</v>
      </c>
      <c r="C459" s="280">
        <v>904.3</v>
      </c>
      <c r="D459" s="281">
        <v>901.51666666666677</v>
      </c>
      <c r="E459" s="281">
        <v>895.03333333333353</v>
      </c>
      <c r="F459" s="281">
        <v>885.76666666666677</v>
      </c>
      <c r="G459" s="281">
        <v>879.28333333333353</v>
      </c>
      <c r="H459" s="281">
        <v>910.78333333333353</v>
      </c>
      <c r="I459" s="281">
        <v>917.26666666666688</v>
      </c>
      <c r="J459" s="281">
        <v>926.53333333333353</v>
      </c>
      <c r="K459" s="280">
        <v>908</v>
      </c>
      <c r="L459" s="280">
        <v>892.25</v>
      </c>
      <c r="M459" s="280">
        <v>73.060810000000004</v>
      </c>
      <c r="N459" s="1"/>
      <c r="O459" s="1"/>
    </row>
    <row r="460" spans="1:15" ht="12.75" customHeight="1">
      <c r="A460" s="30">
        <v>450</v>
      </c>
      <c r="B460" s="290" t="s">
        <v>815</v>
      </c>
      <c r="C460" s="280">
        <v>118.25</v>
      </c>
      <c r="D460" s="281">
        <v>117.73333333333333</v>
      </c>
      <c r="E460" s="281">
        <v>115.76666666666667</v>
      </c>
      <c r="F460" s="281">
        <v>113.28333333333333</v>
      </c>
      <c r="G460" s="281">
        <v>111.31666666666666</v>
      </c>
      <c r="H460" s="281">
        <v>120.21666666666667</v>
      </c>
      <c r="I460" s="281">
        <v>122.18333333333334</v>
      </c>
      <c r="J460" s="281">
        <v>124.66666666666667</v>
      </c>
      <c r="K460" s="280">
        <v>119.7</v>
      </c>
      <c r="L460" s="280">
        <v>115.25</v>
      </c>
      <c r="M460" s="280">
        <v>40.175539999999998</v>
      </c>
      <c r="N460" s="1"/>
      <c r="O460" s="1"/>
    </row>
    <row r="461" spans="1:15" ht="12.75" customHeight="1">
      <c r="A461" s="30">
        <v>451</v>
      </c>
      <c r="B461" s="290" t="s">
        <v>506</v>
      </c>
      <c r="C461" s="280">
        <v>3625.5</v>
      </c>
      <c r="D461" s="281">
        <v>3641</v>
      </c>
      <c r="E461" s="281">
        <v>3544.5</v>
      </c>
      <c r="F461" s="281">
        <v>3463.5</v>
      </c>
      <c r="G461" s="281">
        <v>3367</v>
      </c>
      <c r="H461" s="281">
        <v>3722</v>
      </c>
      <c r="I461" s="281">
        <v>3818.5</v>
      </c>
      <c r="J461" s="281">
        <v>3899.5</v>
      </c>
      <c r="K461" s="280">
        <v>3737.5</v>
      </c>
      <c r="L461" s="280">
        <v>3560</v>
      </c>
      <c r="M461" s="280">
        <v>0.20374999999999999</v>
      </c>
      <c r="N461" s="1"/>
      <c r="O461" s="1"/>
    </row>
    <row r="462" spans="1:15" ht="12.75" customHeight="1">
      <c r="A462" s="30">
        <v>452</v>
      </c>
      <c r="B462" s="290" t="s">
        <v>201</v>
      </c>
      <c r="C462" s="280">
        <v>1008</v>
      </c>
      <c r="D462" s="281">
        <v>1004.7333333333332</v>
      </c>
      <c r="E462" s="281">
        <v>987.46666666666647</v>
      </c>
      <c r="F462" s="281">
        <v>966.93333333333328</v>
      </c>
      <c r="G462" s="281">
        <v>949.66666666666652</v>
      </c>
      <c r="H462" s="281">
        <v>1025.2666666666664</v>
      </c>
      <c r="I462" s="281">
        <v>1042.5333333333331</v>
      </c>
      <c r="J462" s="281">
        <v>1063.0666666666664</v>
      </c>
      <c r="K462" s="280">
        <v>1022</v>
      </c>
      <c r="L462" s="280">
        <v>984.2</v>
      </c>
      <c r="M462" s="280">
        <v>39.468209999999999</v>
      </c>
      <c r="N462" s="1"/>
      <c r="O462" s="1"/>
    </row>
    <row r="463" spans="1:15" ht="12.75" customHeight="1">
      <c r="A463" s="30">
        <v>453</v>
      </c>
      <c r="B463" s="290" t="s">
        <v>507</v>
      </c>
      <c r="C463" s="280">
        <v>80.650000000000006</v>
      </c>
      <c r="D463" s="281">
        <v>80.8</v>
      </c>
      <c r="E463" s="281">
        <v>80.25</v>
      </c>
      <c r="F463" s="281">
        <v>79.850000000000009</v>
      </c>
      <c r="G463" s="281">
        <v>79.300000000000011</v>
      </c>
      <c r="H463" s="281">
        <v>81.199999999999989</v>
      </c>
      <c r="I463" s="281">
        <v>81.749999999999972</v>
      </c>
      <c r="J463" s="281">
        <v>82.149999999999977</v>
      </c>
      <c r="K463" s="280">
        <v>81.349999999999994</v>
      </c>
      <c r="L463" s="280">
        <v>80.400000000000006</v>
      </c>
      <c r="M463" s="280">
        <v>2.7979699999999998</v>
      </c>
      <c r="N463" s="1"/>
      <c r="O463" s="1"/>
    </row>
    <row r="464" spans="1:15" ht="12.75" customHeight="1">
      <c r="A464" s="30">
        <v>454</v>
      </c>
      <c r="B464" s="290" t="s">
        <v>182</v>
      </c>
      <c r="C464" s="280">
        <v>657</v>
      </c>
      <c r="D464" s="281">
        <v>655.08333333333337</v>
      </c>
      <c r="E464" s="281">
        <v>649.61666666666679</v>
      </c>
      <c r="F464" s="281">
        <v>642.23333333333346</v>
      </c>
      <c r="G464" s="281">
        <v>636.76666666666688</v>
      </c>
      <c r="H464" s="281">
        <v>662.4666666666667</v>
      </c>
      <c r="I464" s="281">
        <v>667.93333333333317</v>
      </c>
      <c r="J464" s="281">
        <v>675.31666666666661</v>
      </c>
      <c r="K464" s="280">
        <v>660.55</v>
      </c>
      <c r="L464" s="280">
        <v>647.70000000000005</v>
      </c>
      <c r="M464" s="280">
        <v>2.64975</v>
      </c>
      <c r="N464" s="1"/>
      <c r="O464" s="1"/>
    </row>
    <row r="465" spans="1:15" ht="12.75" customHeight="1">
      <c r="A465" s="30">
        <v>455</v>
      </c>
      <c r="B465" s="290" t="s">
        <v>508</v>
      </c>
      <c r="C465" s="280">
        <v>2056.35</v>
      </c>
      <c r="D465" s="281">
        <v>2079.7833333333333</v>
      </c>
      <c r="E465" s="281">
        <v>2025.5666666666666</v>
      </c>
      <c r="F465" s="281">
        <v>1994.7833333333333</v>
      </c>
      <c r="G465" s="281">
        <v>1940.5666666666666</v>
      </c>
      <c r="H465" s="281">
        <v>2110.5666666666666</v>
      </c>
      <c r="I465" s="281">
        <v>2164.7833333333328</v>
      </c>
      <c r="J465" s="281">
        <v>2195.5666666666666</v>
      </c>
      <c r="K465" s="280">
        <v>2134</v>
      </c>
      <c r="L465" s="280">
        <v>2049</v>
      </c>
      <c r="M465" s="280">
        <v>0.74370999999999998</v>
      </c>
      <c r="N465" s="1"/>
      <c r="O465" s="1"/>
    </row>
    <row r="466" spans="1:15" ht="12.75" customHeight="1">
      <c r="A466" s="30">
        <v>456</v>
      </c>
      <c r="B466" s="290" t="s">
        <v>509</v>
      </c>
      <c r="C466" s="280">
        <v>621.1</v>
      </c>
      <c r="D466" s="281">
        <v>621.1</v>
      </c>
      <c r="E466" s="281">
        <v>617</v>
      </c>
      <c r="F466" s="281">
        <v>612.9</v>
      </c>
      <c r="G466" s="281">
        <v>608.79999999999995</v>
      </c>
      <c r="H466" s="281">
        <v>625.20000000000005</v>
      </c>
      <c r="I466" s="281">
        <v>629.30000000000018</v>
      </c>
      <c r="J466" s="281">
        <v>633.40000000000009</v>
      </c>
      <c r="K466" s="280">
        <v>625.20000000000005</v>
      </c>
      <c r="L466" s="280">
        <v>617</v>
      </c>
      <c r="M466" s="280">
        <v>0.32928000000000002</v>
      </c>
      <c r="N466" s="1"/>
      <c r="O466" s="1"/>
    </row>
    <row r="467" spans="1:15" ht="12.75" customHeight="1">
      <c r="A467" s="30">
        <v>457</v>
      </c>
      <c r="B467" s="290" t="s">
        <v>510</v>
      </c>
      <c r="C467" s="280">
        <v>2654.75</v>
      </c>
      <c r="D467" s="281">
        <v>2651.4166666666665</v>
      </c>
      <c r="E467" s="281">
        <v>2625.833333333333</v>
      </c>
      <c r="F467" s="281">
        <v>2596.9166666666665</v>
      </c>
      <c r="G467" s="281">
        <v>2571.333333333333</v>
      </c>
      <c r="H467" s="281">
        <v>2680.333333333333</v>
      </c>
      <c r="I467" s="281">
        <v>2705.9166666666661</v>
      </c>
      <c r="J467" s="281">
        <v>2734.833333333333</v>
      </c>
      <c r="K467" s="280">
        <v>2677</v>
      </c>
      <c r="L467" s="280">
        <v>2622.5</v>
      </c>
      <c r="M467" s="280">
        <v>0.89898</v>
      </c>
      <c r="N467" s="1"/>
      <c r="O467" s="1"/>
    </row>
    <row r="468" spans="1:15" ht="12.75" customHeight="1">
      <c r="A468" s="30">
        <v>458</v>
      </c>
      <c r="B468" s="290" t="s">
        <v>202</v>
      </c>
      <c r="C468" s="280">
        <v>2237.4499999999998</v>
      </c>
      <c r="D468" s="281">
        <v>2226.2666666666669</v>
      </c>
      <c r="E468" s="281">
        <v>2205.2333333333336</v>
      </c>
      <c r="F468" s="281">
        <v>2173.0166666666669</v>
      </c>
      <c r="G468" s="281">
        <v>2151.9833333333336</v>
      </c>
      <c r="H468" s="281">
        <v>2258.4833333333336</v>
      </c>
      <c r="I468" s="281">
        <v>2279.5166666666673</v>
      </c>
      <c r="J468" s="281">
        <v>2311.7333333333336</v>
      </c>
      <c r="K468" s="280">
        <v>2247.3000000000002</v>
      </c>
      <c r="L468" s="280">
        <v>2194.0500000000002</v>
      </c>
      <c r="M468" s="280">
        <v>20.16386</v>
      </c>
      <c r="N468" s="1"/>
      <c r="O468" s="1"/>
    </row>
    <row r="469" spans="1:15" ht="12.75" customHeight="1">
      <c r="A469" s="30">
        <v>459</v>
      </c>
      <c r="B469" s="290" t="s">
        <v>203</v>
      </c>
      <c r="C469" s="280">
        <v>1506.05</v>
      </c>
      <c r="D469" s="281">
        <v>1512.3</v>
      </c>
      <c r="E469" s="281">
        <v>1487.8</v>
      </c>
      <c r="F469" s="281">
        <v>1469.55</v>
      </c>
      <c r="G469" s="281">
        <v>1445.05</v>
      </c>
      <c r="H469" s="281">
        <v>1530.55</v>
      </c>
      <c r="I469" s="281">
        <v>1555.05</v>
      </c>
      <c r="J469" s="281">
        <v>1573.3</v>
      </c>
      <c r="K469" s="280">
        <v>1536.8</v>
      </c>
      <c r="L469" s="280">
        <v>1494.05</v>
      </c>
      <c r="M469" s="280">
        <v>1.34792</v>
      </c>
      <c r="N469" s="1"/>
      <c r="O469" s="1"/>
    </row>
    <row r="470" spans="1:15" ht="12.75" customHeight="1">
      <c r="A470" s="30">
        <v>460</v>
      </c>
      <c r="B470" s="290" t="s">
        <v>204</v>
      </c>
      <c r="C470" s="280">
        <v>516.85</v>
      </c>
      <c r="D470" s="281">
        <v>511.61666666666662</v>
      </c>
      <c r="E470" s="281">
        <v>505.23333333333323</v>
      </c>
      <c r="F470" s="281">
        <v>493.61666666666662</v>
      </c>
      <c r="G470" s="281">
        <v>487.23333333333323</v>
      </c>
      <c r="H470" s="281">
        <v>523.23333333333323</v>
      </c>
      <c r="I470" s="281">
        <v>529.61666666666656</v>
      </c>
      <c r="J470" s="281">
        <v>541.23333333333323</v>
      </c>
      <c r="K470" s="280">
        <v>518</v>
      </c>
      <c r="L470" s="280">
        <v>500</v>
      </c>
      <c r="M470" s="280">
        <v>6.6885599999999998</v>
      </c>
      <c r="N470" s="1"/>
      <c r="O470" s="1"/>
    </row>
    <row r="471" spans="1:15" ht="12.75" customHeight="1">
      <c r="A471" s="30">
        <v>461</v>
      </c>
      <c r="B471" s="290" t="s">
        <v>205</v>
      </c>
      <c r="C471" s="280">
        <v>1208.55</v>
      </c>
      <c r="D471" s="281">
        <v>1216.3166666666666</v>
      </c>
      <c r="E471" s="281">
        <v>1194.9333333333332</v>
      </c>
      <c r="F471" s="281">
        <v>1181.3166666666666</v>
      </c>
      <c r="G471" s="281">
        <v>1159.9333333333332</v>
      </c>
      <c r="H471" s="281">
        <v>1229.9333333333332</v>
      </c>
      <c r="I471" s="281">
        <v>1251.3166666666664</v>
      </c>
      <c r="J471" s="281">
        <v>1264.9333333333332</v>
      </c>
      <c r="K471" s="280">
        <v>1237.7</v>
      </c>
      <c r="L471" s="280">
        <v>1202.7</v>
      </c>
      <c r="M471" s="280">
        <v>9.8058800000000002</v>
      </c>
      <c r="N471" s="1"/>
      <c r="O471" s="1"/>
    </row>
    <row r="472" spans="1:15" ht="12.75" customHeight="1">
      <c r="A472" s="30">
        <v>462</v>
      </c>
      <c r="B472" s="290" t="s">
        <v>511</v>
      </c>
      <c r="C472" s="280">
        <v>38</v>
      </c>
      <c r="D472" s="281">
        <v>37.166666666666664</v>
      </c>
      <c r="E472" s="281">
        <v>36.333333333333329</v>
      </c>
      <c r="F472" s="281">
        <v>34.666666666666664</v>
      </c>
      <c r="G472" s="281">
        <v>33.833333333333329</v>
      </c>
      <c r="H472" s="281">
        <v>38.833333333333329</v>
      </c>
      <c r="I472" s="281">
        <v>39.666666666666657</v>
      </c>
      <c r="J472" s="281">
        <v>41.333333333333329</v>
      </c>
      <c r="K472" s="280">
        <v>38</v>
      </c>
      <c r="L472" s="280">
        <v>35.5</v>
      </c>
      <c r="M472" s="280">
        <v>53.433880000000002</v>
      </c>
      <c r="N472" s="1"/>
      <c r="O472" s="1"/>
    </row>
    <row r="473" spans="1:15" ht="12.75" customHeight="1">
      <c r="A473" s="30">
        <v>463</v>
      </c>
      <c r="B473" s="290" t="s">
        <v>881</v>
      </c>
      <c r="C473" s="280">
        <v>252.5</v>
      </c>
      <c r="D473" s="281">
        <v>252.26666666666665</v>
      </c>
      <c r="E473" s="281">
        <v>248.5333333333333</v>
      </c>
      <c r="F473" s="281">
        <v>244.56666666666666</v>
      </c>
      <c r="G473" s="281">
        <v>240.83333333333331</v>
      </c>
      <c r="H473" s="281">
        <v>256.23333333333329</v>
      </c>
      <c r="I473" s="281">
        <v>259.96666666666664</v>
      </c>
      <c r="J473" s="281">
        <v>263.93333333333328</v>
      </c>
      <c r="K473" s="280">
        <v>256</v>
      </c>
      <c r="L473" s="280">
        <v>248.3</v>
      </c>
      <c r="M473" s="280">
        <v>3.1265299999999998</v>
      </c>
      <c r="N473" s="1"/>
      <c r="O473" s="1"/>
    </row>
    <row r="474" spans="1:15" ht="12.75" customHeight="1">
      <c r="A474" s="30">
        <v>464</v>
      </c>
      <c r="B474" s="290" t="s">
        <v>512</v>
      </c>
      <c r="C474" s="280">
        <v>157.55000000000001</v>
      </c>
      <c r="D474" s="281">
        <v>158.13333333333333</v>
      </c>
      <c r="E474" s="281">
        <v>156.01666666666665</v>
      </c>
      <c r="F474" s="281">
        <v>154.48333333333332</v>
      </c>
      <c r="G474" s="281">
        <v>152.36666666666665</v>
      </c>
      <c r="H474" s="281">
        <v>159.66666666666666</v>
      </c>
      <c r="I474" s="281">
        <v>161.78333333333333</v>
      </c>
      <c r="J474" s="281">
        <v>163.31666666666666</v>
      </c>
      <c r="K474" s="280">
        <v>160.25</v>
      </c>
      <c r="L474" s="280">
        <v>156.6</v>
      </c>
      <c r="M474" s="280">
        <v>0.71819</v>
      </c>
      <c r="N474" s="1"/>
      <c r="O474" s="1"/>
    </row>
    <row r="475" spans="1:15" ht="12.75" customHeight="1">
      <c r="A475" s="30">
        <v>465</v>
      </c>
      <c r="B475" s="290" t="s">
        <v>513</v>
      </c>
      <c r="C475" s="280">
        <v>2014.8</v>
      </c>
      <c r="D475" s="281">
        <v>2015.0666666666666</v>
      </c>
      <c r="E475" s="281">
        <v>1999.1833333333332</v>
      </c>
      <c r="F475" s="281">
        <v>1983.5666666666666</v>
      </c>
      <c r="G475" s="281">
        <v>1967.6833333333332</v>
      </c>
      <c r="H475" s="281">
        <v>2030.6833333333332</v>
      </c>
      <c r="I475" s="281">
        <v>2046.5666666666664</v>
      </c>
      <c r="J475" s="281">
        <v>2062.1833333333334</v>
      </c>
      <c r="K475" s="280">
        <v>2030.95</v>
      </c>
      <c r="L475" s="280">
        <v>1999.45</v>
      </c>
      <c r="M475" s="280">
        <v>1.7192000000000001</v>
      </c>
      <c r="N475" s="1"/>
      <c r="O475" s="1"/>
    </row>
    <row r="476" spans="1:15" ht="12.75" customHeight="1">
      <c r="A476" s="30">
        <v>466</v>
      </c>
      <c r="B476" s="290" t="s">
        <v>514</v>
      </c>
      <c r="C476" s="280">
        <v>11.25</v>
      </c>
      <c r="D476" s="281">
        <v>11.233333333333334</v>
      </c>
      <c r="E476" s="281">
        <v>11.116666666666669</v>
      </c>
      <c r="F476" s="281">
        <v>10.983333333333334</v>
      </c>
      <c r="G476" s="281">
        <v>10.866666666666669</v>
      </c>
      <c r="H476" s="281">
        <v>11.366666666666669</v>
      </c>
      <c r="I476" s="281">
        <v>11.483333333333336</v>
      </c>
      <c r="J476" s="281">
        <v>11.616666666666669</v>
      </c>
      <c r="K476" s="280">
        <v>11.35</v>
      </c>
      <c r="L476" s="280">
        <v>11.1</v>
      </c>
      <c r="M476" s="280">
        <v>20.426870000000001</v>
      </c>
      <c r="N476" s="1"/>
      <c r="O476" s="1"/>
    </row>
    <row r="477" spans="1:15" ht="12.75" customHeight="1">
      <c r="A477" s="30">
        <v>467</v>
      </c>
      <c r="B477" s="290" t="s">
        <v>515</v>
      </c>
      <c r="C477" s="280">
        <v>615.35</v>
      </c>
      <c r="D477" s="281">
        <v>616.08333333333337</v>
      </c>
      <c r="E477" s="281">
        <v>611.26666666666677</v>
      </c>
      <c r="F477" s="281">
        <v>607.18333333333339</v>
      </c>
      <c r="G477" s="281">
        <v>602.36666666666679</v>
      </c>
      <c r="H477" s="281">
        <v>620.16666666666674</v>
      </c>
      <c r="I477" s="281">
        <v>624.98333333333335</v>
      </c>
      <c r="J477" s="281">
        <v>629.06666666666672</v>
      </c>
      <c r="K477" s="280">
        <v>620.9</v>
      </c>
      <c r="L477" s="280">
        <v>612</v>
      </c>
      <c r="M477" s="280">
        <v>1.3320799999999999</v>
      </c>
      <c r="N477" s="1"/>
      <c r="O477" s="1"/>
    </row>
    <row r="478" spans="1:15" ht="12.75" customHeight="1">
      <c r="A478" s="30">
        <v>468</v>
      </c>
      <c r="B478" s="290" t="s">
        <v>209</v>
      </c>
      <c r="C478" s="280">
        <v>685.05</v>
      </c>
      <c r="D478" s="281">
        <v>682.6</v>
      </c>
      <c r="E478" s="281">
        <v>677.45</v>
      </c>
      <c r="F478" s="281">
        <v>669.85</v>
      </c>
      <c r="G478" s="281">
        <v>664.7</v>
      </c>
      <c r="H478" s="281">
        <v>690.2</v>
      </c>
      <c r="I478" s="281">
        <v>695.34999999999991</v>
      </c>
      <c r="J478" s="281">
        <v>702.95</v>
      </c>
      <c r="K478" s="280">
        <v>687.75</v>
      </c>
      <c r="L478" s="280">
        <v>675</v>
      </c>
      <c r="M478" s="280">
        <v>18.685310000000001</v>
      </c>
      <c r="N478" s="1"/>
      <c r="O478" s="1"/>
    </row>
    <row r="479" spans="1:15" ht="12.75" customHeight="1">
      <c r="A479" s="30">
        <v>469</v>
      </c>
      <c r="B479" s="290" t="s">
        <v>516</v>
      </c>
      <c r="C479" s="280">
        <v>649.9</v>
      </c>
      <c r="D479" s="281">
        <v>642.7166666666667</v>
      </c>
      <c r="E479" s="281">
        <v>629.43333333333339</v>
      </c>
      <c r="F479" s="281">
        <v>608.9666666666667</v>
      </c>
      <c r="G479" s="281">
        <v>595.68333333333339</v>
      </c>
      <c r="H479" s="281">
        <v>663.18333333333339</v>
      </c>
      <c r="I479" s="281">
        <v>676.4666666666667</v>
      </c>
      <c r="J479" s="281">
        <v>696.93333333333339</v>
      </c>
      <c r="K479" s="280">
        <v>656</v>
      </c>
      <c r="L479" s="280">
        <v>622.25</v>
      </c>
      <c r="M479" s="280">
        <v>1.97532</v>
      </c>
      <c r="N479" s="1"/>
      <c r="O479" s="1"/>
    </row>
    <row r="480" spans="1:15" ht="12.75" customHeight="1">
      <c r="A480" s="30">
        <v>470</v>
      </c>
      <c r="B480" s="290" t="s">
        <v>208</v>
      </c>
      <c r="C480" s="280">
        <v>5982.4</v>
      </c>
      <c r="D480" s="281">
        <v>5928.2666666666664</v>
      </c>
      <c r="E480" s="281">
        <v>5865.5333333333328</v>
      </c>
      <c r="F480" s="281">
        <v>5748.6666666666661</v>
      </c>
      <c r="G480" s="281">
        <v>5685.9333333333325</v>
      </c>
      <c r="H480" s="281">
        <v>6045.1333333333332</v>
      </c>
      <c r="I480" s="281">
        <v>6107.8666666666668</v>
      </c>
      <c r="J480" s="281">
        <v>6224.7333333333336</v>
      </c>
      <c r="K480" s="280">
        <v>5991</v>
      </c>
      <c r="L480" s="280">
        <v>5811.4</v>
      </c>
      <c r="M480" s="280">
        <v>5.1292900000000001</v>
      </c>
      <c r="N480" s="1"/>
      <c r="O480" s="1"/>
    </row>
    <row r="481" spans="1:15" ht="12.75" customHeight="1">
      <c r="A481" s="30">
        <v>471</v>
      </c>
      <c r="B481" s="290" t="s">
        <v>277</v>
      </c>
      <c r="C481" s="280">
        <v>37.15</v>
      </c>
      <c r="D481" s="281">
        <v>37.050000000000004</v>
      </c>
      <c r="E481" s="281">
        <v>36.70000000000001</v>
      </c>
      <c r="F481" s="281">
        <v>36.250000000000007</v>
      </c>
      <c r="G481" s="281">
        <v>35.900000000000013</v>
      </c>
      <c r="H481" s="281">
        <v>37.500000000000007</v>
      </c>
      <c r="I481" s="281">
        <v>37.85</v>
      </c>
      <c r="J481" s="281">
        <v>38.300000000000004</v>
      </c>
      <c r="K481" s="280">
        <v>37.4</v>
      </c>
      <c r="L481" s="280">
        <v>36.6</v>
      </c>
      <c r="M481" s="280">
        <v>44.555639999999997</v>
      </c>
      <c r="N481" s="1"/>
      <c r="O481" s="1"/>
    </row>
    <row r="482" spans="1:15" ht="12.75" customHeight="1">
      <c r="A482" s="30">
        <v>472</v>
      </c>
      <c r="B482" s="290" t="s">
        <v>207</v>
      </c>
      <c r="C482" s="280">
        <v>1645.5</v>
      </c>
      <c r="D482" s="281">
        <v>1654.1000000000001</v>
      </c>
      <c r="E482" s="281">
        <v>1631.9500000000003</v>
      </c>
      <c r="F482" s="281">
        <v>1618.4</v>
      </c>
      <c r="G482" s="281">
        <v>1596.2500000000002</v>
      </c>
      <c r="H482" s="281">
        <v>1667.6500000000003</v>
      </c>
      <c r="I482" s="281">
        <v>1689.8000000000004</v>
      </c>
      <c r="J482" s="281">
        <v>1703.3500000000004</v>
      </c>
      <c r="K482" s="280">
        <v>1676.25</v>
      </c>
      <c r="L482" s="280">
        <v>1640.55</v>
      </c>
      <c r="M482" s="280">
        <v>2.5919400000000001</v>
      </c>
      <c r="N482" s="1"/>
      <c r="O482" s="1"/>
    </row>
    <row r="483" spans="1:15" ht="12.75" customHeight="1">
      <c r="A483" s="30">
        <v>473</v>
      </c>
      <c r="B483" s="290" t="s">
        <v>154</v>
      </c>
      <c r="C483" s="280">
        <v>831.15</v>
      </c>
      <c r="D483" s="281">
        <v>829.79999999999984</v>
      </c>
      <c r="E483" s="281">
        <v>825.54999999999973</v>
      </c>
      <c r="F483" s="281">
        <v>819.94999999999993</v>
      </c>
      <c r="G483" s="281">
        <v>815.69999999999982</v>
      </c>
      <c r="H483" s="281">
        <v>835.39999999999964</v>
      </c>
      <c r="I483" s="281">
        <v>839.64999999999986</v>
      </c>
      <c r="J483" s="281">
        <v>845.24999999999955</v>
      </c>
      <c r="K483" s="280">
        <v>834.05</v>
      </c>
      <c r="L483" s="280">
        <v>824.2</v>
      </c>
      <c r="M483" s="280">
        <v>5.6840700000000002</v>
      </c>
      <c r="N483" s="1"/>
      <c r="O483" s="1"/>
    </row>
    <row r="484" spans="1:15" ht="12.75" customHeight="1">
      <c r="A484" s="30">
        <v>474</v>
      </c>
      <c r="B484" s="290" t="s">
        <v>278</v>
      </c>
      <c r="C484" s="280">
        <v>222.2</v>
      </c>
      <c r="D484" s="281">
        <v>223.76666666666665</v>
      </c>
      <c r="E484" s="281">
        <v>220.0333333333333</v>
      </c>
      <c r="F484" s="281">
        <v>217.86666666666665</v>
      </c>
      <c r="G484" s="281">
        <v>214.1333333333333</v>
      </c>
      <c r="H484" s="281">
        <v>225.93333333333331</v>
      </c>
      <c r="I484" s="281">
        <v>229.66666666666666</v>
      </c>
      <c r="J484" s="281">
        <v>231.83333333333331</v>
      </c>
      <c r="K484" s="280">
        <v>227.5</v>
      </c>
      <c r="L484" s="280">
        <v>221.6</v>
      </c>
      <c r="M484" s="280">
        <v>1.5232699999999999</v>
      </c>
      <c r="N484" s="1"/>
      <c r="O484" s="1"/>
    </row>
    <row r="485" spans="1:15" ht="12.75" customHeight="1">
      <c r="A485" s="30">
        <v>475</v>
      </c>
      <c r="B485" s="290" t="s">
        <v>517</v>
      </c>
      <c r="C485" s="280">
        <v>2634.7</v>
      </c>
      <c r="D485" s="281">
        <v>2652.4833333333331</v>
      </c>
      <c r="E485" s="281">
        <v>2594.5166666666664</v>
      </c>
      <c r="F485" s="281">
        <v>2554.3333333333335</v>
      </c>
      <c r="G485" s="281">
        <v>2496.3666666666668</v>
      </c>
      <c r="H485" s="281">
        <v>2692.6666666666661</v>
      </c>
      <c r="I485" s="281">
        <v>2750.6333333333323</v>
      </c>
      <c r="J485" s="281">
        <v>2790.8166666666657</v>
      </c>
      <c r="K485" s="280">
        <v>2710.45</v>
      </c>
      <c r="L485" s="280">
        <v>2612.3000000000002</v>
      </c>
      <c r="M485" s="280">
        <v>0.22397</v>
      </c>
      <c r="N485" s="1"/>
      <c r="O485" s="1"/>
    </row>
    <row r="486" spans="1:15" ht="12.75" customHeight="1">
      <c r="A486" s="30">
        <v>476</v>
      </c>
      <c r="B486" s="290" t="s">
        <v>518</v>
      </c>
      <c r="C486" s="280">
        <v>640.04999999999995</v>
      </c>
      <c r="D486" s="281">
        <v>647.41666666666663</v>
      </c>
      <c r="E486" s="281">
        <v>627.63333333333321</v>
      </c>
      <c r="F486" s="281">
        <v>615.21666666666658</v>
      </c>
      <c r="G486" s="281">
        <v>595.43333333333317</v>
      </c>
      <c r="H486" s="281">
        <v>659.83333333333326</v>
      </c>
      <c r="I486" s="281">
        <v>679.61666666666679</v>
      </c>
      <c r="J486" s="281">
        <v>692.0333333333333</v>
      </c>
      <c r="K486" s="280">
        <v>667.2</v>
      </c>
      <c r="L486" s="280">
        <v>635</v>
      </c>
      <c r="M486" s="280">
        <v>5.0070699999999997</v>
      </c>
      <c r="N486" s="1"/>
      <c r="O486" s="1"/>
    </row>
    <row r="487" spans="1:15" ht="12.75" customHeight="1">
      <c r="A487" s="30">
        <v>477</v>
      </c>
      <c r="B487" s="290" t="s">
        <v>519</v>
      </c>
      <c r="C487" s="280">
        <v>304.3</v>
      </c>
      <c r="D487" s="281">
        <v>303.83333333333331</v>
      </c>
      <c r="E487" s="281">
        <v>302.46666666666664</v>
      </c>
      <c r="F487" s="281">
        <v>300.63333333333333</v>
      </c>
      <c r="G487" s="281">
        <v>299.26666666666665</v>
      </c>
      <c r="H487" s="281">
        <v>305.66666666666663</v>
      </c>
      <c r="I487" s="281">
        <v>307.0333333333333</v>
      </c>
      <c r="J487" s="281">
        <v>308.86666666666662</v>
      </c>
      <c r="K487" s="280">
        <v>305.2</v>
      </c>
      <c r="L487" s="280">
        <v>302</v>
      </c>
      <c r="M487" s="280">
        <v>1.08751</v>
      </c>
      <c r="N487" s="1"/>
      <c r="O487" s="1"/>
    </row>
    <row r="488" spans="1:15" ht="12.75" customHeight="1">
      <c r="A488" s="30">
        <v>478</v>
      </c>
      <c r="B488" s="290" t="s">
        <v>520</v>
      </c>
      <c r="C488" s="280">
        <v>29.95</v>
      </c>
      <c r="D488" s="281">
        <v>30.05</v>
      </c>
      <c r="E488" s="281">
        <v>29.650000000000002</v>
      </c>
      <c r="F488" s="281">
        <v>29.35</v>
      </c>
      <c r="G488" s="281">
        <v>28.950000000000003</v>
      </c>
      <c r="H488" s="281">
        <v>30.35</v>
      </c>
      <c r="I488" s="281">
        <v>30.75</v>
      </c>
      <c r="J488" s="281">
        <v>31.05</v>
      </c>
      <c r="K488" s="280">
        <v>30.45</v>
      </c>
      <c r="L488" s="280">
        <v>29.75</v>
      </c>
      <c r="M488" s="280">
        <v>25.28529</v>
      </c>
      <c r="N488" s="1"/>
      <c r="O488" s="1"/>
    </row>
    <row r="489" spans="1:15" ht="12.75" customHeight="1">
      <c r="A489" s="30">
        <v>479</v>
      </c>
      <c r="B489" s="290" t="s">
        <v>521</v>
      </c>
      <c r="C489" s="280">
        <v>307.3</v>
      </c>
      <c r="D489" s="281">
        <v>298.23333333333335</v>
      </c>
      <c r="E489" s="281">
        <v>277.66666666666669</v>
      </c>
      <c r="F489" s="281">
        <v>248.03333333333336</v>
      </c>
      <c r="G489" s="281">
        <v>227.4666666666667</v>
      </c>
      <c r="H489" s="281">
        <v>327.86666666666667</v>
      </c>
      <c r="I489" s="281">
        <v>348.43333333333328</v>
      </c>
      <c r="J489" s="281">
        <v>378.06666666666666</v>
      </c>
      <c r="K489" s="280">
        <v>318.8</v>
      </c>
      <c r="L489" s="280">
        <v>268.60000000000002</v>
      </c>
      <c r="M489" s="280">
        <v>58.47672</v>
      </c>
      <c r="N489" s="1"/>
      <c r="O489" s="1"/>
    </row>
    <row r="490" spans="1:15" ht="12.75" customHeight="1">
      <c r="A490" s="30">
        <v>480</v>
      </c>
      <c r="B490" s="299" t="s">
        <v>522</v>
      </c>
      <c r="C490" s="300">
        <v>329.95</v>
      </c>
      <c r="D490" s="300">
        <v>325.0333333333333</v>
      </c>
      <c r="E490" s="300">
        <v>315.11666666666662</v>
      </c>
      <c r="F490" s="300">
        <v>300.2833333333333</v>
      </c>
      <c r="G490" s="300">
        <v>290.36666666666662</v>
      </c>
      <c r="H490" s="300">
        <v>339.86666666666662</v>
      </c>
      <c r="I490" s="300">
        <v>349.78333333333336</v>
      </c>
      <c r="J490" s="299">
        <v>364.61666666666662</v>
      </c>
      <c r="K490" s="299">
        <v>334.95</v>
      </c>
      <c r="L490" s="299">
        <v>310.2</v>
      </c>
      <c r="M490" s="251">
        <v>5.3168100000000003</v>
      </c>
      <c r="N490" s="1"/>
      <c r="O490" s="1"/>
    </row>
    <row r="491" spans="1:15" ht="12.75" customHeight="1">
      <c r="A491" s="30">
        <v>481</v>
      </c>
      <c r="B491" s="299" t="s">
        <v>279</v>
      </c>
      <c r="C491" s="300">
        <v>856.15</v>
      </c>
      <c r="D491" s="300">
        <v>849.86666666666667</v>
      </c>
      <c r="E491" s="300">
        <v>833.83333333333337</v>
      </c>
      <c r="F491" s="300">
        <v>811.51666666666665</v>
      </c>
      <c r="G491" s="300">
        <v>795.48333333333335</v>
      </c>
      <c r="H491" s="300">
        <v>872.18333333333339</v>
      </c>
      <c r="I491" s="300">
        <v>888.2166666666667</v>
      </c>
      <c r="J491" s="299">
        <v>910.53333333333342</v>
      </c>
      <c r="K491" s="299">
        <v>865.9</v>
      </c>
      <c r="L491" s="299">
        <v>827.55</v>
      </c>
      <c r="M491" s="251">
        <v>15.65433</v>
      </c>
      <c r="N491" s="1"/>
      <c r="O491" s="1"/>
    </row>
    <row r="492" spans="1:15" ht="12.75" customHeight="1">
      <c r="A492" s="30">
        <v>482</v>
      </c>
      <c r="B492" s="299" t="s">
        <v>210</v>
      </c>
      <c r="C492" s="280">
        <v>237.45</v>
      </c>
      <c r="D492" s="281">
        <v>234.88333333333333</v>
      </c>
      <c r="E492" s="281">
        <v>231.71666666666664</v>
      </c>
      <c r="F492" s="281">
        <v>225.98333333333332</v>
      </c>
      <c r="G492" s="281">
        <v>222.81666666666663</v>
      </c>
      <c r="H492" s="281">
        <v>240.61666666666665</v>
      </c>
      <c r="I492" s="281">
        <v>243.78333333333333</v>
      </c>
      <c r="J492" s="281">
        <v>249.51666666666665</v>
      </c>
      <c r="K492" s="280">
        <v>238.05</v>
      </c>
      <c r="L492" s="280">
        <v>229.15</v>
      </c>
      <c r="M492" s="280">
        <v>159.84360000000001</v>
      </c>
      <c r="N492" s="1"/>
      <c r="O492" s="1"/>
    </row>
    <row r="493" spans="1:15" ht="12.75" customHeight="1">
      <c r="A493" s="30">
        <v>483</v>
      </c>
      <c r="B493" s="299" t="s">
        <v>523</v>
      </c>
      <c r="C493" s="300">
        <v>2045.15</v>
      </c>
      <c r="D493" s="300">
        <v>2045.0833333333333</v>
      </c>
      <c r="E493" s="300">
        <v>2001.1666666666665</v>
      </c>
      <c r="F493" s="300">
        <v>1957.1833333333332</v>
      </c>
      <c r="G493" s="300">
        <v>1913.2666666666664</v>
      </c>
      <c r="H493" s="300">
        <v>2089.0666666666666</v>
      </c>
      <c r="I493" s="300">
        <v>2132.9833333333331</v>
      </c>
      <c r="J493" s="299">
        <v>2176.9666666666667</v>
      </c>
      <c r="K493" s="299">
        <v>2089</v>
      </c>
      <c r="L493" s="299">
        <v>2001.1</v>
      </c>
      <c r="M493" s="251">
        <v>0.7944</v>
      </c>
      <c r="N493" s="1"/>
      <c r="O493" s="1"/>
    </row>
    <row r="494" spans="1:15" ht="12.75" customHeight="1">
      <c r="A494" s="30">
        <v>484</v>
      </c>
      <c r="B494" s="313" t="s">
        <v>882</v>
      </c>
      <c r="C494" s="280">
        <v>317.8</v>
      </c>
      <c r="D494" s="281">
        <v>318.83333333333331</v>
      </c>
      <c r="E494" s="281">
        <v>313.26666666666665</v>
      </c>
      <c r="F494" s="281">
        <v>308.73333333333335</v>
      </c>
      <c r="G494" s="281">
        <v>303.16666666666669</v>
      </c>
      <c r="H494" s="281">
        <v>323.36666666666662</v>
      </c>
      <c r="I494" s="281">
        <v>328.93333333333334</v>
      </c>
      <c r="J494" s="281">
        <v>333.46666666666658</v>
      </c>
      <c r="K494" s="280">
        <v>324.39999999999998</v>
      </c>
      <c r="L494" s="280">
        <v>314.3</v>
      </c>
      <c r="M494" s="280">
        <v>0.84175</v>
      </c>
      <c r="N494" s="1"/>
      <c r="O494" s="1"/>
    </row>
    <row r="495" spans="1:15" ht="12.75" customHeight="1">
      <c r="A495" s="30">
        <v>485</v>
      </c>
      <c r="B495" s="315" t="s">
        <v>524</v>
      </c>
      <c r="C495" s="300">
        <v>2076.1</v>
      </c>
      <c r="D495" s="300">
        <v>2089.15</v>
      </c>
      <c r="E495" s="281">
        <v>2049.3000000000002</v>
      </c>
      <c r="F495" s="281">
        <v>2022.5</v>
      </c>
      <c r="G495" s="281">
        <v>1982.65</v>
      </c>
      <c r="H495" s="281">
        <v>2115.9500000000003</v>
      </c>
      <c r="I495" s="281">
        <v>2155.7999999999997</v>
      </c>
      <c r="J495" s="281">
        <v>2182.6000000000004</v>
      </c>
      <c r="K495" s="280">
        <v>2129</v>
      </c>
      <c r="L495" s="280">
        <v>2062.35</v>
      </c>
      <c r="M495" s="280">
        <v>0.75985000000000003</v>
      </c>
      <c r="N495" s="1"/>
      <c r="O495" s="1"/>
    </row>
    <row r="496" spans="1:15" ht="12.75" customHeight="1">
      <c r="A496" s="30">
        <v>486</v>
      </c>
      <c r="B496" s="261" t="s">
        <v>127</v>
      </c>
      <c r="C496" s="280">
        <v>8.85</v>
      </c>
      <c r="D496" s="281">
        <v>8.8333333333333321</v>
      </c>
      <c r="E496" s="281">
        <v>8.716666666666665</v>
      </c>
      <c r="F496" s="281">
        <v>8.5833333333333321</v>
      </c>
      <c r="G496" s="281">
        <v>8.466666666666665</v>
      </c>
      <c r="H496" s="281">
        <v>8.966666666666665</v>
      </c>
      <c r="I496" s="281">
        <v>9.0833333333333321</v>
      </c>
      <c r="J496" s="281">
        <v>9.216666666666665</v>
      </c>
      <c r="K496" s="280">
        <v>8.9499999999999993</v>
      </c>
      <c r="L496" s="280">
        <v>8.6999999999999993</v>
      </c>
      <c r="M496" s="280">
        <v>806.54417999999998</v>
      </c>
      <c r="N496" s="1"/>
      <c r="O496" s="1"/>
    </row>
    <row r="497" spans="1:15" ht="12.75" customHeight="1">
      <c r="A497" s="30">
        <v>487</v>
      </c>
      <c r="B497" s="299" t="s">
        <v>211</v>
      </c>
      <c r="C497" s="300">
        <v>1034.7</v>
      </c>
      <c r="D497" s="300">
        <v>1021.7333333333332</v>
      </c>
      <c r="E497" s="281">
        <v>1003.4666666666665</v>
      </c>
      <c r="F497" s="281">
        <v>972.23333333333323</v>
      </c>
      <c r="G497" s="281">
        <v>953.96666666666647</v>
      </c>
      <c r="H497" s="281">
        <v>1052.9666666666665</v>
      </c>
      <c r="I497" s="281">
        <v>1071.2333333333331</v>
      </c>
      <c r="J497" s="281">
        <v>1102.4666666666665</v>
      </c>
      <c r="K497" s="280">
        <v>1040</v>
      </c>
      <c r="L497" s="280">
        <v>990.5</v>
      </c>
      <c r="M497" s="280">
        <v>30.588159999999998</v>
      </c>
      <c r="N497" s="1"/>
      <c r="O497" s="1"/>
    </row>
    <row r="498" spans="1:15" ht="12.75" customHeight="1">
      <c r="A498" s="30">
        <v>488</v>
      </c>
      <c r="B498" s="251" t="s">
        <v>525</v>
      </c>
      <c r="C498" s="280">
        <v>214.4</v>
      </c>
      <c r="D498" s="281">
        <v>214.23333333333335</v>
      </c>
      <c r="E498" s="281">
        <v>210.9666666666667</v>
      </c>
      <c r="F498" s="281">
        <v>207.53333333333336</v>
      </c>
      <c r="G498" s="281">
        <v>204.26666666666671</v>
      </c>
      <c r="H498" s="281">
        <v>217.66666666666669</v>
      </c>
      <c r="I498" s="281">
        <v>220.93333333333334</v>
      </c>
      <c r="J498" s="281">
        <v>224.36666666666667</v>
      </c>
      <c r="K498" s="280">
        <v>217.5</v>
      </c>
      <c r="L498" s="280">
        <v>210.8</v>
      </c>
      <c r="M498" s="280">
        <v>8.9396299999999993</v>
      </c>
      <c r="N498" s="1"/>
      <c r="O498" s="1"/>
    </row>
    <row r="499" spans="1:15" ht="12.75" customHeight="1">
      <c r="A499" s="30">
        <v>489</v>
      </c>
      <c r="B499" s="314" t="s">
        <v>526</v>
      </c>
      <c r="C499" s="300">
        <v>73.099999999999994</v>
      </c>
      <c r="D499" s="300">
        <v>72.8</v>
      </c>
      <c r="E499" s="281">
        <v>70.149999999999991</v>
      </c>
      <c r="F499" s="281">
        <v>67.199999999999989</v>
      </c>
      <c r="G499" s="281">
        <v>64.549999999999983</v>
      </c>
      <c r="H499" s="281">
        <v>75.75</v>
      </c>
      <c r="I499" s="281">
        <v>78.400000000000006</v>
      </c>
      <c r="J499" s="281">
        <v>81.350000000000009</v>
      </c>
      <c r="K499" s="280">
        <v>75.45</v>
      </c>
      <c r="L499" s="280">
        <v>69.849999999999994</v>
      </c>
      <c r="M499" s="280">
        <v>65.148439999999994</v>
      </c>
      <c r="N499" s="1"/>
      <c r="O499" s="1"/>
    </row>
    <row r="500" spans="1:15" ht="12.75" customHeight="1">
      <c r="A500" s="30">
        <v>490</v>
      </c>
      <c r="B500" s="251" t="s">
        <v>527</v>
      </c>
      <c r="C500" s="280">
        <v>537.54999999999995</v>
      </c>
      <c r="D500" s="281">
        <v>538.58333333333337</v>
      </c>
      <c r="E500" s="281">
        <v>531.16666666666674</v>
      </c>
      <c r="F500" s="281">
        <v>524.78333333333342</v>
      </c>
      <c r="G500" s="281">
        <v>517.36666666666679</v>
      </c>
      <c r="H500" s="281">
        <v>544.9666666666667</v>
      </c>
      <c r="I500" s="281">
        <v>552.38333333333344</v>
      </c>
      <c r="J500" s="281">
        <v>558.76666666666665</v>
      </c>
      <c r="K500" s="280">
        <v>546</v>
      </c>
      <c r="L500" s="280">
        <v>532.20000000000005</v>
      </c>
      <c r="M500" s="280">
        <v>1.5395000000000001</v>
      </c>
      <c r="N500" s="1"/>
      <c r="O500" s="1"/>
    </row>
    <row r="501" spans="1:15" ht="12.75" customHeight="1">
      <c r="A501" s="30">
        <v>491</v>
      </c>
      <c r="B501" s="251" t="s">
        <v>280</v>
      </c>
      <c r="C501" s="300">
        <v>1688.4</v>
      </c>
      <c r="D501" s="300">
        <v>1690.1499999999999</v>
      </c>
      <c r="E501" s="281">
        <v>1675.2999999999997</v>
      </c>
      <c r="F501" s="281">
        <v>1662.1999999999998</v>
      </c>
      <c r="G501" s="281">
        <v>1647.3499999999997</v>
      </c>
      <c r="H501" s="281">
        <v>1703.2499999999998</v>
      </c>
      <c r="I501" s="281">
        <v>1718.0999999999997</v>
      </c>
      <c r="J501" s="281">
        <v>1731.1999999999998</v>
      </c>
      <c r="K501" s="280">
        <v>1705</v>
      </c>
      <c r="L501" s="280">
        <v>1677.05</v>
      </c>
      <c r="M501" s="280">
        <v>0.74321000000000004</v>
      </c>
      <c r="N501" s="1"/>
      <c r="O501" s="1"/>
    </row>
    <row r="502" spans="1:15" ht="12.75" customHeight="1">
      <c r="A502" s="30">
        <v>492</v>
      </c>
      <c r="B502" s="251" t="s">
        <v>212</v>
      </c>
      <c r="C502" s="300">
        <v>404.75</v>
      </c>
      <c r="D502" s="300">
        <v>402.36666666666662</v>
      </c>
      <c r="E502" s="281">
        <v>399.03333333333325</v>
      </c>
      <c r="F502" s="281">
        <v>393.31666666666661</v>
      </c>
      <c r="G502" s="281">
        <v>389.98333333333323</v>
      </c>
      <c r="H502" s="281">
        <v>408.08333333333326</v>
      </c>
      <c r="I502" s="281">
        <v>411.41666666666663</v>
      </c>
      <c r="J502" s="281">
        <v>417.13333333333327</v>
      </c>
      <c r="K502" s="280">
        <v>405.7</v>
      </c>
      <c r="L502" s="280">
        <v>396.65</v>
      </c>
      <c r="M502" s="280">
        <v>68.161969999999997</v>
      </c>
      <c r="N502" s="1"/>
      <c r="O502" s="1"/>
    </row>
    <row r="503" spans="1:15" ht="12.75" customHeight="1">
      <c r="A503" s="30">
        <v>493</v>
      </c>
      <c r="B503" s="251" t="s">
        <v>528</v>
      </c>
      <c r="C503" s="300">
        <v>212.85</v>
      </c>
      <c r="D503" s="300">
        <v>212.93333333333331</v>
      </c>
      <c r="E503" s="281">
        <v>211.36666666666662</v>
      </c>
      <c r="F503" s="281">
        <v>209.8833333333333</v>
      </c>
      <c r="G503" s="281">
        <v>208.31666666666661</v>
      </c>
      <c r="H503" s="281">
        <v>214.41666666666663</v>
      </c>
      <c r="I503" s="281">
        <v>215.98333333333329</v>
      </c>
      <c r="J503" s="281">
        <v>217.46666666666664</v>
      </c>
      <c r="K503" s="280">
        <v>214.5</v>
      </c>
      <c r="L503" s="280">
        <v>211.45</v>
      </c>
      <c r="M503" s="280">
        <v>3.7778</v>
      </c>
      <c r="N503" s="1"/>
      <c r="O503" s="1"/>
    </row>
    <row r="504" spans="1:15" ht="12.75" customHeight="1">
      <c r="A504" s="30">
        <v>494</v>
      </c>
      <c r="B504" s="251" t="s">
        <v>281</v>
      </c>
      <c r="C504" s="300">
        <v>13.35</v>
      </c>
      <c r="D504" s="300">
        <v>13.366666666666667</v>
      </c>
      <c r="E504" s="281">
        <v>13.233333333333334</v>
      </c>
      <c r="F504" s="281">
        <v>13.116666666666667</v>
      </c>
      <c r="G504" s="281">
        <v>12.983333333333334</v>
      </c>
      <c r="H504" s="281">
        <v>13.483333333333334</v>
      </c>
      <c r="I504" s="281">
        <v>13.616666666666667</v>
      </c>
      <c r="J504" s="281">
        <v>13.733333333333334</v>
      </c>
      <c r="K504" s="280">
        <v>13.5</v>
      </c>
      <c r="L504" s="280">
        <v>13.25</v>
      </c>
      <c r="M504" s="280">
        <v>628.18790000000001</v>
      </c>
      <c r="N504" s="1"/>
      <c r="O504" s="1"/>
    </row>
    <row r="505" spans="1:15" ht="12.75" customHeight="1">
      <c r="A505" s="30">
        <v>495</v>
      </c>
      <c r="B505" s="251" t="s">
        <v>883</v>
      </c>
      <c r="C505" s="300">
        <v>8297.1</v>
      </c>
      <c r="D505" s="300">
        <v>8215.5000000000018</v>
      </c>
      <c r="E505" s="281">
        <v>8092.0500000000029</v>
      </c>
      <c r="F505" s="281">
        <v>7887.0000000000009</v>
      </c>
      <c r="G505" s="281">
        <v>7763.550000000002</v>
      </c>
      <c r="H505" s="281">
        <v>8420.5500000000029</v>
      </c>
      <c r="I505" s="281">
        <v>8544.0000000000036</v>
      </c>
      <c r="J505" s="281">
        <v>8749.0500000000047</v>
      </c>
      <c r="K505" s="280">
        <v>8338.9500000000007</v>
      </c>
      <c r="L505" s="280">
        <v>8010.45</v>
      </c>
      <c r="M505" s="280">
        <v>0.42588999999999999</v>
      </c>
      <c r="N505" s="1"/>
      <c r="O505" s="1"/>
    </row>
    <row r="506" spans="1:15" ht="12.75" customHeight="1">
      <c r="A506" s="30">
        <v>496</v>
      </c>
      <c r="B506" s="251" t="s">
        <v>213</v>
      </c>
      <c r="C506" s="300">
        <v>230.8</v>
      </c>
      <c r="D506" s="300">
        <v>229.4666666666667</v>
      </c>
      <c r="E506" s="281">
        <v>226.63333333333338</v>
      </c>
      <c r="F506" s="281">
        <v>222.4666666666667</v>
      </c>
      <c r="G506" s="281">
        <v>219.63333333333338</v>
      </c>
      <c r="H506" s="281">
        <v>233.63333333333338</v>
      </c>
      <c r="I506" s="281">
        <v>236.4666666666667</v>
      </c>
      <c r="J506" s="281">
        <v>240.63333333333338</v>
      </c>
      <c r="K506" s="280">
        <v>232.3</v>
      </c>
      <c r="L506" s="280">
        <v>225.3</v>
      </c>
      <c r="M506" s="280">
        <v>50.290129999999998</v>
      </c>
      <c r="N506" s="1"/>
      <c r="O506" s="1"/>
    </row>
    <row r="507" spans="1:15" ht="12.75" customHeight="1">
      <c r="A507" s="324">
        <v>497</v>
      </c>
      <c r="B507" s="251" t="s">
        <v>529</v>
      </c>
      <c r="C507" s="300">
        <v>255.05</v>
      </c>
      <c r="D507" s="300">
        <v>254.94999999999996</v>
      </c>
      <c r="E507" s="281">
        <v>250.14999999999992</v>
      </c>
      <c r="F507" s="281">
        <v>245.24999999999997</v>
      </c>
      <c r="G507" s="281">
        <v>240.44999999999993</v>
      </c>
      <c r="H507" s="281">
        <v>259.84999999999991</v>
      </c>
      <c r="I507" s="281">
        <v>264.64999999999992</v>
      </c>
      <c r="J507" s="281">
        <v>269.5499999999999</v>
      </c>
      <c r="K507" s="280">
        <v>259.75</v>
      </c>
      <c r="L507" s="280">
        <v>250.05</v>
      </c>
      <c r="M507" s="280">
        <v>5.5969499999999996</v>
      </c>
      <c r="N507" s="1"/>
      <c r="O507" s="1"/>
    </row>
    <row r="508" spans="1:15" ht="12.75" customHeight="1">
      <c r="A508" s="299">
        <v>498</v>
      </c>
      <c r="B508" s="251" t="s">
        <v>855</v>
      </c>
      <c r="C508" s="251">
        <v>53.6</v>
      </c>
      <c r="D508" s="300">
        <v>53.85</v>
      </c>
      <c r="E508" s="281">
        <v>52.6</v>
      </c>
      <c r="F508" s="281">
        <v>51.6</v>
      </c>
      <c r="G508" s="281">
        <v>50.35</v>
      </c>
      <c r="H508" s="281">
        <v>54.85</v>
      </c>
      <c r="I508" s="281">
        <v>56.1</v>
      </c>
      <c r="J508" s="281">
        <v>57.1</v>
      </c>
      <c r="K508" s="280">
        <v>55.1</v>
      </c>
      <c r="L508" s="280">
        <v>52.85</v>
      </c>
      <c r="M508" s="280">
        <v>476.89463000000001</v>
      </c>
      <c r="N508" s="1"/>
      <c r="O508" s="1"/>
    </row>
    <row r="509" spans="1:15" ht="12.75" customHeight="1">
      <c r="A509" s="299">
        <v>499</v>
      </c>
      <c r="B509" s="251" t="s">
        <v>829</v>
      </c>
      <c r="C509" s="251">
        <v>358.25</v>
      </c>
      <c r="D509" s="300">
        <v>362.45</v>
      </c>
      <c r="E509" s="281">
        <v>352.4</v>
      </c>
      <c r="F509" s="281">
        <v>346.55</v>
      </c>
      <c r="G509" s="281">
        <v>336.5</v>
      </c>
      <c r="H509" s="281">
        <v>368.29999999999995</v>
      </c>
      <c r="I509" s="281">
        <v>378.35</v>
      </c>
      <c r="J509" s="281">
        <v>384.19999999999993</v>
      </c>
      <c r="K509" s="280">
        <v>372.5</v>
      </c>
      <c r="L509" s="280">
        <v>356.6</v>
      </c>
      <c r="M509" s="280">
        <v>41.319980000000001</v>
      </c>
      <c r="N509" s="1"/>
      <c r="O509" s="1"/>
    </row>
    <row r="510" spans="1:15" ht="12.75" customHeight="1">
      <c r="A510" s="299">
        <v>500</v>
      </c>
      <c r="B510" s="251" t="s">
        <v>530</v>
      </c>
      <c r="C510" s="251">
        <v>1635.8</v>
      </c>
      <c r="D510" s="300">
        <v>1631.8</v>
      </c>
      <c r="E510" s="281">
        <v>1624.6</v>
      </c>
      <c r="F510" s="281">
        <v>1613.3999999999999</v>
      </c>
      <c r="G510" s="281">
        <v>1606.1999999999998</v>
      </c>
      <c r="H510" s="281">
        <v>1643</v>
      </c>
      <c r="I510" s="281">
        <v>1650.2000000000003</v>
      </c>
      <c r="J510" s="281">
        <v>1661.4</v>
      </c>
      <c r="K510" s="280">
        <v>1639</v>
      </c>
      <c r="L510" s="280">
        <v>1620.6</v>
      </c>
      <c r="M510" s="280">
        <v>0.65632000000000001</v>
      </c>
      <c r="N510" s="1"/>
      <c r="O510" s="1"/>
    </row>
    <row r="511" spans="1:15" ht="12.75" customHeight="1">
      <c r="A511" s="299">
        <v>501</v>
      </c>
      <c r="B511" s="251" t="s">
        <v>531</v>
      </c>
      <c r="C511" s="251">
        <v>2111.15</v>
      </c>
      <c r="D511" s="300">
        <v>2117.6333333333332</v>
      </c>
      <c r="E511" s="281">
        <v>2086.3666666666663</v>
      </c>
      <c r="F511" s="281">
        <v>2061.583333333333</v>
      </c>
      <c r="G511" s="281">
        <v>2030.3166666666662</v>
      </c>
      <c r="H511" s="281">
        <v>2142.4166666666665</v>
      </c>
      <c r="I511" s="281">
        <v>2173.6833333333329</v>
      </c>
      <c r="J511" s="281">
        <v>2198.4666666666667</v>
      </c>
      <c r="K511" s="280">
        <v>2148.9</v>
      </c>
      <c r="L511" s="280">
        <v>2092.85</v>
      </c>
      <c r="M511" s="280">
        <v>0.27506999999999998</v>
      </c>
      <c r="N511" s="1"/>
      <c r="O511" s="1"/>
    </row>
    <row r="512" spans="1:15" ht="12.75" customHeight="1">
      <c r="A512" s="26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65"/>
      <c r="B5" s="466"/>
      <c r="C5" s="465"/>
      <c r="D5" s="466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94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532</v>
      </c>
      <c r="B7" s="467" t="s">
        <v>533</v>
      </c>
      <c r="C7" s="466"/>
      <c r="D7" s="7">
        <f>Main!B10</f>
        <v>44761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534</v>
      </c>
      <c r="B9" s="85" t="s">
        <v>535</v>
      </c>
      <c r="C9" s="85" t="s">
        <v>536</v>
      </c>
      <c r="D9" s="85" t="s">
        <v>537</v>
      </c>
      <c r="E9" s="85" t="s">
        <v>538</v>
      </c>
      <c r="F9" s="85" t="s">
        <v>539</v>
      </c>
      <c r="G9" s="85" t="s">
        <v>540</v>
      </c>
      <c r="H9" s="85" t="s">
        <v>541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44760</v>
      </c>
      <c r="B10" s="29">
        <v>542020</v>
      </c>
      <c r="C10" s="28" t="s">
        <v>1058</v>
      </c>
      <c r="D10" s="28" t="s">
        <v>1059</v>
      </c>
      <c r="E10" s="28" t="s">
        <v>543</v>
      </c>
      <c r="F10" s="87">
        <v>65000</v>
      </c>
      <c r="G10" s="29">
        <v>61.38</v>
      </c>
      <c r="H10" s="29" t="s">
        <v>307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44760</v>
      </c>
      <c r="B11" s="29">
        <v>542020</v>
      </c>
      <c r="C11" s="28" t="s">
        <v>1058</v>
      </c>
      <c r="D11" s="28" t="s">
        <v>1060</v>
      </c>
      <c r="E11" s="28" t="s">
        <v>542</v>
      </c>
      <c r="F11" s="87">
        <v>70000</v>
      </c>
      <c r="G11" s="29">
        <v>61.45</v>
      </c>
      <c r="H11" s="29" t="s">
        <v>307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44760</v>
      </c>
      <c r="B12" s="29">
        <v>543543</v>
      </c>
      <c r="C12" s="28" t="s">
        <v>984</v>
      </c>
      <c r="D12" s="28" t="s">
        <v>1061</v>
      </c>
      <c r="E12" s="28" t="s">
        <v>542</v>
      </c>
      <c r="F12" s="87">
        <v>61600</v>
      </c>
      <c r="G12" s="29">
        <v>159.91999999999999</v>
      </c>
      <c r="H12" s="29" t="s">
        <v>307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44760</v>
      </c>
      <c r="B13" s="29">
        <v>543543</v>
      </c>
      <c r="C13" s="28" t="s">
        <v>984</v>
      </c>
      <c r="D13" s="28" t="s">
        <v>992</v>
      </c>
      <c r="E13" s="28" t="s">
        <v>543</v>
      </c>
      <c r="F13" s="87">
        <v>61600</v>
      </c>
      <c r="G13" s="29">
        <v>154.5</v>
      </c>
      <c r="H13" s="29" t="s">
        <v>307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44760</v>
      </c>
      <c r="B14" s="29">
        <v>543543</v>
      </c>
      <c r="C14" s="28" t="s">
        <v>984</v>
      </c>
      <c r="D14" s="28" t="s">
        <v>993</v>
      </c>
      <c r="E14" s="28" t="s">
        <v>542</v>
      </c>
      <c r="F14" s="87">
        <v>61600</v>
      </c>
      <c r="G14" s="29">
        <v>154.5</v>
      </c>
      <c r="H14" s="29" t="s">
        <v>307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44760</v>
      </c>
      <c r="B15" s="29">
        <v>539596</v>
      </c>
      <c r="C15" s="28" t="s">
        <v>1062</v>
      </c>
      <c r="D15" s="28" t="s">
        <v>1063</v>
      </c>
      <c r="E15" s="28" t="s">
        <v>543</v>
      </c>
      <c r="F15" s="87">
        <v>187500</v>
      </c>
      <c r="G15" s="29">
        <v>11.52</v>
      </c>
      <c r="H15" s="29" t="s">
        <v>307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44760</v>
      </c>
      <c r="B16" s="29">
        <v>539596</v>
      </c>
      <c r="C16" s="28" t="s">
        <v>1062</v>
      </c>
      <c r="D16" s="28" t="s">
        <v>1064</v>
      </c>
      <c r="E16" s="28" t="s">
        <v>542</v>
      </c>
      <c r="F16" s="87">
        <v>40343</v>
      </c>
      <c r="G16" s="29">
        <v>11.52</v>
      </c>
      <c r="H16" s="29" t="s">
        <v>307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44760</v>
      </c>
      <c r="B17" s="29">
        <v>539596</v>
      </c>
      <c r="C17" s="28" t="s">
        <v>1062</v>
      </c>
      <c r="D17" s="28" t="s">
        <v>1065</v>
      </c>
      <c r="E17" s="28" t="s">
        <v>543</v>
      </c>
      <c r="F17" s="87">
        <v>57000</v>
      </c>
      <c r="G17" s="29">
        <v>11.52</v>
      </c>
      <c r="H17" s="29" t="s">
        <v>307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44760</v>
      </c>
      <c r="B18" s="29">
        <v>539596</v>
      </c>
      <c r="C18" s="28" t="s">
        <v>1062</v>
      </c>
      <c r="D18" s="28" t="s">
        <v>1066</v>
      </c>
      <c r="E18" s="28" t="s">
        <v>542</v>
      </c>
      <c r="F18" s="87">
        <v>45000</v>
      </c>
      <c r="G18" s="29">
        <v>11.52</v>
      </c>
      <c r="H18" s="29" t="s">
        <v>307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44760</v>
      </c>
      <c r="B19" s="29">
        <v>539596</v>
      </c>
      <c r="C19" s="28" t="s">
        <v>1062</v>
      </c>
      <c r="D19" s="28" t="s">
        <v>1067</v>
      </c>
      <c r="E19" s="28" t="s">
        <v>542</v>
      </c>
      <c r="F19" s="87">
        <v>45000</v>
      </c>
      <c r="G19" s="29">
        <v>11.52</v>
      </c>
      <c r="H19" s="29" t="s">
        <v>307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44760</v>
      </c>
      <c r="B20" s="29">
        <v>539596</v>
      </c>
      <c r="C20" s="28" t="s">
        <v>1062</v>
      </c>
      <c r="D20" s="28" t="s">
        <v>1068</v>
      </c>
      <c r="E20" s="28" t="s">
        <v>542</v>
      </c>
      <c r="F20" s="87">
        <v>91000</v>
      </c>
      <c r="G20" s="29">
        <v>11.52</v>
      </c>
      <c r="H20" s="29" t="s">
        <v>307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44760</v>
      </c>
      <c r="B21" s="29">
        <v>542666</v>
      </c>
      <c r="C21" s="28" t="s">
        <v>1017</v>
      </c>
      <c r="D21" s="28" t="s">
        <v>1018</v>
      </c>
      <c r="E21" s="28" t="s">
        <v>543</v>
      </c>
      <c r="F21" s="87">
        <v>255805</v>
      </c>
      <c r="G21" s="29">
        <v>222.01</v>
      </c>
      <c r="H21" s="29" t="s">
        <v>307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44760</v>
      </c>
      <c r="B22" s="29">
        <v>542666</v>
      </c>
      <c r="C22" s="28" t="s">
        <v>1017</v>
      </c>
      <c r="D22" s="28" t="s">
        <v>1018</v>
      </c>
      <c r="E22" s="28" t="s">
        <v>542</v>
      </c>
      <c r="F22" s="87">
        <v>255805</v>
      </c>
      <c r="G22" s="29">
        <v>221.27</v>
      </c>
      <c r="H22" s="29" t="s">
        <v>307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44760</v>
      </c>
      <c r="B23" s="29">
        <v>543538</v>
      </c>
      <c r="C23" s="28" t="s">
        <v>1019</v>
      </c>
      <c r="D23" s="28" t="s">
        <v>1033</v>
      </c>
      <c r="E23" s="28" t="s">
        <v>542</v>
      </c>
      <c r="F23" s="87">
        <v>99200</v>
      </c>
      <c r="G23" s="29">
        <v>76.3</v>
      </c>
      <c r="H23" s="29" t="s">
        <v>307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44760</v>
      </c>
      <c r="B24" s="29">
        <v>540377</v>
      </c>
      <c r="C24" s="28" t="s">
        <v>960</v>
      </c>
      <c r="D24" s="28" t="s">
        <v>1069</v>
      </c>
      <c r="E24" s="28" t="s">
        <v>543</v>
      </c>
      <c r="F24" s="87">
        <v>6000</v>
      </c>
      <c r="G24" s="29">
        <v>92.8</v>
      </c>
      <c r="H24" s="29" t="s">
        <v>307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44760</v>
      </c>
      <c r="B25" s="29">
        <v>540377</v>
      </c>
      <c r="C25" s="28" t="s">
        <v>960</v>
      </c>
      <c r="D25" s="28" t="s">
        <v>1070</v>
      </c>
      <c r="E25" s="28" t="s">
        <v>543</v>
      </c>
      <c r="F25" s="87">
        <v>24000</v>
      </c>
      <c r="G25" s="29">
        <v>93.44</v>
      </c>
      <c r="H25" s="29" t="s">
        <v>307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44760</v>
      </c>
      <c r="B26" s="29">
        <v>540377</v>
      </c>
      <c r="C26" s="28" t="s">
        <v>960</v>
      </c>
      <c r="D26" s="28" t="s">
        <v>1069</v>
      </c>
      <c r="E26" s="28" t="s">
        <v>542</v>
      </c>
      <c r="F26" s="87">
        <v>18000</v>
      </c>
      <c r="G26" s="29">
        <v>93.02</v>
      </c>
      <c r="H26" s="29" t="s">
        <v>307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44760</v>
      </c>
      <c r="B27" s="29">
        <v>540377</v>
      </c>
      <c r="C27" s="28" t="s">
        <v>960</v>
      </c>
      <c r="D27" s="28" t="s">
        <v>1071</v>
      </c>
      <c r="E27" s="28" t="s">
        <v>543</v>
      </c>
      <c r="F27" s="87">
        <v>18000</v>
      </c>
      <c r="G27" s="29">
        <v>93.02</v>
      </c>
      <c r="H27" s="29" t="s">
        <v>307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44760</v>
      </c>
      <c r="B28" s="29">
        <v>540377</v>
      </c>
      <c r="C28" s="28" t="s">
        <v>960</v>
      </c>
      <c r="D28" s="28" t="s">
        <v>1072</v>
      </c>
      <c r="E28" s="28" t="s">
        <v>542</v>
      </c>
      <c r="F28" s="87">
        <v>18000</v>
      </c>
      <c r="G28" s="29">
        <v>92.82</v>
      </c>
      <c r="H28" s="29" t="s">
        <v>307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44760</v>
      </c>
      <c r="B29" s="29">
        <v>537800</v>
      </c>
      <c r="C29" s="28" t="s">
        <v>1073</v>
      </c>
      <c r="D29" s="28" t="s">
        <v>1074</v>
      </c>
      <c r="E29" s="28" t="s">
        <v>542</v>
      </c>
      <c r="F29" s="87">
        <v>4995120</v>
      </c>
      <c r="G29" s="29">
        <v>4.18</v>
      </c>
      <c r="H29" s="29" t="s">
        <v>307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44760</v>
      </c>
      <c r="B30" s="29">
        <v>537800</v>
      </c>
      <c r="C30" s="28" t="s">
        <v>1073</v>
      </c>
      <c r="D30" s="28" t="s">
        <v>1075</v>
      </c>
      <c r="E30" s="28" t="s">
        <v>543</v>
      </c>
      <c r="F30" s="87">
        <v>5000000</v>
      </c>
      <c r="G30" s="29">
        <v>4.18</v>
      </c>
      <c r="H30" s="29" t="s">
        <v>307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44760</v>
      </c>
      <c r="B31" s="29">
        <v>541337</v>
      </c>
      <c r="C31" s="28" t="s">
        <v>996</v>
      </c>
      <c r="D31" s="28" t="s">
        <v>997</v>
      </c>
      <c r="E31" s="28" t="s">
        <v>543</v>
      </c>
      <c r="F31" s="87">
        <v>93000</v>
      </c>
      <c r="G31" s="29">
        <v>9.02</v>
      </c>
      <c r="H31" s="29" t="s">
        <v>307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44760</v>
      </c>
      <c r="B32" s="29">
        <v>539767</v>
      </c>
      <c r="C32" s="28" t="s">
        <v>998</v>
      </c>
      <c r="D32" s="28" t="s">
        <v>1076</v>
      </c>
      <c r="E32" s="28" t="s">
        <v>542</v>
      </c>
      <c r="F32" s="87">
        <v>56238</v>
      </c>
      <c r="G32" s="29">
        <v>19.670000000000002</v>
      </c>
      <c r="H32" s="29" t="s">
        <v>307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44760</v>
      </c>
      <c r="B33" s="29">
        <v>540198</v>
      </c>
      <c r="C33" s="28" t="s">
        <v>999</v>
      </c>
      <c r="D33" s="28" t="s">
        <v>1021</v>
      </c>
      <c r="E33" s="28" t="s">
        <v>543</v>
      </c>
      <c r="F33" s="87">
        <v>82155</v>
      </c>
      <c r="G33" s="29">
        <v>65.81</v>
      </c>
      <c r="H33" s="29" t="s">
        <v>307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44760</v>
      </c>
      <c r="B34" s="29">
        <v>540198</v>
      </c>
      <c r="C34" s="28" t="s">
        <v>999</v>
      </c>
      <c r="D34" s="28" t="s">
        <v>1021</v>
      </c>
      <c r="E34" s="28" t="s">
        <v>542</v>
      </c>
      <c r="F34" s="87">
        <v>94162</v>
      </c>
      <c r="G34" s="29">
        <v>65.900000000000006</v>
      </c>
      <c r="H34" s="29" t="s">
        <v>307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44760</v>
      </c>
      <c r="B35" s="29">
        <v>540198</v>
      </c>
      <c r="C35" s="28" t="s">
        <v>999</v>
      </c>
      <c r="D35" s="28" t="s">
        <v>1077</v>
      </c>
      <c r="E35" s="28" t="s">
        <v>543</v>
      </c>
      <c r="F35" s="87">
        <v>202513</v>
      </c>
      <c r="G35" s="29">
        <v>65.900000000000006</v>
      </c>
      <c r="H35" s="29" t="s">
        <v>307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44760</v>
      </c>
      <c r="B36" s="29">
        <v>540198</v>
      </c>
      <c r="C36" s="28" t="s">
        <v>999</v>
      </c>
      <c r="D36" s="28" t="s">
        <v>1077</v>
      </c>
      <c r="E36" s="28" t="s">
        <v>542</v>
      </c>
      <c r="F36" s="87">
        <v>245246</v>
      </c>
      <c r="G36" s="29">
        <v>65.599999999999994</v>
      </c>
      <c r="H36" s="29" t="s">
        <v>307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44760</v>
      </c>
      <c r="B37" s="29">
        <v>540198</v>
      </c>
      <c r="C37" s="28" t="s">
        <v>999</v>
      </c>
      <c r="D37" s="28" t="s">
        <v>1022</v>
      </c>
      <c r="E37" s="28" t="s">
        <v>542</v>
      </c>
      <c r="F37" s="87">
        <v>75017</v>
      </c>
      <c r="G37" s="29">
        <v>65.67</v>
      </c>
      <c r="H37" s="29" t="s">
        <v>307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44760</v>
      </c>
      <c r="B38" s="29">
        <v>540198</v>
      </c>
      <c r="C38" s="28" t="s">
        <v>999</v>
      </c>
      <c r="D38" s="28" t="s">
        <v>1022</v>
      </c>
      <c r="E38" s="28" t="s">
        <v>543</v>
      </c>
      <c r="F38" s="87">
        <v>26238</v>
      </c>
      <c r="G38" s="29">
        <v>65.900000000000006</v>
      </c>
      <c r="H38" s="29" t="s">
        <v>307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44760</v>
      </c>
      <c r="B39" s="29">
        <v>540198</v>
      </c>
      <c r="C39" s="28" t="s">
        <v>999</v>
      </c>
      <c r="D39" s="28" t="s">
        <v>1078</v>
      </c>
      <c r="E39" s="28" t="s">
        <v>543</v>
      </c>
      <c r="F39" s="87">
        <v>50000</v>
      </c>
      <c r="G39" s="29">
        <v>65.849999999999994</v>
      </c>
      <c r="H39" s="29" t="s">
        <v>307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44760</v>
      </c>
      <c r="B40" s="29">
        <v>540198</v>
      </c>
      <c r="C40" s="28" t="s">
        <v>999</v>
      </c>
      <c r="D40" s="28" t="s">
        <v>1023</v>
      </c>
      <c r="E40" s="28" t="s">
        <v>543</v>
      </c>
      <c r="F40" s="87">
        <v>31500</v>
      </c>
      <c r="G40" s="29">
        <v>65.8</v>
      </c>
      <c r="H40" s="29" t="s">
        <v>307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44760</v>
      </c>
      <c r="B41" s="29">
        <v>540198</v>
      </c>
      <c r="C41" s="28" t="s">
        <v>999</v>
      </c>
      <c r="D41" s="28" t="s">
        <v>1024</v>
      </c>
      <c r="E41" s="28" t="s">
        <v>543</v>
      </c>
      <c r="F41" s="87">
        <v>63000</v>
      </c>
      <c r="G41" s="29">
        <v>65.900000000000006</v>
      </c>
      <c r="H41" s="29" t="s">
        <v>307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44760</v>
      </c>
      <c r="B42" s="29">
        <v>540198</v>
      </c>
      <c r="C42" s="28" t="s">
        <v>999</v>
      </c>
      <c r="D42" s="28" t="s">
        <v>1079</v>
      </c>
      <c r="E42" s="28" t="s">
        <v>543</v>
      </c>
      <c r="F42" s="87">
        <v>35000</v>
      </c>
      <c r="G42" s="29">
        <v>65.89</v>
      </c>
      <c r="H42" s="29" t="s">
        <v>307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44760</v>
      </c>
      <c r="B43" s="29">
        <v>540198</v>
      </c>
      <c r="C43" s="28" t="s">
        <v>999</v>
      </c>
      <c r="D43" s="28" t="s">
        <v>1079</v>
      </c>
      <c r="E43" s="28" t="s">
        <v>542</v>
      </c>
      <c r="F43" s="87">
        <v>90000</v>
      </c>
      <c r="G43" s="29">
        <v>65.900000000000006</v>
      </c>
      <c r="H43" s="29" t="s">
        <v>307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44760</v>
      </c>
      <c r="B44" s="29">
        <v>531726</v>
      </c>
      <c r="C44" s="28" t="s">
        <v>1080</v>
      </c>
      <c r="D44" s="28" t="s">
        <v>1020</v>
      </c>
      <c r="E44" s="28" t="s">
        <v>542</v>
      </c>
      <c r="F44" s="87">
        <v>63291</v>
      </c>
      <c r="G44" s="29">
        <v>210.5</v>
      </c>
      <c r="H44" s="29" t="s">
        <v>307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44760</v>
      </c>
      <c r="B45" s="29">
        <v>531726</v>
      </c>
      <c r="C45" s="28" t="s">
        <v>1080</v>
      </c>
      <c r="D45" s="28" t="s">
        <v>1081</v>
      </c>
      <c r="E45" s="28" t="s">
        <v>543</v>
      </c>
      <c r="F45" s="87">
        <v>63177</v>
      </c>
      <c r="G45" s="29">
        <v>211.56</v>
      </c>
      <c r="H45" s="29" t="s">
        <v>307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44760</v>
      </c>
      <c r="B46" s="29">
        <v>531726</v>
      </c>
      <c r="C46" s="28" t="s">
        <v>1080</v>
      </c>
      <c r="D46" s="28" t="s">
        <v>1081</v>
      </c>
      <c r="E46" s="28" t="s">
        <v>542</v>
      </c>
      <c r="F46" s="87">
        <v>70247</v>
      </c>
      <c r="G46" s="29">
        <v>213.59</v>
      </c>
      <c r="H46" s="29" t="s">
        <v>307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44760</v>
      </c>
      <c r="B47" s="29">
        <v>539143</v>
      </c>
      <c r="C47" s="28" t="s">
        <v>884</v>
      </c>
      <c r="D47" s="28" t="s">
        <v>1025</v>
      </c>
      <c r="E47" s="28" t="s">
        <v>542</v>
      </c>
      <c r="F47" s="87">
        <v>218142</v>
      </c>
      <c r="G47" s="29">
        <v>76.430000000000007</v>
      </c>
      <c r="H47" s="29" t="s">
        <v>307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44760</v>
      </c>
      <c r="B48" s="29">
        <v>539143</v>
      </c>
      <c r="C48" s="28" t="s">
        <v>884</v>
      </c>
      <c r="D48" s="28" t="s">
        <v>1025</v>
      </c>
      <c r="E48" s="28" t="s">
        <v>543</v>
      </c>
      <c r="F48" s="87">
        <v>100000</v>
      </c>
      <c r="G48" s="29">
        <v>76.5</v>
      </c>
      <c r="H48" s="29" t="s">
        <v>307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44760</v>
      </c>
      <c r="B49" s="29">
        <v>539143</v>
      </c>
      <c r="C49" s="28" t="s">
        <v>884</v>
      </c>
      <c r="D49" s="28" t="s">
        <v>944</v>
      </c>
      <c r="E49" s="28" t="s">
        <v>542</v>
      </c>
      <c r="F49" s="87">
        <v>115052</v>
      </c>
      <c r="G49" s="29">
        <v>76.400000000000006</v>
      </c>
      <c r="H49" s="29" t="s">
        <v>307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44760</v>
      </c>
      <c r="B50" s="29">
        <v>539143</v>
      </c>
      <c r="C50" s="28" t="s">
        <v>884</v>
      </c>
      <c r="D50" s="28" t="s">
        <v>1026</v>
      </c>
      <c r="E50" s="28" t="s">
        <v>543</v>
      </c>
      <c r="F50" s="87">
        <v>82986</v>
      </c>
      <c r="G50" s="29">
        <v>76.5</v>
      </c>
      <c r="H50" s="29" t="s">
        <v>307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44760</v>
      </c>
      <c r="B51" s="29">
        <v>543540</v>
      </c>
      <c r="C51" s="28" t="s">
        <v>1027</v>
      </c>
      <c r="D51" s="28" t="s">
        <v>1082</v>
      </c>
      <c r="E51" s="28" t="s">
        <v>542</v>
      </c>
      <c r="F51" s="87">
        <v>12000</v>
      </c>
      <c r="G51" s="29">
        <v>215.11</v>
      </c>
      <c r="H51" s="29" t="s">
        <v>307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44760</v>
      </c>
      <c r="B52" s="29">
        <v>511116</v>
      </c>
      <c r="C52" s="28" t="s">
        <v>1028</v>
      </c>
      <c r="D52" s="28" t="s">
        <v>1029</v>
      </c>
      <c r="E52" s="28" t="s">
        <v>543</v>
      </c>
      <c r="F52" s="87">
        <v>3659386</v>
      </c>
      <c r="G52" s="29">
        <v>1.3</v>
      </c>
      <c r="H52" s="29" t="s">
        <v>307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44760</v>
      </c>
      <c r="B53" s="29">
        <v>540821</v>
      </c>
      <c r="C53" s="28" t="s">
        <v>1083</v>
      </c>
      <c r="D53" s="28" t="s">
        <v>1084</v>
      </c>
      <c r="E53" s="28" t="s">
        <v>543</v>
      </c>
      <c r="F53" s="87">
        <v>650000</v>
      </c>
      <c r="G53" s="29">
        <v>13.97</v>
      </c>
      <c r="H53" s="29" t="s">
        <v>307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44760</v>
      </c>
      <c r="B54" s="29">
        <v>540821</v>
      </c>
      <c r="C54" s="28" t="s">
        <v>1083</v>
      </c>
      <c r="D54" s="28" t="s">
        <v>1085</v>
      </c>
      <c r="E54" s="28" t="s">
        <v>543</v>
      </c>
      <c r="F54" s="87">
        <v>750000</v>
      </c>
      <c r="G54" s="29">
        <v>13.97</v>
      </c>
      <c r="H54" s="29" t="s">
        <v>307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44760</v>
      </c>
      <c r="B55" s="29">
        <v>540821</v>
      </c>
      <c r="C55" s="28" t="s">
        <v>1083</v>
      </c>
      <c r="D55" s="28" t="s">
        <v>1086</v>
      </c>
      <c r="E55" s="28" t="s">
        <v>543</v>
      </c>
      <c r="F55" s="87">
        <v>1000000</v>
      </c>
      <c r="G55" s="29">
        <v>13.97</v>
      </c>
      <c r="H55" s="29" t="s">
        <v>307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44760</v>
      </c>
      <c r="B56" s="29">
        <v>543541</v>
      </c>
      <c r="C56" s="28" t="s">
        <v>1030</v>
      </c>
      <c r="D56" s="28" t="s">
        <v>1033</v>
      </c>
      <c r="E56" s="28" t="s">
        <v>542</v>
      </c>
      <c r="F56" s="87">
        <v>24000</v>
      </c>
      <c r="G56" s="29">
        <v>17.11</v>
      </c>
      <c r="H56" s="29" t="s">
        <v>307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44760</v>
      </c>
      <c r="B57" s="29">
        <v>543541</v>
      </c>
      <c r="C57" s="28" t="s">
        <v>1030</v>
      </c>
      <c r="D57" s="28" t="s">
        <v>1033</v>
      </c>
      <c r="E57" s="28" t="s">
        <v>543</v>
      </c>
      <c r="F57" s="87">
        <v>32000</v>
      </c>
      <c r="G57" s="29">
        <v>17.11</v>
      </c>
      <c r="H57" s="29" t="s">
        <v>307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44760</v>
      </c>
      <c r="B58" s="29">
        <v>543541</v>
      </c>
      <c r="C58" s="28" t="s">
        <v>1030</v>
      </c>
      <c r="D58" s="28" t="s">
        <v>1031</v>
      </c>
      <c r="E58" s="28" t="s">
        <v>542</v>
      </c>
      <c r="F58" s="87">
        <v>24000</v>
      </c>
      <c r="G58" s="29">
        <v>16.690000000000001</v>
      </c>
      <c r="H58" s="29" t="s">
        <v>307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44760</v>
      </c>
      <c r="B59" s="29">
        <v>532972</v>
      </c>
      <c r="C59" s="28" t="s">
        <v>1087</v>
      </c>
      <c r="D59" s="28" t="s">
        <v>995</v>
      </c>
      <c r="E59" s="28" t="s">
        <v>542</v>
      </c>
      <c r="F59" s="87">
        <v>157543</v>
      </c>
      <c r="G59" s="29">
        <v>7.77</v>
      </c>
      <c r="H59" s="29" t="s">
        <v>307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44760</v>
      </c>
      <c r="B60" s="29">
        <v>532972</v>
      </c>
      <c r="C60" s="28" t="s">
        <v>1087</v>
      </c>
      <c r="D60" s="28" t="s">
        <v>995</v>
      </c>
      <c r="E60" s="28" t="s">
        <v>543</v>
      </c>
      <c r="F60" s="87">
        <v>92159</v>
      </c>
      <c r="G60" s="29">
        <v>7.77</v>
      </c>
      <c r="H60" s="29" t="s">
        <v>307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44760</v>
      </c>
      <c r="B61" s="29">
        <v>543341</v>
      </c>
      <c r="C61" s="28" t="s">
        <v>1000</v>
      </c>
      <c r="D61" s="28" t="s">
        <v>1032</v>
      </c>
      <c r="E61" s="28" t="s">
        <v>543</v>
      </c>
      <c r="F61" s="87">
        <v>100000</v>
      </c>
      <c r="G61" s="29">
        <v>20.25</v>
      </c>
      <c r="H61" s="29" t="s">
        <v>307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44760</v>
      </c>
      <c r="B62" s="29">
        <v>536672</v>
      </c>
      <c r="C62" s="28" t="s">
        <v>905</v>
      </c>
      <c r="D62" s="28" t="s">
        <v>994</v>
      </c>
      <c r="E62" s="28" t="s">
        <v>543</v>
      </c>
      <c r="F62" s="87">
        <v>80633</v>
      </c>
      <c r="G62" s="29">
        <v>53.7</v>
      </c>
      <c r="H62" s="29" t="s">
        <v>307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44760</v>
      </c>
      <c r="B63" s="29">
        <v>536672</v>
      </c>
      <c r="C63" s="28" t="s">
        <v>905</v>
      </c>
      <c r="D63" s="28" t="s">
        <v>1088</v>
      </c>
      <c r="E63" s="28" t="s">
        <v>543</v>
      </c>
      <c r="F63" s="87">
        <v>80000</v>
      </c>
      <c r="G63" s="29">
        <v>53.64</v>
      </c>
      <c r="H63" s="29" t="s">
        <v>307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44760</v>
      </c>
      <c r="B64" s="29">
        <v>536672</v>
      </c>
      <c r="C64" s="28" t="s">
        <v>905</v>
      </c>
      <c r="D64" s="28" t="s">
        <v>1026</v>
      </c>
      <c r="E64" s="28" t="s">
        <v>542</v>
      </c>
      <c r="F64" s="87">
        <v>150579</v>
      </c>
      <c r="G64" s="29">
        <v>53.6</v>
      </c>
      <c r="H64" s="29" t="s">
        <v>307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44760</v>
      </c>
      <c r="B65" s="29">
        <v>536672</v>
      </c>
      <c r="C65" s="28" t="s">
        <v>905</v>
      </c>
      <c r="D65" s="28" t="s">
        <v>1026</v>
      </c>
      <c r="E65" s="28" t="s">
        <v>543</v>
      </c>
      <c r="F65" s="87">
        <v>100000</v>
      </c>
      <c r="G65" s="29">
        <v>53.7</v>
      </c>
      <c r="H65" s="29" t="s">
        <v>307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44760</v>
      </c>
      <c r="B66" s="29">
        <v>543545</v>
      </c>
      <c r="C66" s="28" t="s">
        <v>1089</v>
      </c>
      <c r="D66" s="28" t="s">
        <v>1090</v>
      </c>
      <c r="E66" s="28" t="s">
        <v>542</v>
      </c>
      <c r="F66" s="87">
        <v>132000</v>
      </c>
      <c r="G66" s="29">
        <v>27</v>
      </c>
      <c r="H66" s="29" t="s">
        <v>307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44760</v>
      </c>
      <c r="B67" s="29">
        <v>543545</v>
      </c>
      <c r="C67" s="28" t="s">
        <v>1089</v>
      </c>
      <c r="D67" s="28" t="s">
        <v>1091</v>
      </c>
      <c r="E67" s="28" t="s">
        <v>542</v>
      </c>
      <c r="F67" s="87">
        <v>144000</v>
      </c>
      <c r="G67" s="29">
        <v>26.89</v>
      </c>
      <c r="H67" s="29" t="s">
        <v>307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44760</v>
      </c>
      <c r="B68" s="29">
        <v>543545</v>
      </c>
      <c r="C68" s="28" t="s">
        <v>1089</v>
      </c>
      <c r="D68" s="28" t="s">
        <v>1092</v>
      </c>
      <c r="E68" s="28" t="s">
        <v>543</v>
      </c>
      <c r="F68" s="87">
        <v>40000</v>
      </c>
      <c r="G68" s="29">
        <v>27</v>
      </c>
      <c r="H68" s="29" t="s">
        <v>307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44760</v>
      </c>
      <c r="B69" s="29">
        <v>543545</v>
      </c>
      <c r="C69" s="28" t="s">
        <v>1089</v>
      </c>
      <c r="D69" s="28" t="s">
        <v>1093</v>
      </c>
      <c r="E69" s="28" t="s">
        <v>543</v>
      </c>
      <c r="F69" s="87">
        <v>40000</v>
      </c>
      <c r="G69" s="29">
        <v>27</v>
      </c>
      <c r="H69" s="29" t="s">
        <v>307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44760</v>
      </c>
      <c r="B70" s="29">
        <v>543545</v>
      </c>
      <c r="C70" s="28" t="s">
        <v>1089</v>
      </c>
      <c r="D70" s="28" t="s">
        <v>1094</v>
      </c>
      <c r="E70" s="28" t="s">
        <v>543</v>
      </c>
      <c r="F70" s="87">
        <v>48000</v>
      </c>
      <c r="G70" s="29">
        <v>27</v>
      </c>
      <c r="H70" s="29" t="s">
        <v>307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44760</v>
      </c>
      <c r="B71" s="29">
        <v>543545</v>
      </c>
      <c r="C71" s="28" t="s">
        <v>1089</v>
      </c>
      <c r="D71" s="28" t="s">
        <v>1095</v>
      </c>
      <c r="E71" s="28" t="s">
        <v>543</v>
      </c>
      <c r="F71" s="87">
        <v>48000</v>
      </c>
      <c r="G71" s="29">
        <v>27</v>
      </c>
      <c r="H71" s="29" t="s">
        <v>307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44760</v>
      </c>
      <c r="B72" s="29">
        <v>543545</v>
      </c>
      <c r="C72" s="28" t="s">
        <v>1089</v>
      </c>
      <c r="D72" s="28" t="s">
        <v>1096</v>
      </c>
      <c r="E72" s="28" t="s">
        <v>543</v>
      </c>
      <c r="F72" s="87">
        <v>52000</v>
      </c>
      <c r="G72" s="29">
        <v>27</v>
      </c>
      <c r="H72" s="29" t="s">
        <v>307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44760</v>
      </c>
      <c r="B73" s="29">
        <v>543545</v>
      </c>
      <c r="C73" s="28" t="s">
        <v>1089</v>
      </c>
      <c r="D73" s="28" t="s">
        <v>1097</v>
      </c>
      <c r="E73" s="28" t="s">
        <v>543</v>
      </c>
      <c r="F73" s="87">
        <v>52000</v>
      </c>
      <c r="G73" s="29">
        <v>27</v>
      </c>
      <c r="H73" s="29" t="s">
        <v>307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44760</v>
      </c>
      <c r="B74" s="29">
        <v>543545</v>
      </c>
      <c r="C74" s="28" t="s">
        <v>1089</v>
      </c>
      <c r="D74" s="28" t="s">
        <v>1098</v>
      </c>
      <c r="E74" s="28" t="s">
        <v>543</v>
      </c>
      <c r="F74" s="87">
        <v>52000</v>
      </c>
      <c r="G74" s="29">
        <v>27</v>
      </c>
      <c r="H74" s="29" t="s">
        <v>307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44760</v>
      </c>
      <c r="B75" s="29">
        <v>543545</v>
      </c>
      <c r="C75" s="28" t="s">
        <v>1089</v>
      </c>
      <c r="D75" s="28" t="s">
        <v>1099</v>
      </c>
      <c r="E75" s="28" t="s">
        <v>543</v>
      </c>
      <c r="F75" s="87">
        <v>52000</v>
      </c>
      <c r="G75" s="29">
        <v>27</v>
      </c>
      <c r="H75" s="29" t="s">
        <v>307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44760</v>
      </c>
      <c r="B76" s="29">
        <v>543545</v>
      </c>
      <c r="C76" s="28" t="s">
        <v>1089</v>
      </c>
      <c r="D76" s="28" t="s">
        <v>1100</v>
      </c>
      <c r="E76" s="28" t="s">
        <v>543</v>
      </c>
      <c r="F76" s="87">
        <v>116000</v>
      </c>
      <c r="G76" s="29">
        <v>27</v>
      </c>
      <c r="H76" s="29" t="s">
        <v>307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44760</v>
      </c>
      <c r="B77" s="29">
        <v>543545</v>
      </c>
      <c r="C77" s="28" t="s">
        <v>1089</v>
      </c>
      <c r="D77" s="28" t="s">
        <v>1101</v>
      </c>
      <c r="E77" s="28" t="s">
        <v>542</v>
      </c>
      <c r="F77" s="87">
        <v>400000</v>
      </c>
      <c r="G77" s="29">
        <v>27</v>
      </c>
      <c r="H77" s="29" t="s">
        <v>307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44760</v>
      </c>
      <c r="B78" s="29" t="s">
        <v>1102</v>
      </c>
      <c r="C78" s="28" t="s">
        <v>1103</v>
      </c>
      <c r="D78" s="28" t="s">
        <v>1104</v>
      </c>
      <c r="E78" s="28" t="s">
        <v>542</v>
      </c>
      <c r="F78" s="87">
        <v>306023</v>
      </c>
      <c r="G78" s="29">
        <v>7.03</v>
      </c>
      <c r="H78" s="29" t="s">
        <v>820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44760</v>
      </c>
      <c r="B79" s="29" t="s">
        <v>1037</v>
      </c>
      <c r="C79" s="28" t="s">
        <v>1038</v>
      </c>
      <c r="D79" s="28" t="s">
        <v>1105</v>
      </c>
      <c r="E79" s="28" t="s">
        <v>542</v>
      </c>
      <c r="F79" s="87">
        <v>16800</v>
      </c>
      <c r="G79" s="29">
        <v>106.29</v>
      </c>
      <c r="H79" s="29" t="s">
        <v>820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44760</v>
      </c>
      <c r="B80" s="29" t="s">
        <v>1106</v>
      </c>
      <c r="C80" s="28" t="s">
        <v>1107</v>
      </c>
      <c r="D80" s="28" t="s">
        <v>1108</v>
      </c>
      <c r="E80" s="28" t="s">
        <v>542</v>
      </c>
      <c r="F80" s="87">
        <v>100000</v>
      </c>
      <c r="G80" s="29">
        <v>394</v>
      </c>
      <c r="H80" s="29" t="s">
        <v>820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44760</v>
      </c>
      <c r="B81" s="29" t="s">
        <v>1109</v>
      </c>
      <c r="C81" s="28" t="s">
        <v>1110</v>
      </c>
      <c r="D81" s="28" t="s">
        <v>1111</v>
      </c>
      <c r="E81" s="28" t="s">
        <v>542</v>
      </c>
      <c r="F81" s="87">
        <v>102945</v>
      </c>
      <c r="G81" s="29">
        <v>979.99</v>
      </c>
      <c r="H81" s="29" t="s">
        <v>820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44760</v>
      </c>
      <c r="B82" s="29" t="s">
        <v>1109</v>
      </c>
      <c r="C82" s="28" t="s">
        <v>1110</v>
      </c>
      <c r="D82" s="28" t="s">
        <v>1112</v>
      </c>
      <c r="E82" s="28" t="s">
        <v>542</v>
      </c>
      <c r="F82" s="87">
        <v>97737</v>
      </c>
      <c r="G82" s="29">
        <v>980.98</v>
      </c>
      <c r="H82" s="29" t="s">
        <v>820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44760</v>
      </c>
      <c r="B83" s="29" t="s">
        <v>1113</v>
      </c>
      <c r="C83" s="28" t="s">
        <v>1114</v>
      </c>
      <c r="D83" s="28" t="s">
        <v>1115</v>
      </c>
      <c r="E83" s="28" t="s">
        <v>542</v>
      </c>
      <c r="F83" s="87">
        <v>189110</v>
      </c>
      <c r="G83" s="29">
        <v>120.38</v>
      </c>
      <c r="H83" s="29" t="s">
        <v>820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44760</v>
      </c>
      <c r="B84" s="29" t="s">
        <v>1102</v>
      </c>
      <c r="C84" s="28" t="s">
        <v>1103</v>
      </c>
      <c r="D84" s="28" t="s">
        <v>1116</v>
      </c>
      <c r="E84" s="28" t="s">
        <v>543</v>
      </c>
      <c r="F84" s="87">
        <v>544276</v>
      </c>
      <c r="G84" s="29">
        <v>7.01</v>
      </c>
      <c r="H84" s="29" t="s">
        <v>820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44760</v>
      </c>
      <c r="B85" s="29" t="s">
        <v>1034</v>
      </c>
      <c r="C85" s="28" t="s">
        <v>1035</v>
      </c>
      <c r="D85" s="28" t="s">
        <v>1039</v>
      </c>
      <c r="E85" s="28" t="s">
        <v>543</v>
      </c>
      <c r="F85" s="87">
        <v>84000</v>
      </c>
      <c r="G85" s="29">
        <v>12.83</v>
      </c>
      <c r="H85" s="29" t="s">
        <v>820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44760</v>
      </c>
      <c r="B86" s="29" t="s">
        <v>1117</v>
      </c>
      <c r="C86" s="28" t="s">
        <v>1118</v>
      </c>
      <c r="D86" s="28" t="s">
        <v>1119</v>
      </c>
      <c r="E86" s="28" t="s">
        <v>543</v>
      </c>
      <c r="F86" s="87">
        <v>97500</v>
      </c>
      <c r="G86" s="29">
        <v>56.44</v>
      </c>
      <c r="H86" s="29" t="s">
        <v>820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44760</v>
      </c>
      <c r="B87" s="29" t="s">
        <v>1120</v>
      </c>
      <c r="C87" s="28" t="s">
        <v>1121</v>
      </c>
      <c r="D87" s="28" t="s">
        <v>1122</v>
      </c>
      <c r="E87" s="28" t="s">
        <v>543</v>
      </c>
      <c r="F87" s="87">
        <v>79846</v>
      </c>
      <c r="G87" s="29">
        <v>41.48</v>
      </c>
      <c r="H87" s="29" t="s">
        <v>820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44760</v>
      </c>
      <c r="B88" s="29" t="s">
        <v>1123</v>
      </c>
      <c r="C88" s="28" t="s">
        <v>1124</v>
      </c>
      <c r="D88" s="28" t="s">
        <v>1125</v>
      </c>
      <c r="E88" s="28" t="s">
        <v>543</v>
      </c>
      <c r="F88" s="87">
        <v>180388</v>
      </c>
      <c r="G88" s="29">
        <v>12.99</v>
      </c>
      <c r="H88" s="29" t="s">
        <v>820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44760</v>
      </c>
      <c r="B89" s="29" t="s">
        <v>1109</v>
      </c>
      <c r="C89" s="28" t="s">
        <v>1110</v>
      </c>
      <c r="D89" s="28" t="s">
        <v>1112</v>
      </c>
      <c r="E89" s="28" t="s">
        <v>543</v>
      </c>
      <c r="F89" s="87">
        <v>97737</v>
      </c>
      <c r="G89" s="29">
        <v>980.96</v>
      </c>
      <c r="H89" s="29" t="s">
        <v>820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44760</v>
      </c>
      <c r="B90" s="29" t="s">
        <v>1109</v>
      </c>
      <c r="C90" s="28" t="s">
        <v>1110</v>
      </c>
      <c r="D90" s="28" t="s">
        <v>1111</v>
      </c>
      <c r="E90" s="28" t="s">
        <v>543</v>
      </c>
      <c r="F90" s="87">
        <v>105710</v>
      </c>
      <c r="G90" s="29">
        <v>981.23</v>
      </c>
      <c r="H90" s="29" t="s">
        <v>820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44760</v>
      </c>
      <c r="B91" s="29" t="s">
        <v>1113</v>
      </c>
      <c r="C91" s="28" t="s">
        <v>1114</v>
      </c>
      <c r="D91" s="28" t="s">
        <v>1036</v>
      </c>
      <c r="E91" s="28" t="s">
        <v>543</v>
      </c>
      <c r="F91" s="87">
        <v>200000</v>
      </c>
      <c r="G91" s="29">
        <v>120.35</v>
      </c>
      <c r="H91" s="29" t="s">
        <v>820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44760</v>
      </c>
      <c r="B92" s="29" t="s">
        <v>1040</v>
      </c>
      <c r="C92" s="28" t="s">
        <v>1041</v>
      </c>
      <c r="D92" s="28" t="s">
        <v>1042</v>
      </c>
      <c r="E92" s="28" t="s">
        <v>543</v>
      </c>
      <c r="F92" s="87">
        <v>12005908</v>
      </c>
      <c r="G92" s="29">
        <v>1</v>
      </c>
      <c r="H92" s="29" t="s">
        <v>820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7"/>
  <sheetViews>
    <sheetView zoomScale="85" zoomScaleNormal="85" workbookViewId="0">
      <selection activeCell="N78" sqref="N7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93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44761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544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534</v>
      </c>
      <c r="C9" s="96"/>
      <c r="D9" s="97" t="s">
        <v>545</v>
      </c>
      <c r="E9" s="96" t="s">
        <v>546</v>
      </c>
      <c r="F9" s="96" t="s">
        <v>547</v>
      </c>
      <c r="G9" s="96" t="s">
        <v>548</v>
      </c>
      <c r="H9" s="96" t="s">
        <v>549</v>
      </c>
      <c r="I9" s="96" t="s">
        <v>550</v>
      </c>
      <c r="J9" s="95" t="s">
        <v>551</v>
      </c>
      <c r="K9" s="96" t="s">
        <v>552</v>
      </c>
      <c r="L9" s="98" t="s">
        <v>553</v>
      </c>
      <c r="M9" s="98" t="s">
        <v>554</v>
      </c>
      <c r="N9" s="96" t="s">
        <v>555</v>
      </c>
      <c r="O9" s="97" t="s">
        <v>556</v>
      </c>
      <c r="P9" s="96" t="s">
        <v>787</v>
      </c>
      <c r="Q9" s="1"/>
      <c r="R9" s="6"/>
      <c r="S9" s="1"/>
      <c r="T9" s="1"/>
      <c r="U9" s="1"/>
      <c r="V9" s="1"/>
      <c r="W9" s="1"/>
      <c r="X9" s="1"/>
    </row>
    <row r="10" spans="1:38" s="229" customFormat="1" ht="13.9" customHeight="1">
      <c r="A10" s="233">
        <v>1</v>
      </c>
      <c r="B10" s="230">
        <v>44700</v>
      </c>
      <c r="C10" s="298"/>
      <c r="D10" s="295" t="s">
        <v>75</v>
      </c>
      <c r="E10" s="296" t="s">
        <v>559</v>
      </c>
      <c r="F10" s="233" t="s">
        <v>835</v>
      </c>
      <c r="G10" s="233">
        <v>635</v>
      </c>
      <c r="H10" s="233"/>
      <c r="I10" s="297" t="s">
        <v>834</v>
      </c>
      <c r="J10" s="304" t="s">
        <v>560</v>
      </c>
      <c r="K10" s="264"/>
      <c r="L10" s="265"/>
      <c r="M10" s="266"/>
      <c r="N10" s="264"/>
      <c r="O10" s="287"/>
      <c r="P10" s="264">
        <f>VLOOKUP(D10,'MidCap Intra'!B37:C588,2,0)</f>
        <v>663.05</v>
      </c>
      <c r="Q10" s="228"/>
      <c r="R10" s="228" t="s">
        <v>558</v>
      </c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</row>
    <row r="11" spans="1:38" s="229" customFormat="1" ht="13.9" customHeight="1">
      <c r="A11" s="317">
        <v>2</v>
      </c>
      <c r="B11" s="316">
        <v>44719</v>
      </c>
      <c r="C11" s="364"/>
      <c r="D11" s="365" t="s">
        <v>122</v>
      </c>
      <c r="E11" s="366" t="s">
        <v>830</v>
      </c>
      <c r="F11" s="317">
        <v>2201</v>
      </c>
      <c r="G11" s="317">
        <v>2069</v>
      </c>
      <c r="H11" s="317">
        <v>2332</v>
      </c>
      <c r="I11" s="367" t="s">
        <v>838</v>
      </c>
      <c r="J11" s="368" t="s">
        <v>898</v>
      </c>
      <c r="K11" s="368">
        <f t="shared" ref="K11" si="0">H11-F11</f>
        <v>131</v>
      </c>
      <c r="L11" s="369">
        <f t="shared" ref="L11" si="1">(F11*-0.7)/100</f>
        <v>-15.406999999999998</v>
      </c>
      <c r="M11" s="370">
        <f t="shared" ref="M11" si="2">(K11+L11)/F11</f>
        <v>5.2518400726942298E-2</v>
      </c>
      <c r="N11" s="321" t="s">
        <v>557</v>
      </c>
      <c r="O11" s="346">
        <v>44746</v>
      </c>
      <c r="P11" s="321"/>
      <c r="Q11" s="228"/>
      <c r="R11" s="228" t="s">
        <v>558</v>
      </c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</row>
    <row r="12" spans="1:38" s="229" customFormat="1" ht="13.9" customHeight="1">
      <c r="A12" s="317">
        <v>3</v>
      </c>
      <c r="B12" s="379">
        <v>44722</v>
      </c>
      <c r="C12" s="364"/>
      <c r="D12" s="365" t="s">
        <v>39</v>
      </c>
      <c r="E12" s="366" t="s">
        <v>559</v>
      </c>
      <c r="F12" s="317">
        <v>705</v>
      </c>
      <c r="G12" s="317">
        <v>670</v>
      </c>
      <c r="H12" s="317">
        <v>746</v>
      </c>
      <c r="I12" s="367" t="s">
        <v>834</v>
      </c>
      <c r="J12" s="368" t="s">
        <v>949</v>
      </c>
      <c r="K12" s="368">
        <f t="shared" ref="K12" si="3">H12-F12</f>
        <v>41</v>
      </c>
      <c r="L12" s="369">
        <f t="shared" ref="L12" si="4">(F12*-0.7)/100</f>
        <v>-4.9349999999999996</v>
      </c>
      <c r="M12" s="370">
        <f t="shared" ref="M12" si="5">(K12+L12)/F12</f>
        <v>5.1156028368794321E-2</v>
      </c>
      <c r="N12" s="321" t="s">
        <v>557</v>
      </c>
      <c r="O12" s="346">
        <v>44753</v>
      </c>
      <c r="P12" s="321"/>
      <c r="Q12" s="228"/>
      <c r="R12" s="228" t="s">
        <v>558</v>
      </c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</row>
    <row r="13" spans="1:38" s="229" customFormat="1" ht="13.9" customHeight="1">
      <c r="A13" s="353">
        <v>4</v>
      </c>
      <c r="B13" s="354">
        <v>44733</v>
      </c>
      <c r="C13" s="355"/>
      <c r="D13" s="356" t="s">
        <v>201</v>
      </c>
      <c r="E13" s="357" t="s">
        <v>559</v>
      </c>
      <c r="F13" s="353">
        <v>980</v>
      </c>
      <c r="G13" s="353">
        <v>898</v>
      </c>
      <c r="H13" s="353">
        <v>1020</v>
      </c>
      <c r="I13" s="358" t="s">
        <v>842</v>
      </c>
      <c r="J13" s="301" t="s">
        <v>849</v>
      </c>
      <c r="K13" s="301">
        <f t="shared" ref="K13" si="6">H13-F13</f>
        <v>40</v>
      </c>
      <c r="L13" s="302">
        <f t="shared" ref="L13" si="7">(F13*-0.7)/100</f>
        <v>-6.86</v>
      </c>
      <c r="M13" s="360">
        <f t="shared" ref="M13" si="8">(K13+L13)/F13</f>
        <v>3.3816326530612242E-2</v>
      </c>
      <c r="N13" s="359" t="s">
        <v>557</v>
      </c>
      <c r="O13" s="361">
        <v>44739</v>
      </c>
      <c r="P13" s="359"/>
      <c r="Q13" s="228"/>
      <c r="R13" s="228" t="s">
        <v>558</v>
      </c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</row>
    <row r="14" spans="1:38" s="229" customFormat="1" ht="13.9" customHeight="1">
      <c r="A14" s="317">
        <v>5</v>
      </c>
      <c r="B14" s="316">
        <v>44735</v>
      </c>
      <c r="C14" s="364"/>
      <c r="D14" s="365" t="s">
        <v>66</v>
      </c>
      <c r="E14" s="366" t="s">
        <v>559</v>
      </c>
      <c r="F14" s="317">
        <v>2070</v>
      </c>
      <c r="G14" s="317">
        <v>1940</v>
      </c>
      <c r="H14" s="317">
        <v>2195</v>
      </c>
      <c r="I14" s="367" t="s">
        <v>844</v>
      </c>
      <c r="J14" s="368" t="s">
        <v>897</v>
      </c>
      <c r="K14" s="368">
        <f t="shared" ref="K14:K15" si="9">H14-F14</f>
        <v>125</v>
      </c>
      <c r="L14" s="369">
        <f t="shared" ref="L14:L15" si="10">(F14*-0.7)/100</f>
        <v>-14.49</v>
      </c>
      <c r="M14" s="370">
        <f t="shared" ref="M14:M15" si="11">(K14+L14)/F14</f>
        <v>5.3386473429951696E-2</v>
      </c>
      <c r="N14" s="321" t="s">
        <v>557</v>
      </c>
      <c r="O14" s="346">
        <v>44746</v>
      </c>
      <c r="P14" s="321"/>
      <c r="Q14" s="228"/>
      <c r="R14" s="228" t="s">
        <v>558</v>
      </c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</row>
    <row r="15" spans="1:38" s="229" customFormat="1" ht="13.9" customHeight="1">
      <c r="A15" s="427">
        <v>6</v>
      </c>
      <c r="B15" s="446">
        <v>44740</v>
      </c>
      <c r="C15" s="447"/>
      <c r="D15" s="448" t="s">
        <v>113</v>
      </c>
      <c r="E15" s="449" t="s">
        <v>559</v>
      </c>
      <c r="F15" s="427">
        <v>985</v>
      </c>
      <c r="G15" s="427">
        <v>920</v>
      </c>
      <c r="H15" s="427">
        <v>920</v>
      </c>
      <c r="I15" s="450" t="s">
        <v>850</v>
      </c>
      <c r="J15" s="451" t="s">
        <v>985</v>
      </c>
      <c r="K15" s="451">
        <f t="shared" si="9"/>
        <v>-65</v>
      </c>
      <c r="L15" s="452">
        <f t="shared" si="10"/>
        <v>-6.8949999999999996</v>
      </c>
      <c r="M15" s="453">
        <f t="shared" si="11"/>
        <v>-7.2989847715736036E-2</v>
      </c>
      <c r="N15" s="402" t="s">
        <v>569</v>
      </c>
      <c r="O15" s="454">
        <v>44756</v>
      </c>
      <c r="P15" s="402"/>
      <c r="Q15" s="228"/>
      <c r="R15" s="228" t="s">
        <v>558</v>
      </c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</row>
    <row r="16" spans="1:38" s="229" customFormat="1" ht="13.9" customHeight="1">
      <c r="A16" s="345">
        <v>7</v>
      </c>
      <c r="B16" s="419">
        <v>44743</v>
      </c>
      <c r="C16" s="420"/>
      <c r="D16" s="421" t="s">
        <v>154</v>
      </c>
      <c r="E16" s="422" t="s">
        <v>559</v>
      </c>
      <c r="F16" s="345">
        <v>775</v>
      </c>
      <c r="G16" s="345">
        <v>730</v>
      </c>
      <c r="H16" s="345">
        <v>821.5</v>
      </c>
      <c r="I16" s="423" t="s">
        <v>890</v>
      </c>
      <c r="J16" s="368" t="s">
        <v>720</v>
      </c>
      <c r="K16" s="368">
        <f t="shared" ref="K16" si="12">H16-F16</f>
        <v>46.5</v>
      </c>
      <c r="L16" s="369">
        <f t="shared" ref="L16" si="13">(F16*-0.7)/100</f>
        <v>-5.4249999999999998</v>
      </c>
      <c r="M16" s="370">
        <f t="shared" ref="M16" si="14">(K16+L16)/F16</f>
        <v>5.3000000000000005E-2</v>
      </c>
      <c r="N16" s="321" t="s">
        <v>557</v>
      </c>
      <c r="O16" s="346">
        <v>44753</v>
      </c>
      <c r="P16" s="321"/>
      <c r="Q16" s="228"/>
      <c r="R16" s="228" t="s">
        <v>558</v>
      </c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</row>
    <row r="17" spans="1:38" s="229" customFormat="1" ht="13.9" customHeight="1">
      <c r="A17" s="317">
        <v>8</v>
      </c>
      <c r="B17" s="316">
        <v>44743</v>
      </c>
      <c r="C17" s="364"/>
      <c r="D17" s="365" t="s">
        <v>64</v>
      </c>
      <c r="E17" s="366" t="s">
        <v>559</v>
      </c>
      <c r="F17" s="317">
        <v>11250</v>
      </c>
      <c r="G17" s="317">
        <v>10500</v>
      </c>
      <c r="H17" s="317">
        <v>11900</v>
      </c>
      <c r="I17" s="367" t="s">
        <v>891</v>
      </c>
      <c r="J17" s="368" t="s">
        <v>919</v>
      </c>
      <c r="K17" s="368">
        <f t="shared" ref="K17" si="15">H17-F17</f>
        <v>650</v>
      </c>
      <c r="L17" s="369">
        <f t="shared" ref="L17" si="16">(F17*-0.7)/100</f>
        <v>-78.749999999999986</v>
      </c>
      <c r="M17" s="370">
        <f t="shared" ref="M17" si="17">(K17+L17)/F17</f>
        <v>5.0777777777777776E-2</v>
      </c>
      <c r="N17" s="321" t="s">
        <v>557</v>
      </c>
      <c r="O17" s="346">
        <v>44748</v>
      </c>
      <c r="P17" s="321"/>
      <c r="Q17" s="228"/>
      <c r="R17" s="228" t="s">
        <v>558</v>
      </c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</row>
    <row r="18" spans="1:38" s="229" customFormat="1" ht="13.9" customHeight="1">
      <c r="A18" s="329">
        <v>9</v>
      </c>
      <c r="B18" s="326">
        <v>44747</v>
      </c>
      <c r="C18" s="337"/>
      <c r="D18" s="338" t="s">
        <v>114</v>
      </c>
      <c r="E18" s="339" t="s">
        <v>559</v>
      </c>
      <c r="F18" s="329" t="s">
        <v>918</v>
      </c>
      <c r="G18" s="329">
        <v>2120</v>
      </c>
      <c r="H18" s="329"/>
      <c r="I18" s="340" t="s">
        <v>838</v>
      </c>
      <c r="J18" s="264" t="s">
        <v>560</v>
      </c>
      <c r="K18" s="330"/>
      <c r="L18" s="331"/>
      <c r="M18" s="332"/>
      <c r="N18" s="330"/>
      <c r="O18" s="333"/>
      <c r="P18" s="264">
        <f>VLOOKUP(D18,'MidCap Intra'!B50:C601,2,0)</f>
        <v>2204.3000000000002</v>
      </c>
      <c r="Q18" s="228"/>
      <c r="R18" s="228" t="s">
        <v>558</v>
      </c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</row>
    <row r="19" spans="1:38" s="229" customFormat="1" ht="13.9" customHeight="1">
      <c r="A19" s="382">
        <v>10</v>
      </c>
      <c r="B19" s="383">
        <v>44748</v>
      </c>
      <c r="C19" s="384"/>
      <c r="D19" s="385" t="s">
        <v>466</v>
      </c>
      <c r="E19" s="386" t="s">
        <v>830</v>
      </c>
      <c r="F19" s="382">
        <v>121.4</v>
      </c>
      <c r="G19" s="382">
        <v>113.4</v>
      </c>
      <c r="H19" s="382">
        <v>126.9</v>
      </c>
      <c r="I19" s="387" t="s">
        <v>1001</v>
      </c>
      <c r="J19" s="301" t="s">
        <v>943</v>
      </c>
      <c r="K19" s="301">
        <f t="shared" ref="K19" si="18">H19-F19</f>
        <v>5.5</v>
      </c>
      <c r="L19" s="302">
        <f t="shared" ref="L19" si="19">(F19*-0.7)/100</f>
        <v>-0.8498</v>
      </c>
      <c r="M19" s="360">
        <f t="shared" ref="M19" si="20">(K19+L19)/F19</f>
        <v>3.8304777594728168E-2</v>
      </c>
      <c r="N19" s="359" t="s">
        <v>557</v>
      </c>
      <c r="O19" s="361">
        <v>44750</v>
      </c>
      <c r="P19" s="359"/>
      <c r="Q19" s="228"/>
      <c r="R19" s="228" t="s">
        <v>558</v>
      </c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</row>
    <row r="20" spans="1:38" s="229" customFormat="1" ht="13.9" customHeight="1">
      <c r="A20" s="430">
        <v>11</v>
      </c>
      <c r="B20" s="431">
        <v>44748</v>
      </c>
      <c r="C20" s="432"/>
      <c r="D20" s="433" t="s">
        <v>404</v>
      </c>
      <c r="E20" s="434" t="s">
        <v>559</v>
      </c>
      <c r="F20" s="430">
        <v>418.5</v>
      </c>
      <c r="G20" s="430">
        <v>384</v>
      </c>
      <c r="H20" s="430">
        <v>436.5</v>
      </c>
      <c r="I20" s="435" t="s">
        <v>921</v>
      </c>
      <c r="J20" s="436" t="s">
        <v>927</v>
      </c>
      <c r="K20" s="436">
        <f t="shared" ref="K20" si="21">H20-F20</f>
        <v>18</v>
      </c>
      <c r="L20" s="437">
        <f t="shared" ref="L20" si="22">(F20*-0.7)/100</f>
        <v>-2.9295</v>
      </c>
      <c r="M20" s="438">
        <f t="shared" ref="M20" si="23">(K20+L20)/F20</f>
        <v>3.601075268817204E-2</v>
      </c>
      <c r="N20" s="439" t="s">
        <v>557</v>
      </c>
      <c r="O20" s="440">
        <v>44749</v>
      </c>
      <c r="P20" s="439"/>
      <c r="Q20" s="228"/>
      <c r="R20" s="228" t="s">
        <v>558</v>
      </c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</row>
    <row r="21" spans="1:38" s="229" customFormat="1" ht="13.9" customHeight="1">
      <c r="A21" s="233">
        <v>12</v>
      </c>
      <c r="B21" s="230">
        <v>44755</v>
      </c>
      <c r="C21" s="298"/>
      <c r="D21" s="295" t="s">
        <v>135</v>
      </c>
      <c r="E21" s="296" t="s">
        <v>559</v>
      </c>
      <c r="F21" s="233" t="s">
        <v>975</v>
      </c>
      <c r="G21" s="233">
        <v>67</v>
      </c>
      <c r="H21" s="233"/>
      <c r="I21" s="297" t="s">
        <v>976</v>
      </c>
      <c r="J21" s="264" t="s">
        <v>560</v>
      </c>
      <c r="K21" s="264"/>
      <c r="L21" s="265"/>
      <c r="M21" s="266"/>
      <c r="N21" s="264"/>
      <c r="O21" s="287"/>
      <c r="P21" s="264">
        <f>VLOOKUP(D21,'MidCap Intra'!B53:C604,2,0)</f>
        <v>71.150000000000006</v>
      </c>
      <c r="Q21" s="228"/>
      <c r="R21" s="228" t="s">
        <v>558</v>
      </c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</row>
    <row r="22" spans="1:38" s="229" customFormat="1" ht="13.9" customHeight="1">
      <c r="A22" s="233">
        <v>13</v>
      </c>
      <c r="B22" s="230">
        <v>44755</v>
      </c>
      <c r="C22" s="298"/>
      <c r="D22" s="295" t="s">
        <v>309</v>
      </c>
      <c r="E22" s="296" t="s">
        <v>559</v>
      </c>
      <c r="F22" s="233" t="s">
        <v>981</v>
      </c>
      <c r="G22" s="233">
        <v>2850</v>
      </c>
      <c r="H22" s="233"/>
      <c r="I22" s="297" t="s">
        <v>982</v>
      </c>
      <c r="J22" s="264" t="s">
        <v>560</v>
      </c>
      <c r="K22" s="264"/>
      <c r="L22" s="265"/>
      <c r="M22" s="266"/>
      <c r="N22" s="264"/>
      <c r="O22" s="287"/>
      <c r="P22" s="264">
        <f>VLOOKUP(D22,'MidCap Intra'!B54:C605,2,0)</f>
        <v>3033.15</v>
      </c>
      <c r="Q22" s="228"/>
      <c r="R22" s="228" t="s">
        <v>558</v>
      </c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</row>
    <row r="23" spans="1:38" s="229" customFormat="1" ht="13.9" customHeight="1">
      <c r="A23" s="329">
        <v>14</v>
      </c>
      <c r="B23" s="326">
        <v>44760</v>
      </c>
      <c r="C23" s="337"/>
      <c r="D23" s="338" t="s">
        <v>158</v>
      </c>
      <c r="E23" s="339" t="s">
        <v>559</v>
      </c>
      <c r="F23" s="329" t="s">
        <v>1043</v>
      </c>
      <c r="G23" s="329">
        <v>2650</v>
      </c>
      <c r="H23" s="329"/>
      <c r="I23" s="340" t="s">
        <v>1044</v>
      </c>
      <c r="J23" s="330" t="s">
        <v>560</v>
      </c>
      <c r="K23" s="330"/>
      <c r="L23" s="331"/>
      <c r="M23" s="332"/>
      <c r="N23" s="330"/>
      <c r="O23" s="333"/>
      <c r="P23" s="264">
        <f>VLOOKUP(D23,'MidCap Intra'!B55:C606,2,0)</f>
        <v>2966.3</v>
      </c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</row>
    <row r="24" spans="1:38" ht="13.9" customHeight="1">
      <c r="A24" s="329"/>
      <c r="B24" s="326"/>
      <c r="C24" s="337"/>
      <c r="D24" s="338"/>
      <c r="E24" s="339"/>
      <c r="F24" s="329"/>
      <c r="G24" s="329"/>
      <c r="H24" s="329"/>
      <c r="I24" s="340"/>
      <c r="J24" s="330"/>
      <c r="K24" s="330"/>
      <c r="L24" s="331"/>
      <c r="M24" s="332"/>
      <c r="N24" s="330"/>
      <c r="O24" s="333"/>
      <c r="P24" s="33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4.25" customHeight="1">
      <c r="A25" s="100"/>
      <c r="B25" s="101"/>
      <c r="C25" s="102"/>
      <c r="D25" s="103"/>
      <c r="E25" s="104"/>
      <c r="F25" s="104"/>
      <c r="H25" s="104"/>
      <c r="I25" s="105"/>
      <c r="J25" s="106"/>
      <c r="K25" s="106"/>
      <c r="L25" s="107"/>
      <c r="M25" s="108"/>
      <c r="N25" s="109"/>
      <c r="O25" s="110"/>
      <c r="P25" s="11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4.25" customHeight="1">
      <c r="A26" s="100"/>
      <c r="B26" s="101"/>
      <c r="C26" s="102"/>
      <c r="D26" s="103"/>
      <c r="E26" s="104"/>
      <c r="F26" s="104"/>
      <c r="G26" s="100"/>
      <c r="H26" s="104"/>
      <c r="I26" s="105"/>
      <c r="J26" s="106"/>
      <c r="K26" s="106"/>
      <c r="L26" s="107"/>
      <c r="M26" s="108"/>
      <c r="N26" s="109"/>
      <c r="O26" s="110"/>
      <c r="P26" s="11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12" t="s">
        <v>561</v>
      </c>
      <c r="B27" s="113"/>
      <c r="C27" s="114"/>
      <c r="D27" s="115"/>
      <c r="E27" s="116"/>
      <c r="F27" s="116"/>
      <c r="G27" s="116"/>
      <c r="H27" s="116"/>
      <c r="I27" s="116"/>
      <c r="J27" s="117"/>
      <c r="K27" s="116"/>
      <c r="L27" s="118"/>
      <c r="M27" s="56"/>
      <c r="N27" s="117"/>
      <c r="O27" s="114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19" t="s">
        <v>562</v>
      </c>
      <c r="B28" s="112"/>
      <c r="C28" s="112"/>
      <c r="D28" s="112"/>
      <c r="E28" s="41"/>
      <c r="F28" s="120" t="s">
        <v>563</v>
      </c>
      <c r="G28" s="6"/>
      <c r="H28" s="6"/>
      <c r="I28" s="6"/>
      <c r="J28" s="121"/>
      <c r="K28" s="122"/>
      <c r="L28" s="122"/>
      <c r="M28" s="123"/>
      <c r="N28" s="1"/>
      <c r="O28" s="124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2" t="s">
        <v>564</v>
      </c>
      <c r="B29" s="112"/>
      <c r="C29" s="112"/>
      <c r="D29" s="112" t="s">
        <v>819</v>
      </c>
      <c r="E29" s="6"/>
      <c r="F29" s="120" t="s">
        <v>565</v>
      </c>
      <c r="G29" s="6"/>
      <c r="H29" s="6"/>
      <c r="I29" s="6"/>
      <c r="J29" s="121"/>
      <c r="K29" s="122"/>
      <c r="L29" s="122"/>
      <c r="M29" s="123"/>
      <c r="N29" s="1"/>
      <c r="O29" s="124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12"/>
      <c r="B30" s="112"/>
      <c r="C30" s="112"/>
      <c r="D30" s="112"/>
      <c r="E30" s="6"/>
      <c r="F30" s="6"/>
      <c r="G30" s="6"/>
      <c r="H30" s="6"/>
      <c r="I30" s="6"/>
      <c r="J30" s="125"/>
      <c r="K30" s="122"/>
      <c r="L30" s="122"/>
      <c r="M30" s="6"/>
      <c r="N30" s="126"/>
      <c r="O30" s="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.75" customHeight="1">
      <c r="A31" s="1"/>
      <c r="B31" s="127" t="s">
        <v>566</v>
      </c>
      <c r="C31" s="127"/>
      <c r="D31" s="127"/>
      <c r="E31" s="127"/>
      <c r="F31" s="128"/>
      <c r="G31" s="6"/>
      <c r="H31" s="6"/>
      <c r="I31" s="129"/>
      <c r="J31" s="130"/>
      <c r="K31" s="131"/>
      <c r="L31" s="130"/>
      <c r="M31" s="6"/>
      <c r="N31" s="1"/>
      <c r="O31" s="1"/>
      <c r="P31" s="1"/>
      <c r="R31" s="56"/>
      <c r="S31" s="1"/>
      <c r="T31" s="1"/>
      <c r="U31" s="1"/>
      <c r="V31" s="1"/>
      <c r="W31" s="1"/>
      <c r="X31" s="1"/>
      <c r="Y31" s="1"/>
      <c r="Z31" s="1"/>
    </row>
    <row r="32" spans="1:38" ht="38.25" customHeight="1">
      <c r="A32" s="95" t="s">
        <v>16</v>
      </c>
      <c r="B32" s="96" t="s">
        <v>534</v>
      </c>
      <c r="C32" s="98"/>
      <c r="D32" s="97" t="s">
        <v>545</v>
      </c>
      <c r="E32" s="96" t="s">
        <v>546</v>
      </c>
      <c r="F32" s="96" t="s">
        <v>547</v>
      </c>
      <c r="G32" s="96" t="s">
        <v>567</v>
      </c>
      <c r="H32" s="96" t="s">
        <v>549</v>
      </c>
      <c r="I32" s="96" t="s">
        <v>550</v>
      </c>
      <c r="J32" s="96" t="s">
        <v>551</v>
      </c>
      <c r="K32" s="96" t="s">
        <v>568</v>
      </c>
      <c r="L32" s="133" t="s">
        <v>553</v>
      </c>
      <c r="M32" s="98" t="s">
        <v>554</v>
      </c>
      <c r="N32" s="95" t="s">
        <v>555</v>
      </c>
      <c r="O32" s="270" t="s">
        <v>556</v>
      </c>
      <c r="P32" s="252"/>
      <c r="Q32" s="1"/>
      <c r="R32" s="267"/>
      <c r="S32" s="267"/>
      <c r="T32" s="267"/>
      <c r="U32" s="261"/>
      <c r="V32" s="261"/>
      <c r="W32" s="261"/>
      <c r="X32" s="261"/>
      <c r="Y32" s="26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s="351" customFormat="1" ht="15" customHeight="1">
      <c r="A33" s="342">
        <v>1</v>
      </c>
      <c r="B33" s="379">
        <v>44732</v>
      </c>
      <c r="C33" s="380"/>
      <c r="D33" s="381" t="s">
        <v>61</v>
      </c>
      <c r="E33" s="317" t="s">
        <v>559</v>
      </c>
      <c r="F33" s="317">
        <v>633.5</v>
      </c>
      <c r="G33" s="317">
        <v>615</v>
      </c>
      <c r="H33" s="317">
        <v>650.5</v>
      </c>
      <c r="I33" s="317" t="s">
        <v>841</v>
      </c>
      <c r="J33" s="321" t="s">
        <v>904</v>
      </c>
      <c r="K33" s="321">
        <f t="shared" ref="K33" si="24">H33-F33</f>
        <v>17</v>
      </c>
      <c r="L33" s="362">
        <f>(F33*-0.7)/100</f>
        <v>-4.4344999999999999</v>
      </c>
      <c r="M33" s="363">
        <f t="shared" ref="M33" si="25">(K33+L33)/F33</f>
        <v>1.9835043409629046E-2</v>
      </c>
      <c r="N33" s="321" t="s">
        <v>557</v>
      </c>
      <c r="O33" s="346">
        <v>44746</v>
      </c>
      <c r="P33" s="268"/>
      <c r="Q33" s="268"/>
      <c r="R33" s="269" t="s">
        <v>558</v>
      </c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  <c r="AF33" s="228"/>
      <c r="AG33" s="228"/>
      <c r="AH33" s="348"/>
      <c r="AI33" s="349"/>
      <c r="AJ33" s="350"/>
      <c r="AK33" s="350"/>
      <c r="AL33" s="350"/>
    </row>
    <row r="34" spans="1:38" s="351" customFormat="1" ht="15" customHeight="1">
      <c r="A34" s="342">
        <v>2</v>
      </c>
      <c r="B34" s="352">
        <v>44741</v>
      </c>
      <c r="C34" s="343"/>
      <c r="D34" s="344" t="s">
        <v>125</v>
      </c>
      <c r="E34" s="345" t="s">
        <v>559</v>
      </c>
      <c r="F34" s="345">
        <v>1118</v>
      </c>
      <c r="G34" s="345">
        <v>1085</v>
      </c>
      <c r="H34" s="345">
        <v>1155</v>
      </c>
      <c r="I34" s="345" t="s">
        <v>837</v>
      </c>
      <c r="J34" s="321" t="s">
        <v>899</v>
      </c>
      <c r="K34" s="321">
        <f t="shared" ref="K34" si="26">H34-F34</f>
        <v>37</v>
      </c>
      <c r="L34" s="362">
        <f>(F34*-0.7)/100</f>
        <v>-7.8259999999999987</v>
      </c>
      <c r="M34" s="363">
        <f t="shared" ref="M34" si="27">(K34+L34)/F34</f>
        <v>2.6094812164579605E-2</v>
      </c>
      <c r="N34" s="321" t="s">
        <v>557</v>
      </c>
      <c r="O34" s="346">
        <v>44746</v>
      </c>
      <c r="P34" s="268"/>
      <c r="Q34" s="268"/>
      <c r="R34" s="269" t="s">
        <v>558</v>
      </c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348"/>
      <c r="AI34" s="349"/>
      <c r="AJ34" s="350"/>
      <c r="AK34" s="350"/>
      <c r="AL34" s="350"/>
    </row>
    <row r="35" spans="1:38" s="351" customFormat="1" ht="15" customHeight="1">
      <c r="A35" s="342">
        <v>3</v>
      </c>
      <c r="B35" s="352">
        <v>44743</v>
      </c>
      <c r="C35" s="343"/>
      <c r="D35" s="344" t="s">
        <v>888</v>
      </c>
      <c r="E35" s="345" t="s">
        <v>559</v>
      </c>
      <c r="F35" s="345">
        <v>700</v>
      </c>
      <c r="G35" s="345">
        <v>679</v>
      </c>
      <c r="H35" s="345">
        <v>720</v>
      </c>
      <c r="I35" s="345" t="s">
        <v>889</v>
      </c>
      <c r="J35" s="321" t="s">
        <v>839</v>
      </c>
      <c r="K35" s="321">
        <f t="shared" ref="K35" si="28">H35-F35</f>
        <v>20</v>
      </c>
      <c r="L35" s="362">
        <f>(F35*-0.07)/100</f>
        <v>-0.49000000000000005</v>
      </c>
      <c r="M35" s="363">
        <f t="shared" ref="M35:M37" si="29">(K35+L35)/F35</f>
        <v>2.7871428571428575E-2</v>
      </c>
      <c r="N35" s="321" t="s">
        <v>557</v>
      </c>
      <c r="O35" s="346">
        <v>44743</v>
      </c>
      <c r="P35" s="268"/>
      <c r="Q35" s="268"/>
      <c r="R35" s="269" t="s">
        <v>558</v>
      </c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348"/>
      <c r="AI35" s="349"/>
      <c r="AJ35" s="350"/>
      <c r="AK35" s="350"/>
      <c r="AL35" s="350"/>
    </row>
    <row r="36" spans="1:38" s="336" customFormat="1" ht="15" customHeight="1">
      <c r="A36" s="342">
        <v>4</v>
      </c>
      <c r="B36" s="352">
        <v>44746</v>
      </c>
      <c r="C36" s="343"/>
      <c r="D36" s="344" t="s">
        <v>71</v>
      </c>
      <c r="E36" s="345" t="s">
        <v>559</v>
      </c>
      <c r="F36" s="345">
        <v>229</v>
      </c>
      <c r="G36" s="345">
        <v>224</v>
      </c>
      <c r="H36" s="345">
        <v>236</v>
      </c>
      <c r="I36" s="345" t="s">
        <v>900</v>
      </c>
      <c r="J36" s="321" t="s">
        <v>928</v>
      </c>
      <c r="K36" s="321">
        <f t="shared" ref="K36:K37" si="30">H36-F36</f>
        <v>7</v>
      </c>
      <c r="L36" s="362">
        <f>(F36*-0.7)/100</f>
        <v>-1.6029999999999998</v>
      </c>
      <c r="M36" s="363">
        <f t="shared" si="29"/>
        <v>2.3567685589519653E-2</v>
      </c>
      <c r="N36" s="321" t="s">
        <v>557</v>
      </c>
      <c r="O36" s="346">
        <v>44749</v>
      </c>
      <c r="P36" s="268"/>
      <c r="Q36" s="268"/>
      <c r="R36" s="269" t="s">
        <v>558</v>
      </c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334"/>
      <c r="AJ36" s="335"/>
      <c r="AK36" s="335"/>
      <c r="AL36" s="335"/>
    </row>
    <row r="37" spans="1:38" s="336" customFormat="1" ht="15" customHeight="1">
      <c r="A37" s="342">
        <v>5</v>
      </c>
      <c r="B37" s="352">
        <v>44746</v>
      </c>
      <c r="C37" s="343"/>
      <c r="D37" s="344" t="s">
        <v>463</v>
      </c>
      <c r="E37" s="345" t="s">
        <v>559</v>
      </c>
      <c r="F37" s="345">
        <v>193.5</v>
      </c>
      <c r="G37" s="345">
        <v>187</v>
      </c>
      <c r="H37" s="345">
        <v>201</v>
      </c>
      <c r="I37" s="345" t="s">
        <v>901</v>
      </c>
      <c r="J37" s="321" t="s">
        <v>962</v>
      </c>
      <c r="K37" s="321">
        <f t="shared" si="30"/>
        <v>7.5</v>
      </c>
      <c r="L37" s="362">
        <f>(F37*-0.7)/100</f>
        <v>-1.3544999999999998</v>
      </c>
      <c r="M37" s="363">
        <f t="shared" si="29"/>
        <v>3.175968992248062E-2</v>
      </c>
      <c r="N37" s="321" t="s">
        <v>557</v>
      </c>
      <c r="O37" s="346">
        <v>44754</v>
      </c>
      <c r="P37" s="268"/>
      <c r="Q37" s="268"/>
      <c r="R37" s="269" t="s">
        <v>558</v>
      </c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334"/>
      <c r="AJ37" s="335"/>
      <c r="AK37" s="335"/>
      <c r="AL37" s="335"/>
    </row>
    <row r="38" spans="1:38" s="336" customFormat="1" ht="15" customHeight="1">
      <c r="A38" s="388">
        <v>6</v>
      </c>
      <c r="B38" s="389">
        <v>44747</v>
      </c>
      <c r="C38" s="390"/>
      <c r="D38" s="391" t="s">
        <v>191</v>
      </c>
      <c r="E38" s="392" t="s">
        <v>559</v>
      </c>
      <c r="F38" s="392">
        <v>2160</v>
      </c>
      <c r="G38" s="392">
        <v>2085</v>
      </c>
      <c r="H38" s="392">
        <v>2085</v>
      </c>
      <c r="I38" s="392" t="s">
        <v>907</v>
      </c>
      <c r="J38" s="393" t="s">
        <v>908</v>
      </c>
      <c r="K38" s="393">
        <f t="shared" ref="K38:K39" si="31">H38-F38</f>
        <v>-75</v>
      </c>
      <c r="L38" s="394">
        <f>(F38*-0.07)/100</f>
        <v>-1.5120000000000002</v>
      </c>
      <c r="M38" s="395">
        <f t="shared" ref="M38:M39" si="32">(K38+L38)/F38</f>
        <v>-3.5422222222222223E-2</v>
      </c>
      <c r="N38" s="393" t="s">
        <v>569</v>
      </c>
      <c r="O38" s="396">
        <v>44747</v>
      </c>
      <c r="P38" s="268"/>
      <c r="Q38" s="268"/>
      <c r="R38" s="269" t="s">
        <v>558</v>
      </c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334"/>
      <c r="AJ38" s="335"/>
      <c r="AK38" s="335"/>
      <c r="AL38" s="335"/>
    </row>
    <row r="39" spans="1:38" s="336" customFormat="1" ht="15" customHeight="1">
      <c r="A39" s="342">
        <v>7</v>
      </c>
      <c r="B39" s="352">
        <v>44747</v>
      </c>
      <c r="C39" s="343"/>
      <c r="D39" s="344" t="s">
        <v>325</v>
      </c>
      <c r="E39" s="345" t="s">
        <v>559</v>
      </c>
      <c r="F39" s="345">
        <v>734.5</v>
      </c>
      <c r="G39" s="345">
        <v>714</v>
      </c>
      <c r="H39" s="345">
        <v>751</v>
      </c>
      <c r="I39" s="345" t="s">
        <v>909</v>
      </c>
      <c r="J39" s="321" t="s">
        <v>596</v>
      </c>
      <c r="K39" s="321">
        <f t="shared" si="31"/>
        <v>16.5</v>
      </c>
      <c r="L39" s="362">
        <f>(F39*-0.07)/100</f>
        <v>-0.51415000000000011</v>
      </c>
      <c r="M39" s="363">
        <f t="shared" si="32"/>
        <v>2.1764261402314498E-2</v>
      </c>
      <c r="N39" s="321" t="s">
        <v>557</v>
      </c>
      <c r="O39" s="346">
        <v>44747</v>
      </c>
      <c r="P39" s="268"/>
      <c r="Q39" s="268"/>
      <c r="R39" s="269" t="s">
        <v>832</v>
      </c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334"/>
      <c r="AJ39" s="335"/>
      <c r="AK39" s="335"/>
      <c r="AL39" s="335"/>
    </row>
    <row r="40" spans="1:38" s="351" customFormat="1" ht="15" customHeight="1">
      <c r="A40" s="342">
        <v>8</v>
      </c>
      <c r="B40" s="352">
        <v>44748</v>
      </c>
      <c r="C40" s="343"/>
      <c r="D40" s="344" t="s">
        <v>325</v>
      </c>
      <c r="E40" s="345" t="s">
        <v>559</v>
      </c>
      <c r="F40" s="345">
        <v>741</v>
      </c>
      <c r="G40" s="345">
        <v>720</v>
      </c>
      <c r="H40" s="345">
        <v>757</v>
      </c>
      <c r="I40" s="345" t="s">
        <v>920</v>
      </c>
      <c r="J40" s="321" t="s">
        <v>910</v>
      </c>
      <c r="K40" s="321">
        <f t="shared" ref="K40" si="33">H40-F40</f>
        <v>16</v>
      </c>
      <c r="L40" s="362">
        <f>(F40*-0.07)/100</f>
        <v>-0.51870000000000005</v>
      </c>
      <c r="M40" s="363">
        <f t="shared" ref="M40" si="34">(K40+L40)/F40</f>
        <v>2.0892442645074224E-2</v>
      </c>
      <c r="N40" s="321" t="s">
        <v>557</v>
      </c>
      <c r="O40" s="346">
        <v>44748</v>
      </c>
      <c r="P40" s="268"/>
      <c r="Q40" s="268"/>
      <c r="R40" s="269" t="s">
        <v>832</v>
      </c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334"/>
      <c r="AJ40" s="335"/>
      <c r="AK40" s="350"/>
      <c r="AL40" s="350"/>
    </row>
    <row r="41" spans="1:38" s="351" customFormat="1" ht="15" customHeight="1">
      <c r="A41" s="342">
        <v>9</v>
      </c>
      <c r="B41" s="352">
        <v>44753</v>
      </c>
      <c r="C41" s="343"/>
      <c r="D41" s="344" t="s">
        <v>314</v>
      </c>
      <c r="E41" s="345" t="s">
        <v>559</v>
      </c>
      <c r="F41" s="345">
        <v>892.5</v>
      </c>
      <c r="G41" s="345">
        <v>870</v>
      </c>
      <c r="H41" s="345">
        <v>915</v>
      </c>
      <c r="I41" s="345" t="s">
        <v>950</v>
      </c>
      <c r="J41" s="321" t="s">
        <v>930</v>
      </c>
      <c r="K41" s="321">
        <f t="shared" ref="K41:K42" si="35">H41-F41</f>
        <v>22.5</v>
      </c>
      <c r="L41" s="362">
        <f>(F41*-0.07)/100</f>
        <v>-0.62475000000000014</v>
      </c>
      <c r="M41" s="363">
        <f t="shared" ref="M41:M42" si="36">(K41+L41)/F41</f>
        <v>2.4510084033613447E-2</v>
      </c>
      <c r="N41" s="321" t="s">
        <v>557</v>
      </c>
      <c r="O41" s="346">
        <v>44753</v>
      </c>
      <c r="P41" s="268"/>
      <c r="Q41" s="268"/>
      <c r="R41" s="269" t="s">
        <v>558</v>
      </c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334"/>
      <c r="AJ41" s="335"/>
      <c r="AK41" s="350"/>
      <c r="AL41" s="350"/>
    </row>
    <row r="42" spans="1:38" s="351" customFormat="1" ht="15" customHeight="1">
      <c r="A42" s="424">
        <v>10</v>
      </c>
      <c r="B42" s="389">
        <v>44753</v>
      </c>
      <c r="C42" s="425"/>
      <c r="D42" s="426" t="s">
        <v>120</v>
      </c>
      <c r="E42" s="427" t="s">
        <v>559</v>
      </c>
      <c r="F42" s="427">
        <v>360.5</v>
      </c>
      <c r="G42" s="427">
        <v>348</v>
      </c>
      <c r="H42" s="427">
        <v>348</v>
      </c>
      <c r="I42" s="427" t="s">
        <v>955</v>
      </c>
      <c r="J42" s="393" t="s">
        <v>961</v>
      </c>
      <c r="K42" s="393">
        <f t="shared" si="35"/>
        <v>-12.5</v>
      </c>
      <c r="L42" s="394">
        <f>(F42*-0.07)/100</f>
        <v>-0.25235000000000002</v>
      </c>
      <c r="M42" s="395">
        <f t="shared" si="36"/>
        <v>-3.537406380027739E-2</v>
      </c>
      <c r="N42" s="393" t="s">
        <v>569</v>
      </c>
      <c r="O42" s="396">
        <v>44754</v>
      </c>
      <c r="P42" s="268"/>
      <c r="Q42" s="268"/>
      <c r="R42" s="269" t="s">
        <v>558</v>
      </c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334"/>
      <c r="AJ42" s="335"/>
      <c r="AK42" s="350"/>
      <c r="AL42" s="350"/>
    </row>
    <row r="43" spans="1:38" s="351" customFormat="1" ht="15" customHeight="1">
      <c r="A43" s="424">
        <v>11</v>
      </c>
      <c r="B43" s="389">
        <v>44753</v>
      </c>
      <c r="C43" s="425"/>
      <c r="D43" s="426" t="s">
        <v>179</v>
      </c>
      <c r="E43" s="427" t="s">
        <v>559</v>
      </c>
      <c r="F43" s="427">
        <v>216.75</v>
      </c>
      <c r="G43" s="427">
        <v>210</v>
      </c>
      <c r="H43" s="427">
        <v>210</v>
      </c>
      <c r="I43" s="427" t="s">
        <v>956</v>
      </c>
      <c r="J43" s="393" t="s">
        <v>1013</v>
      </c>
      <c r="K43" s="393">
        <f t="shared" ref="K43" si="37">H43-F43</f>
        <v>-6.75</v>
      </c>
      <c r="L43" s="394">
        <f>(F43*-0.7)/100</f>
        <v>-1.51725</v>
      </c>
      <c r="M43" s="395">
        <f t="shared" ref="M43" si="38">(K43+L43)/F43</f>
        <v>-3.8141868512110731E-2</v>
      </c>
      <c r="N43" s="393" t="s">
        <v>569</v>
      </c>
      <c r="O43" s="396">
        <v>44757</v>
      </c>
      <c r="P43" s="268"/>
      <c r="Q43" s="268"/>
      <c r="R43" s="269" t="s">
        <v>558</v>
      </c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334"/>
      <c r="AJ43" s="335"/>
      <c r="AK43" s="350"/>
      <c r="AL43" s="350"/>
    </row>
    <row r="44" spans="1:38" s="351" customFormat="1" ht="15" customHeight="1">
      <c r="A44" s="342">
        <v>12</v>
      </c>
      <c r="B44" s="352">
        <v>44754</v>
      </c>
      <c r="C44" s="343"/>
      <c r="D44" s="344" t="s">
        <v>314</v>
      </c>
      <c r="E44" s="345" t="s">
        <v>559</v>
      </c>
      <c r="F44" s="345">
        <v>900</v>
      </c>
      <c r="G44" s="345">
        <v>870</v>
      </c>
      <c r="H44" s="345">
        <v>922.5</v>
      </c>
      <c r="I44" s="345" t="s">
        <v>963</v>
      </c>
      <c r="J44" s="321" t="s">
        <v>930</v>
      </c>
      <c r="K44" s="321">
        <f t="shared" ref="K44" si="39">H44-F44</f>
        <v>22.5</v>
      </c>
      <c r="L44" s="362">
        <f>(F44*-0.7)/100</f>
        <v>-6.3</v>
      </c>
      <c r="M44" s="363">
        <f t="shared" ref="M44" si="40">(K44+L44)/F44</f>
        <v>1.7999999999999999E-2</v>
      </c>
      <c r="N44" s="321" t="s">
        <v>557</v>
      </c>
      <c r="O44" s="346">
        <v>44755</v>
      </c>
      <c r="P44" s="268"/>
      <c r="Q44" s="268"/>
      <c r="R44" s="269" t="s">
        <v>558</v>
      </c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334"/>
      <c r="AJ44" s="335"/>
      <c r="AK44" s="350"/>
      <c r="AL44" s="350"/>
    </row>
    <row r="45" spans="1:38" s="351" customFormat="1" ht="15" customHeight="1">
      <c r="A45" s="325">
        <v>13</v>
      </c>
      <c r="B45" s="347">
        <v>44756</v>
      </c>
      <c r="C45" s="327"/>
      <c r="D45" s="328" t="s">
        <v>295</v>
      </c>
      <c r="E45" s="329" t="s">
        <v>559</v>
      </c>
      <c r="F45" s="329" t="s">
        <v>986</v>
      </c>
      <c r="G45" s="329">
        <v>200</v>
      </c>
      <c r="H45" s="329"/>
      <c r="I45" s="329" t="s">
        <v>987</v>
      </c>
      <c r="J45" s="264" t="s">
        <v>560</v>
      </c>
      <c r="K45" s="264"/>
      <c r="L45" s="265"/>
      <c r="M45" s="266"/>
      <c r="N45" s="264"/>
      <c r="O45" s="287"/>
      <c r="P45" s="268"/>
      <c r="Q45" s="268"/>
      <c r="R45" s="269" t="s">
        <v>832</v>
      </c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334"/>
      <c r="AJ45" s="335"/>
      <c r="AK45" s="350"/>
      <c r="AL45" s="350"/>
    </row>
    <row r="46" spans="1:38" s="351" customFormat="1" ht="15" customHeight="1">
      <c r="A46" s="342">
        <v>14</v>
      </c>
      <c r="B46" s="352">
        <v>44757</v>
      </c>
      <c r="C46" s="343"/>
      <c r="D46" s="344" t="s">
        <v>1014</v>
      </c>
      <c r="E46" s="345" t="s">
        <v>559</v>
      </c>
      <c r="F46" s="345">
        <v>926.5</v>
      </c>
      <c r="G46" s="345">
        <v>895</v>
      </c>
      <c r="H46" s="345">
        <v>945</v>
      </c>
      <c r="I46" s="345" t="s">
        <v>1015</v>
      </c>
      <c r="J46" s="321" t="s">
        <v>1016</v>
      </c>
      <c r="K46" s="321">
        <f t="shared" ref="K46" si="41">H46-F46</f>
        <v>18.5</v>
      </c>
      <c r="L46" s="362">
        <f>(F46*-0.07)/100</f>
        <v>-0.64855000000000007</v>
      </c>
      <c r="M46" s="363">
        <f t="shared" ref="M46" si="42">(K46+L46)/F46</f>
        <v>1.9267620075553157E-2</v>
      </c>
      <c r="N46" s="321" t="s">
        <v>557</v>
      </c>
      <c r="O46" s="346">
        <v>44757</v>
      </c>
      <c r="P46" s="268"/>
      <c r="Q46" s="268"/>
      <c r="R46" s="269" t="s">
        <v>832</v>
      </c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334"/>
      <c r="AJ46" s="335"/>
      <c r="AK46" s="350"/>
      <c r="AL46" s="350"/>
    </row>
    <row r="47" spans="1:38" s="351" customFormat="1" ht="15" customHeight="1">
      <c r="A47" s="325"/>
      <c r="B47" s="347"/>
      <c r="C47" s="327"/>
      <c r="D47" s="328"/>
      <c r="E47" s="329"/>
      <c r="F47" s="329"/>
      <c r="G47" s="329"/>
      <c r="H47" s="329"/>
      <c r="I47" s="329"/>
      <c r="J47" s="264"/>
      <c r="K47" s="264"/>
      <c r="L47" s="265"/>
      <c r="M47" s="266"/>
      <c r="N47" s="264"/>
      <c r="O47" s="287"/>
      <c r="P47" s="268"/>
      <c r="Q47" s="268"/>
      <c r="R47" s="269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  <c r="AI47" s="334"/>
      <c r="AJ47" s="335"/>
      <c r="AK47" s="350"/>
      <c r="AL47" s="350"/>
    </row>
    <row r="48" spans="1:38" s="351" customFormat="1" ht="15" customHeight="1">
      <c r="A48" s="325"/>
      <c r="B48" s="347"/>
      <c r="C48" s="327"/>
      <c r="D48" s="328"/>
      <c r="E48" s="329"/>
      <c r="F48" s="329"/>
      <c r="G48" s="329"/>
      <c r="H48" s="329"/>
      <c r="I48" s="329"/>
      <c r="J48" s="264"/>
      <c r="K48" s="264"/>
      <c r="L48" s="265"/>
      <c r="M48" s="266"/>
      <c r="N48" s="264"/>
      <c r="O48" s="287"/>
      <c r="P48" s="268"/>
      <c r="Q48" s="268"/>
      <c r="R48" s="269"/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334"/>
      <c r="AJ48" s="335"/>
      <c r="AK48" s="350"/>
      <c r="AL48" s="350"/>
    </row>
    <row r="49" spans="1:38" s="336" customFormat="1" ht="15" customHeight="1">
      <c r="A49" s="325"/>
      <c r="B49" s="326"/>
      <c r="C49" s="327"/>
      <c r="D49" s="328"/>
      <c r="E49" s="329"/>
      <c r="F49" s="329"/>
      <c r="G49" s="329"/>
      <c r="H49" s="329"/>
      <c r="I49" s="329"/>
      <c r="J49" s="264"/>
      <c r="K49" s="264"/>
      <c r="L49" s="265"/>
      <c r="M49" s="266"/>
      <c r="N49" s="264"/>
      <c r="O49" s="287"/>
      <c r="P49" s="268"/>
      <c r="Q49" s="268"/>
      <c r="R49" s="269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334"/>
      <c r="AJ49" s="335"/>
      <c r="AK49" s="335"/>
      <c r="AL49" s="335"/>
    </row>
    <row r="50" spans="1:38" ht="15" customHeight="1">
      <c r="A50" s="271"/>
      <c r="B50" s="272"/>
      <c r="C50" s="273"/>
      <c r="D50" s="274"/>
      <c r="E50" s="275"/>
      <c r="F50" s="275"/>
      <c r="G50" s="275"/>
      <c r="H50" s="275"/>
      <c r="I50" s="275"/>
      <c r="J50" s="276"/>
      <c r="K50" s="276"/>
      <c r="L50" s="277"/>
      <c r="M50" s="278"/>
      <c r="N50" s="276"/>
      <c r="O50" s="279"/>
      <c r="P50" s="268"/>
      <c r="Q50" s="268"/>
      <c r="R50" s="269"/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1"/>
      <c r="AI50" s="1"/>
      <c r="AJ50" s="1"/>
      <c r="AK50" s="1"/>
      <c r="AL50" s="1"/>
    </row>
    <row r="51" spans="1:38" ht="44.25" customHeight="1">
      <c r="A51" s="112" t="s">
        <v>561</v>
      </c>
      <c r="B51" s="135"/>
      <c r="C51" s="135"/>
      <c r="D51" s="1"/>
      <c r="E51" s="6"/>
      <c r="F51" s="6"/>
      <c r="G51" s="6"/>
      <c r="H51" s="6" t="s">
        <v>573</v>
      </c>
      <c r="I51" s="6"/>
      <c r="J51" s="6"/>
      <c r="K51" s="108"/>
      <c r="L51" s="137"/>
      <c r="M51" s="108"/>
      <c r="N51" s="109"/>
      <c r="O51" s="108"/>
      <c r="P51" s="1"/>
      <c r="Q51" s="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263"/>
      <c r="AD51" s="263"/>
      <c r="AE51" s="263"/>
      <c r="AF51" s="263"/>
      <c r="AG51" s="263"/>
      <c r="AH51" s="263"/>
    </row>
    <row r="52" spans="1:38" ht="12.75" customHeight="1">
      <c r="A52" s="119" t="s">
        <v>562</v>
      </c>
      <c r="B52" s="112"/>
      <c r="C52" s="112"/>
      <c r="D52" s="112"/>
      <c r="E52" s="41"/>
      <c r="F52" s="120" t="s">
        <v>563</v>
      </c>
      <c r="G52" s="56"/>
      <c r="H52" s="41"/>
      <c r="I52" s="56"/>
      <c r="J52" s="6"/>
      <c r="K52" s="138"/>
      <c r="L52" s="139"/>
      <c r="M52" s="6"/>
      <c r="N52" s="102"/>
      <c r="O52" s="140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4.25" customHeight="1">
      <c r="A53" s="119"/>
      <c r="B53" s="112"/>
      <c r="C53" s="112"/>
      <c r="D53" s="112"/>
      <c r="E53" s="6"/>
      <c r="F53" s="120" t="s">
        <v>565</v>
      </c>
      <c r="G53" s="56"/>
      <c r="H53" s="41"/>
      <c r="I53" s="56"/>
      <c r="J53" s="6"/>
      <c r="K53" s="138"/>
      <c r="L53" s="139"/>
      <c r="M53" s="6"/>
      <c r="N53" s="102"/>
      <c r="O53" s="140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4.25" customHeight="1">
      <c r="A54" s="112"/>
      <c r="B54" s="112"/>
      <c r="C54" s="112"/>
      <c r="D54" s="112"/>
      <c r="E54" s="6"/>
      <c r="F54" s="6"/>
      <c r="G54" s="6"/>
      <c r="H54" s="6"/>
      <c r="I54" s="6"/>
      <c r="J54" s="125"/>
      <c r="K54" s="122"/>
      <c r="L54" s="123"/>
      <c r="M54" s="6"/>
      <c r="N54" s="126"/>
      <c r="O54" s="1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2.75" customHeight="1">
      <c r="A55" s="141" t="s">
        <v>574</v>
      </c>
      <c r="B55" s="141"/>
      <c r="C55" s="141"/>
      <c r="D55" s="141"/>
      <c r="E55" s="6"/>
      <c r="F55" s="6"/>
      <c r="G55" s="6"/>
      <c r="H55" s="6"/>
      <c r="I55" s="6"/>
      <c r="J55" s="6"/>
      <c r="K55" s="6"/>
      <c r="L55" s="6"/>
      <c r="M55" s="6"/>
      <c r="N55" s="6"/>
      <c r="O55" s="2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38.25" customHeight="1">
      <c r="A56" s="96" t="s">
        <v>16</v>
      </c>
      <c r="B56" s="96" t="s">
        <v>534</v>
      </c>
      <c r="C56" s="96"/>
      <c r="D56" s="97" t="s">
        <v>545</v>
      </c>
      <c r="E56" s="96" t="s">
        <v>546</v>
      </c>
      <c r="F56" s="96" t="s">
        <v>547</v>
      </c>
      <c r="G56" s="96" t="s">
        <v>567</v>
      </c>
      <c r="H56" s="96" t="s">
        <v>549</v>
      </c>
      <c r="I56" s="96" t="s">
        <v>550</v>
      </c>
      <c r="J56" s="95" t="s">
        <v>551</v>
      </c>
      <c r="K56" s="142" t="s">
        <v>575</v>
      </c>
      <c r="L56" s="98" t="s">
        <v>553</v>
      </c>
      <c r="M56" s="142" t="s">
        <v>576</v>
      </c>
      <c r="N56" s="96" t="s">
        <v>577</v>
      </c>
      <c r="O56" s="95" t="s">
        <v>555</v>
      </c>
      <c r="P56" s="97" t="s">
        <v>556</v>
      </c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s="229" customFormat="1" ht="13.15" customHeight="1">
      <c r="A57" s="317">
        <v>1</v>
      </c>
      <c r="B57" s="316">
        <v>44739</v>
      </c>
      <c r="C57" s="318"/>
      <c r="D57" s="319" t="s">
        <v>847</v>
      </c>
      <c r="E57" s="317" t="s">
        <v>559</v>
      </c>
      <c r="F57" s="317">
        <v>2140</v>
      </c>
      <c r="G57" s="317">
        <v>2090</v>
      </c>
      <c r="H57" s="320">
        <v>2170</v>
      </c>
      <c r="I57" s="320" t="s">
        <v>848</v>
      </c>
      <c r="J57" s="321" t="s">
        <v>572</v>
      </c>
      <c r="K57" s="320">
        <f t="shared" ref="K57" si="43">H57-F57</f>
        <v>30</v>
      </c>
      <c r="L57" s="322">
        <f t="shared" ref="L57" si="44">(H57*N57)*0.07%</f>
        <v>379.75000000000006</v>
      </c>
      <c r="M57" s="323">
        <f t="shared" ref="M57" si="45">(K57*N57)-L57</f>
        <v>7120.25</v>
      </c>
      <c r="N57" s="320">
        <v>250</v>
      </c>
      <c r="O57" s="321" t="s">
        <v>557</v>
      </c>
      <c r="P57" s="316">
        <v>44743</v>
      </c>
      <c r="Q57" s="231"/>
      <c r="R57" s="235" t="s">
        <v>558</v>
      </c>
      <c r="S57" s="228"/>
      <c r="T57" s="228"/>
      <c r="U57" s="228"/>
      <c r="V57" s="228"/>
      <c r="W57" s="228"/>
      <c r="X57" s="228"/>
      <c r="Y57" s="228"/>
      <c r="Z57" s="228"/>
      <c r="AA57" s="228"/>
      <c r="AB57" s="228"/>
      <c r="AC57" s="228"/>
      <c r="AD57" s="228"/>
      <c r="AE57" s="228"/>
      <c r="AF57" s="275"/>
      <c r="AG57" s="272"/>
      <c r="AH57" s="231"/>
      <c r="AI57" s="231"/>
      <c r="AJ57" s="275"/>
      <c r="AK57" s="275"/>
      <c r="AL57" s="275"/>
    </row>
    <row r="58" spans="1:38" s="229" customFormat="1" ht="13.15" customHeight="1">
      <c r="A58" s="317">
        <v>2</v>
      </c>
      <c r="B58" s="316">
        <v>44742</v>
      </c>
      <c r="C58" s="319"/>
      <c r="D58" s="319" t="s">
        <v>885</v>
      </c>
      <c r="E58" s="317" t="s">
        <v>559</v>
      </c>
      <c r="F58" s="317">
        <v>3720</v>
      </c>
      <c r="G58" s="317">
        <v>3620</v>
      </c>
      <c r="H58" s="320">
        <v>3780</v>
      </c>
      <c r="I58" s="320" t="s">
        <v>886</v>
      </c>
      <c r="J58" s="321" t="s">
        <v>765</v>
      </c>
      <c r="K58" s="320">
        <f t="shared" ref="K58" si="46">H58-F58</f>
        <v>60</v>
      </c>
      <c r="L58" s="322">
        <f t="shared" ref="L58" si="47">(H58*N58)*0.07%</f>
        <v>463.05000000000007</v>
      </c>
      <c r="M58" s="323">
        <f t="shared" ref="M58" si="48">(K58*N58)-L58</f>
        <v>10036.950000000001</v>
      </c>
      <c r="N58" s="320">
        <v>175</v>
      </c>
      <c r="O58" s="321" t="s">
        <v>557</v>
      </c>
      <c r="P58" s="316">
        <v>44746</v>
      </c>
      <c r="Q58" s="231"/>
      <c r="R58" s="235" t="s">
        <v>832</v>
      </c>
      <c r="S58" s="228"/>
      <c r="T58" s="228"/>
      <c r="U58" s="228"/>
      <c r="V58" s="228"/>
      <c r="W58" s="228"/>
      <c r="X58" s="228"/>
      <c r="Y58" s="228"/>
      <c r="Z58" s="228"/>
      <c r="AA58" s="228"/>
      <c r="AB58" s="228"/>
      <c r="AC58" s="228"/>
      <c r="AD58" s="228"/>
      <c r="AE58" s="228"/>
      <c r="AF58" s="275"/>
      <c r="AG58" s="272"/>
      <c r="AH58" s="231"/>
      <c r="AI58" s="231"/>
      <c r="AJ58" s="275"/>
      <c r="AK58" s="275"/>
      <c r="AL58" s="275"/>
    </row>
    <row r="59" spans="1:38" s="229" customFormat="1" ht="13.15" customHeight="1">
      <c r="A59" s="317">
        <v>3</v>
      </c>
      <c r="B59" s="316">
        <v>44742</v>
      </c>
      <c r="C59" s="319"/>
      <c r="D59" s="319" t="s">
        <v>843</v>
      </c>
      <c r="E59" s="317" t="s">
        <v>559</v>
      </c>
      <c r="F59" s="317">
        <v>1488</v>
      </c>
      <c r="G59" s="317">
        <v>1450</v>
      </c>
      <c r="H59" s="320">
        <v>1512</v>
      </c>
      <c r="I59" s="320" t="s">
        <v>887</v>
      </c>
      <c r="J59" s="321" t="s">
        <v>895</v>
      </c>
      <c r="K59" s="320">
        <f t="shared" ref="K59:K60" si="49">H59-F59</f>
        <v>24</v>
      </c>
      <c r="L59" s="322">
        <f t="shared" ref="L59:L60" si="50">(H59*N59)*0.07%</f>
        <v>370.44000000000005</v>
      </c>
      <c r="M59" s="323">
        <f t="shared" ref="M59:M60" si="51">(K59*N59)-L59</f>
        <v>8029.5599999999995</v>
      </c>
      <c r="N59" s="320">
        <v>350</v>
      </c>
      <c r="O59" s="321" t="s">
        <v>557</v>
      </c>
      <c r="P59" s="316">
        <v>44743</v>
      </c>
      <c r="Q59" s="231"/>
      <c r="R59" s="235" t="s">
        <v>558</v>
      </c>
      <c r="S59" s="228"/>
      <c r="T59" s="228"/>
      <c r="U59" s="228"/>
      <c r="V59" s="228"/>
      <c r="W59" s="228"/>
      <c r="X59" s="228"/>
      <c r="Y59" s="228"/>
      <c r="Z59" s="228"/>
      <c r="AA59" s="228"/>
      <c r="AB59" s="228"/>
      <c r="AC59" s="228"/>
      <c r="AD59" s="228"/>
      <c r="AE59" s="228"/>
      <c r="AF59" s="275"/>
      <c r="AG59" s="272"/>
      <c r="AH59" s="231"/>
      <c r="AI59" s="231"/>
      <c r="AJ59" s="275"/>
      <c r="AK59" s="275"/>
      <c r="AL59" s="275"/>
    </row>
    <row r="60" spans="1:38" s="229" customFormat="1" ht="13.15" customHeight="1">
      <c r="A60" s="317">
        <v>4</v>
      </c>
      <c r="B60" s="316">
        <v>44743</v>
      </c>
      <c r="C60" s="319"/>
      <c r="D60" s="319" t="s">
        <v>906</v>
      </c>
      <c r="E60" s="317" t="s">
        <v>559</v>
      </c>
      <c r="F60" s="317">
        <v>2397.5</v>
      </c>
      <c r="G60" s="317">
        <v>2355</v>
      </c>
      <c r="H60" s="320">
        <v>2437.5</v>
      </c>
      <c r="I60" s="320" t="s">
        <v>892</v>
      </c>
      <c r="J60" s="321" t="s">
        <v>600</v>
      </c>
      <c r="K60" s="320">
        <f t="shared" si="49"/>
        <v>40</v>
      </c>
      <c r="L60" s="322">
        <f t="shared" si="50"/>
        <v>469.21875000000006</v>
      </c>
      <c r="M60" s="323">
        <f t="shared" si="51"/>
        <v>10530.78125</v>
      </c>
      <c r="N60" s="320">
        <v>275</v>
      </c>
      <c r="O60" s="321" t="s">
        <v>557</v>
      </c>
      <c r="P60" s="316">
        <v>44746</v>
      </c>
      <c r="Q60" s="231"/>
      <c r="R60" s="235" t="s">
        <v>832</v>
      </c>
      <c r="S60" s="228"/>
      <c r="T60" s="228"/>
      <c r="U60" s="228"/>
      <c r="V60" s="228"/>
      <c r="W60" s="228"/>
      <c r="X60" s="228"/>
      <c r="Y60" s="228"/>
      <c r="Z60" s="228"/>
      <c r="AA60" s="228"/>
      <c r="AB60" s="228"/>
      <c r="AC60" s="228"/>
      <c r="AD60" s="228"/>
      <c r="AE60" s="228"/>
      <c r="AF60" s="275"/>
      <c r="AG60" s="272"/>
      <c r="AH60" s="231"/>
      <c r="AI60" s="231"/>
      <c r="AJ60" s="275"/>
      <c r="AK60" s="275"/>
      <c r="AL60" s="275"/>
    </row>
    <row r="61" spans="1:38" s="229" customFormat="1" ht="13.15" customHeight="1">
      <c r="A61" s="317">
        <v>5</v>
      </c>
      <c r="B61" s="316">
        <v>44747</v>
      </c>
      <c r="C61" s="319"/>
      <c r="D61" s="319" t="s">
        <v>916</v>
      </c>
      <c r="E61" s="317" t="s">
        <v>559</v>
      </c>
      <c r="F61" s="317">
        <v>653</v>
      </c>
      <c r="G61" s="317">
        <v>642</v>
      </c>
      <c r="H61" s="320">
        <v>663.5</v>
      </c>
      <c r="I61" s="320" t="s">
        <v>917</v>
      </c>
      <c r="J61" s="321" t="s">
        <v>929</v>
      </c>
      <c r="K61" s="320">
        <f t="shared" ref="K61:K63" si="52">H61-F61</f>
        <v>10.5</v>
      </c>
      <c r="L61" s="322">
        <f t="shared" ref="L61:L63" si="53">(H61*N61)*0.07%</f>
        <v>557.34</v>
      </c>
      <c r="M61" s="323">
        <f t="shared" ref="M61:M63" si="54">(K61*N61)-L61</f>
        <v>12042.66</v>
      </c>
      <c r="N61" s="320">
        <v>1200</v>
      </c>
      <c r="O61" s="321" t="s">
        <v>557</v>
      </c>
      <c r="P61" s="316">
        <v>44749</v>
      </c>
      <c r="Q61" s="231"/>
      <c r="R61" s="235" t="s">
        <v>558</v>
      </c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75"/>
      <c r="AG61" s="272"/>
      <c r="AH61" s="231"/>
      <c r="AI61" s="231"/>
      <c r="AJ61" s="275"/>
      <c r="AK61" s="275"/>
      <c r="AL61" s="275"/>
    </row>
    <row r="62" spans="1:38" s="229" customFormat="1" ht="13.15" customHeight="1">
      <c r="A62" s="317">
        <v>6</v>
      </c>
      <c r="B62" s="316">
        <v>44748</v>
      </c>
      <c r="C62" s="319"/>
      <c r="D62" s="319" t="s">
        <v>922</v>
      </c>
      <c r="E62" s="317" t="s">
        <v>559</v>
      </c>
      <c r="F62" s="317">
        <v>1361.5</v>
      </c>
      <c r="G62" s="317">
        <v>1335</v>
      </c>
      <c r="H62" s="320">
        <v>1384</v>
      </c>
      <c r="I62" s="320" t="s">
        <v>924</v>
      </c>
      <c r="J62" s="321" t="s">
        <v>930</v>
      </c>
      <c r="K62" s="320">
        <f t="shared" si="52"/>
        <v>22.5</v>
      </c>
      <c r="L62" s="322">
        <f t="shared" si="53"/>
        <v>460.18000000000006</v>
      </c>
      <c r="M62" s="323">
        <f t="shared" si="54"/>
        <v>10227.32</v>
      </c>
      <c r="N62" s="320">
        <v>475</v>
      </c>
      <c r="O62" s="321" t="s">
        <v>557</v>
      </c>
      <c r="P62" s="316">
        <v>44749</v>
      </c>
      <c r="Q62" s="231"/>
      <c r="R62" s="235" t="s">
        <v>832</v>
      </c>
      <c r="S62" s="228"/>
      <c r="T62" s="228"/>
      <c r="U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75"/>
      <c r="AG62" s="272"/>
      <c r="AH62" s="231"/>
      <c r="AI62" s="231"/>
      <c r="AJ62" s="275"/>
      <c r="AK62" s="275"/>
      <c r="AL62" s="275"/>
    </row>
    <row r="63" spans="1:38" s="229" customFormat="1" ht="13.15" customHeight="1">
      <c r="A63" s="317">
        <v>7</v>
      </c>
      <c r="B63" s="316">
        <v>44748</v>
      </c>
      <c r="C63" s="319"/>
      <c r="D63" s="319" t="s">
        <v>925</v>
      </c>
      <c r="E63" s="317" t="s">
        <v>559</v>
      </c>
      <c r="F63" s="317">
        <v>576</v>
      </c>
      <c r="G63" s="317">
        <v>562</v>
      </c>
      <c r="H63" s="320">
        <v>587</v>
      </c>
      <c r="I63" s="320" t="s">
        <v>926</v>
      </c>
      <c r="J63" s="321" t="s">
        <v>931</v>
      </c>
      <c r="K63" s="320">
        <f t="shared" si="52"/>
        <v>11</v>
      </c>
      <c r="L63" s="322">
        <f t="shared" si="53"/>
        <v>359.53750000000008</v>
      </c>
      <c r="M63" s="323">
        <f t="shared" si="54"/>
        <v>9265.4624999999996</v>
      </c>
      <c r="N63" s="320">
        <v>875</v>
      </c>
      <c r="O63" s="321" t="s">
        <v>557</v>
      </c>
      <c r="P63" s="316">
        <v>44749</v>
      </c>
      <c r="Q63" s="231"/>
      <c r="R63" s="235" t="s">
        <v>558</v>
      </c>
      <c r="S63" s="228"/>
      <c r="T63" s="228"/>
      <c r="U63" s="228"/>
      <c r="V63" s="228"/>
      <c r="W63" s="228"/>
      <c r="X63" s="228"/>
      <c r="Y63" s="228"/>
      <c r="Z63" s="228"/>
      <c r="AA63" s="228"/>
      <c r="AB63" s="228"/>
      <c r="AC63" s="228"/>
      <c r="AD63" s="228"/>
      <c r="AE63" s="228"/>
      <c r="AF63" s="275"/>
      <c r="AG63" s="272"/>
      <c r="AH63" s="231"/>
      <c r="AI63" s="231"/>
      <c r="AJ63" s="275"/>
      <c r="AK63" s="275"/>
      <c r="AL63" s="275"/>
    </row>
    <row r="64" spans="1:38" s="229" customFormat="1" ht="13.15" customHeight="1">
      <c r="A64" s="317">
        <v>8</v>
      </c>
      <c r="B64" s="316">
        <v>44749</v>
      </c>
      <c r="C64" s="319"/>
      <c r="D64" s="319" t="s">
        <v>940</v>
      </c>
      <c r="E64" s="317" t="s">
        <v>559</v>
      </c>
      <c r="F64" s="317">
        <v>743.5</v>
      </c>
      <c r="G64" s="317">
        <v>734.5</v>
      </c>
      <c r="H64" s="320">
        <v>751.5</v>
      </c>
      <c r="I64" s="320" t="s">
        <v>932</v>
      </c>
      <c r="J64" s="321" t="s">
        <v>942</v>
      </c>
      <c r="K64" s="320">
        <f t="shared" ref="K64:K66" si="55">H64-F64</f>
        <v>8</v>
      </c>
      <c r="L64" s="322">
        <f t="shared" ref="L64:L66" si="56">(H64*N64)*0.07%</f>
        <v>723.31875000000014</v>
      </c>
      <c r="M64" s="323">
        <f t="shared" ref="M64:M66" si="57">(K64*N64)-L64</f>
        <v>10276.68125</v>
      </c>
      <c r="N64" s="320">
        <v>1375</v>
      </c>
      <c r="O64" s="321" t="s">
        <v>557</v>
      </c>
      <c r="P64" s="316">
        <v>44750</v>
      </c>
      <c r="Q64" s="231"/>
      <c r="R64" s="235" t="s">
        <v>558</v>
      </c>
      <c r="S64" s="228"/>
      <c r="T64" s="228"/>
      <c r="U64" s="228"/>
      <c r="V64" s="228"/>
      <c r="W64" s="228"/>
      <c r="X64" s="228"/>
      <c r="Y64" s="228"/>
      <c r="Z64" s="228"/>
      <c r="AA64" s="228"/>
      <c r="AB64" s="228"/>
      <c r="AC64" s="228"/>
      <c r="AD64" s="228"/>
      <c r="AE64" s="228"/>
      <c r="AF64" s="275"/>
      <c r="AG64" s="272"/>
      <c r="AH64" s="231"/>
      <c r="AI64" s="231"/>
      <c r="AJ64" s="275"/>
      <c r="AK64" s="275"/>
      <c r="AL64" s="275"/>
    </row>
    <row r="65" spans="1:38" s="229" customFormat="1" ht="13.15" customHeight="1">
      <c r="A65" s="317">
        <v>9</v>
      </c>
      <c r="B65" s="316">
        <v>44750</v>
      </c>
      <c r="C65" s="319"/>
      <c r="D65" s="319" t="s">
        <v>947</v>
      </c>
      <c r="E65" s="317" t="s">
        <v>559</v>
      </c>
      <c r="F65" s="317">
        <v>2755</v>
      </c>
      <c r="G65" s="317">
        <v>2710</v>
      </c>
      <c r="H65" s="320">
        <v>2797.5</v>
      </c>
      <c r="I65" s="320" t="s">
        <v>948</v>
      </c>
      <c r="J65" s="321" t="s">
        <v>954</v>
      </c>
      <c r="K65" s="320">
        <f t="shared" si="55"/>
        <v>42.5</v>
      </c>
      <c r="L65" s="322">
        <f t="shared" si="56"/>
        <v>489.56250000000006</v>
      </c>
      <c r="M65" s="323">
        <f t="shared" si="57"/>
        <v>10135.4375</v>
      </c>
      <c r="N65" s="320">
        <v>250</v>
      </c>
      <c r="O65" s="321" t="s">
        <v>557</v>
      </c>
      <c r="P65" s="316">
        <v>44753</v>
      </c>
      <c r="Q65" s="231"/>
      <c r="R65" s="235" t="s">
        <v>832</v>
      </c>
      <c r="S65" s="228"/>
      <c r="T65" s="228"/>
      <c r="U65" s="228"/>
      <c r="V65" s="228"/>
      <c r="W65" s="228"/>
      <c r="X65" s="228"/>
      <c r="Y65" s="228"/>
      <c r="Z65" s="228"/>
      <c r="AA65" s="228"/>
      <c r="AB65" s="228"/>
      <c r="AC65" s="228"/>
      <c r="AD65" s="228"/>
      <c r="AE65" s="228"/>
      <c r="AF65" s="275"/>
      <c r="AG65" s="272"/>
      <c r="AH65" s="231"/>
      <c r="AI65" s="231"/>
      <c r="AJ65" s="275"/>
      <c r="AK65" s="275"/>
      <c r="AL65" s="275"/>
    </row>
    <row r="66" spans="1:38" s="229" customFormat="1" ht="13.15" customHeight="1">
      <c r="A66" s="317">
        <v>10</v>
      </c>
      <c r="B66" s="352">
        <v>44753</v>
      </c>
      <c r="C66" s="319"/>
      <c r="D66" s="319" t="s">
        <v>847</v>
      </c>
      <c r="E66" s="317" t="s">
        <v>559</v>
      </c>
      <c r="F66" s="317">
        <v>2235</v>
      </c>
      <c r="G66" s="317">
        <v>2190</v>
      </c>
      <c r="H66" s="320">
        <v>2280</v>
      </c>
      <c r="I66" s="320" t="s">
        <v>951</v>
      </c>
      <c r="J66" s="321" t="s">
        <v>974</v>
      </c>
      <c r="K66" s="320">
        <f t="shared" si="55"/>
        <v>45</v>
      </c>
      <c r="L66" s="322">
        <f t="shared" si="56"/>
        <v>399.00000000000006</v>
      </c>
      <c r="M66" s="323">
        <f t="shared" si="57"/>
        <v>10851</v>
      </c>
      <c r="N66" s="320">
        <v>250</v>
      </c>
      <c r="O66" s="321" t="s">
        <v>557</v>
      </c>
      <c r="P66" s="316">
        <v>44755</v>
      </c>
      <c r="Q66" s="231"/>
      <c r="R66" s="235" t="s">
        <v>832</v>
      </c>
      <c r="S66" s="228"/>
      <c r="T66" s="228"/>
      <c r="U66" s="228"/>
      <c r="V66" s="228"/>
      <c r="W66" s="228"/>
      <c r="X66" s="228"/>
      <c r="Y66" s="228"/>
      <c r="Z66" s="228"/>
      <c r="AA66" s="228"/>
      <c r="AB66" s="228"/>
      <c r="AC66" s="228"/>
      <c r="AD66" s="228"/>
      <c r="AE66" s="228"/>
      <c r="AF66" s="275"/>
      <c r="AG66" s="272"/>
      <c r="AH66" s="231"/>
      <c r="AI66" s="231"/>
      <c r="AJ66" s="275"/>
      <c r="AK66" s="275"/>
      <c r="AL66" s="275"/>
    </row>
    <row r="67" spans="1:38" s="229" customFormat="1" ht="13.15" customHeight="1">
      <c r="A67" s="317">
        <v>11</v>
      </c>
      <c r="B67" s="352">
        <v>44753</v>
      </c>
      <c r="C67" s="319"/>
      <c r="D67" s="319" t="s">
        <v>952</v>
      </c>
      <c r="E67" s="317" t="s">
        <v>559</v>
      </c>
      <c r="F67" s="317">
        <v>16110</v>
      </c>
      <c r="G67" s="317">
        <v>15970</v>
      </c>
      <c r="H67" s="320">
        <v>16210</v>
      </c>
      <c r="I67" s="320" t="s">
        <v>953</v>
      </c>
      <c r="J67" s="321" t="s">
        <v>821</v>
      </c>
      <c r="K67" s="320">
        <f t="shared" ref="K67" si="58">H67-F67</f>
        <v>100</v>
      </c>
      <c r="L67" s="322">
        <f t="shared" ref="L67" si="59">(H67*N67)*0.07%</f>
        <v>567.35000000000014</v>
      </c>
      <c r="M67" s="323">
        <f t="shared" ref="M67" si="60">(K67*N67)-L67</f>
        <v>4432.6499999999996</v>
      </c>
      <c r="N67" s="320">
        <v>50</v>
      </c>
      <c r="O67" s="321" t="s">
        <v>557</v>
      </c>
      <c r="P67" s="316">
        <v>44753</v>
      </c>
      <c r="Q67" s="231"/>
      <c r="R67" s="235" t="s">
        <v>558</v>
      </c>
      <c r="S67" s="228"/>
      <c r="T67" s="228"/>
      <c r="U67" s="228"/>
      <c r="V67" s="228"/>
      <c r="W67" s="228"/>
      <c r="X67" s="228"/>
      <c r="Y67" s="228"/>
      <c r="Z67" s="228"/>
      <c r="AA67" s="228"/>
      <c r="AB67" s="228"/>
      <c r="AC67" s="228"/>
      <c r="AD67" s="228"/>
      <c r="AE67" s="228"/>
      <c r="AF67" s="275"/>
      <c r="AG67" s="272"/>
      <c r="AH67" s="231"/>
      <c r="AI67" s="231"/>
      <c r="AJ67" s="275"/>
      <c r="AK67" s="275"/>
      <c r="AL67" s="275"/>
    </row>
    <row r="68" spans="1:38" s="229" customFormat="1" ht="13.15" customHeight="1">
      <c r="A68" s="428">
        <v>12</v>
      </c>
      <c r="B68" s="389">
        <v>44753</v>
      </c>
      <c r="C68" s="429"/>
      <c r="D68" s="429" t="s">
        <v>957</v>
      </c>
      <c r="E68" s="428" t="s">
        <v>559</v>
      </c>
      <c r="F68" s="428">
        <v>579.5</v>
      </c>
      <c r="G68" s="428">
        <v>569</v>
      </c>
      <c r="H68" s="403">
        <v>569</v>
      </c>
      <c r="I68" s="403" t="s">
        <v>958</v>
      </c>
      <c r="J68" s="402" t="s">
        <v>967</v>
      </c>
      <c r="K68" s="403">
        <f t="shared" ref="K68:K69" si="61">H68-F68</f>
        <v>-10.5</v>
      </c>
      <c r="L68" s="404">
        <f t="shared" ref="L68:L69" si="62">(H68*N68)*0.07%</f>
        <v>537.70500000000004</v>
      </c>
      <c r="M68" s="405">
        <f t="shared" ref="M68:M69" si="63">(K68*N68)-L68</f>
        <v>-14712.705</v>
      </c>
      <c r="N68" s="403">
        <v>1350</v>
      </c>
      <c r="O68" s="402" t="s">
        <v>569</v>
      </c>
      <c r="P68" s="406">
        <v>44754</v>
      </c>
      <c r="Q68" s="231"/>
      <c r="R68" s="235" t="s">
        <v>832</v>
      </c>
      <c r="S68" s="228"/>
      <c r="T68" s="228"/>
      <c r="U68" s="228"/>
      <c r="V68" s="228"/>
      <c r="W68" s="228"/>
      <c r="X68" s="228"/>
      <c r="Y68" s="228"/>
      <c r="Z68" s="228"/>
      <c r="AA68" s="228"/>
      <c r="AB68" s="228"/>
      <c r="AC68" s="228"/>
      <c r="AD68" s="228"/>
      <c r="AE68" s="228"/>
      <c r="AF68" s="275"/>
      <c r="AG68" s="272"/>
      <c r="AH68" s="231"/>
      <c r="AI68" s="231"/>
      <c r="AJ68" s="275"/>
      <c r="AK68" s="275"/>
      <c r="AL68" s="275"/>
    </row>
    <row r="69" spans="1:38" s="229" customFormat="1" ht="13.15" customHeight="1">
      <c r="A69" s="441">
        <v>13</v>
      </c>
      <c r="B69" s="442">
        <v>44754</v>
      </c>
      <c r="C69" s="443"/>
      <c r="D69" s="443" t="s">
        <v>964</v>
      </c>
      <c r="E69" s="441" t="s">
        <v>559</v>
      </c>
      <c r="F69" s="441">
        <v>16100</v>
      </c>
      <c r="G69" s="441">
        <v>15970</v>
      </c>
      <c r="H69" s="415">
        <v>16115</v>
      </c>
      <c r="I69" s="415" t="s">
        <v>953</v>
      </c>
      <c r="J69" s="414" t="s">
        <v>973</v>
      </c>
      <c r="K69" s="415">
        <f t="shared" si="61"/>
        <v>15</v>
      </c>
      <c r="L69" s="416">
        <f t="shared" si="62"/>
        <v>564.02500000000009</v>
      </c>
      <c r="M69" s="417">
        <f t="shared" si="63"/>
        <v>185.97499999999991</v>
      </c>
      <c r="N69" s="415">
        <v>50</v>
      </c>
      <c r="O69" s="414" t="s">
        <v>678</v>
      </c>
      <c r="P69" s="418">
        <v>44755</v>
      </c>
      <c r="Q69" s="231"/>
      <c r="R69" s="235" t="s">
        <v>558</v>
      </c>
      <c r="S69" s="228"/>
      <c r="T69" s="228"/>
      <c r="U69" s="228"/>
      <c r="V69" s="228"/>
      <c r="W69" s="228"/>
      <c r="X69" s="228"/>
      <c r="Y69" s="228"/>
      <c r="Z69" s="228"/>
      <c r="AA69" s="228"/>
      <c r="AB69" s="228"/>
      <c r="AC69" s="228"/>
      <c r="AD69" s="228"/>
      <c r="AE69" s="228"/>
      <c r="AF69" s="275"/>
      <c r="AG69" s="272"/>
      <c r="AH69" s="231"/>
      <c r="AI69" s="231"/>
      <c r="AJ69" s="275"/>
      <c r="AK69" s="275"/>
      <c r="AL69" s="275"/>
    </row>
    <row r="70" spans="1:38" s="229" customFormat="1" ht="13.15" customHeight="1">
      <c r="A70" s="428">
        <v>14</v>
      </c>
      <c r="B70" s="389">
        <v>44754</v>
      </c>
      <c r="C70" s="429"/>
      <c r="D70" s="429" t="s">
        <v>965</v>
      </c>
      <c r="E70" s="428" t="s">
        <v>559</v>
      </c>
      <c r="F70" s="428">
        <v>645</v>
      </c>
      <c r="G70" s="428">
        <v>632</v>
      </c>
      <c r="H70" s="403">
        <v>632</v>
      </c>
      <c r="I70" s="403" t="s">
        <v>966</v>
      </c>
      <c r="J70" s="402" t="s">
        <v>968</v>
      </c>
      <c r="K70" s="403">
        <f t="shared" ref="K70" si="64">H70-F70</f>
        <v>-13</v>
      </c>
      <c r="L70" s="404">
        <f t="shared" ref="L70:L72" si="65">(H70*N70)*0.07%</f>
        <v>442.40000000000009</v>
      </c>
      <c r="M70" s="405">
        <f t="shared" ref="M70:M72" si="66">(K70*N70)-L70</f>
        <v>-13442.4</v>
      </c>
      <c r="N70" s="403">
        <v>1000</v>
      </c>
      <c r="O70" s="402" t="s">
        <v>569</v>
      </c>
      <c r="P70" s="406">
        <v>44754</v>
      </c>
      <c r="Q70" s="231"/>
      <c r="R70" s="235" t="s">
        <v>832</v>
      </c>
      <c r="S70" s="228"/>
      <c r="T70" s="228"/>
      <c r="U70" s="228"/>
      <c r="V70" s="228"/>
      <c r="W70" s="228"/>
      <c r="X70" s="228"/>
      <c r="Y70" s="228"/>
      <c r="Z70" s="228"/>
      <c r="AA70" s="228"/>
      <c r="AB70" s="228"/>
      <c r="AC70" s="228"/>
      <c r="AD70" s="228"/>
      <c r="AE70" s="228"/>
      <c r="AF70" s="275"/>
      <c r="AG70" s="272"/>
      <c r="AH70" s="231"/>
      <c r="AI70" s="231"/>
      <c r="AJ70" s="275"/>
      <c r="AK70" s="275"/>
      <c r="AL70" s="275"/>
    </row>
    <row r="71" spans="1:38" s="229" customFormat="1" ht="13.15" customHeight="1">
      <c r="A71" s="317">
        <v>15</v>
      </c>
      <c r="B71" s="352">
        <v>44755</v>
      </c>
      <c r="C71" s="319"/>
      <c r="D71" s="319" t="s">
        <v>970</v>
      </c>
      <c r="E71" s="317" t="s">
        <v>946</v>
      </c>
      <c r="F71" s="317">
        <v>35330</v>
      </c>
      <c r="G71" s="317">
        <v>35640</v>
      </c>
      <c r="H71" s="320">
        <v>35140</v>
      </c>
      <c r="I71" s="320" t="s">
        <v>971</v>
      </c>
      <c r="J71" s="321" t="s">
        <v>972</v>
      </c>
      <c r="K71" s="320">
        <f>F71-H71</f>
        <v>190</v>
      </c>
      <c r="L71" s="322">
        <f t="shared" si="65"/>
        <v>614.95000000000005</v>
      </c>
      <c r="M71" s="323">
        <f t="shared" si="66"/>
        <v>4135.05</v>
      </c>
      <c r="N71" s="320">
        <v>25</v>
      </c>
      <c r="O71" s="321" t="s">
        <v>557</v>
      </c>
      <c r="P71" s="316">
        <v>44755</v>
      </c>
      <c r="Q71" s="231"/>
      <c r="R71" s="235" t="s">
        <v>558</v>
      </c>
      <c r="S71" s="228"/>
      <c r="T71" s="228"/>
      <c r="U71" s="228"/>
      <c r="V71" s="228"/>
      <c r="W71" s="228"/>
      <c r="X71" s="228"/>
      <c r="Y71" s="228"/>
      <c r="Z71" s="228"/>
      <c r="AA71" s="228"/>
      <c r="AB71" s="228"/>
      <c r="AC71" s="228"/>
      <c r="AD71" s="228"/>
      <c r="AE71" s="228"/>
      <c r="AF71" s="275"/>
      <c r="AG71" s="272"/>
      <c r="AH71" s="231"/>
      <c r="AI71" s="231"/>
      <c r="AJ71" s="275"/>
      <c r="AK71" s="275"/>
      <c r="AL71" s="275"/>
    </row>
    <row r="72" spans="1:38" s="229" customFormat="1" ht="13.15" customHeight="1">
      <c r="A72" s="317">
        <v>16</v>
      </c>
      <c r="B72" s="316">
        <v>44756</v>
      </c>
      <c r="C72" s="319"/>
      <c r="D72" s="319" t="s">
        <v>906</v>
      </c>
      <c r="E72" s="317" t="s">
        <v>559</v>
      </c>
      <c r="F72" s="317">
        <v>2647.5</v>
      </c>
      <c r="G72" s="317">
        <v>2600</v>
      </c>
      <c r="H72" s="320">
        <v>2681</v>
      </c>
      <c r="I72" s="320" t="s">
        <v>988</v>
      </c>
      <c r="J72" s="321" t="s">
        <v>1012</v>
      </c>
      <c r="K72" s="320">
        <f t="shared" ref="K72" si="67">H72-F72</f>
        <v>33.5</v>
      </c>
      <c r="L72" s="322">
        <f t="shared" si="65"/>
        <v>516.09250000000009</v>
      </c>
      <c r="M72" s="323">
        <f t="shared" si="66"/>
        <v>8696.4074999999993</v>
      </c>
      <c r="N72" s="320">
        <v>275</v>
      </c>
      <c r="O72" s="321" t="s">
        <v>557</v>
      </c>
      <c r="P72" s="316">
        <v>44757</v>
      </c>
      <c r="Q72" s="231"/>
      <c r="R72" s="235" t="s">
        <v>832</v>
      </c>
      <c r="S72" s="228"/>
      <c r="T72" s="228"/>
      <c r="U72" s="228"/>
      <c r="V72" s="228"/>
      <c r="W72" s="228"/>
      <c r="X72" s="228"/>
      <c r="Y72" s="228"/>
      <c r="Z72" s="228"/>
      <c r="AA72" s="228"/>
      <c r="AB72" s="228"/>
      <c r="AC72" s="228"/>
      <c r="AD72" s="228"/>
      <c r="AE72" s="228"/>
      <c r="AF72" s="275"/>
      <c r="AG72" s="272"/>
      <c r="AH72" s="231"/>
      <c r="AI72" s="231"/>
      <c r="AJ72" s="275"/>
      <c r="AK72" s="275"/>
      <c r="AL72" s="275"/>
    </row>
    <row r="73" spans="1:38" s="229" customFormat="1" ht="13.15" customHeight="1">
      <c r="A73" s="317">
        <v>17</v>
      </c>
      <c r="B73" s="316">
        <v>44756</v>
      </c>
      <c r="C73" s="319"/>
      <c r="D73" s="319" t="s">
        <v>925</v>
      </c>
      <c r="E73" s="317" t="s">
        <v>559</v>
      </c>
      <c r="F73" s="317">
        <v>579.5</v>
      </c>
      <c r="G73" s="317">
        <v>565</v>
      </c>
      <c r="H73" s="320">
        <v>588.5</v>
      </c>
      <c r="I73" s="320" t="s">
        <v>989</v>
      </c>
      <c r="J73" s="321" t="s">
        <v>764</v>
      </c>
      <c r="K73" s="320">
        <f t="shared" ref="K73:K74" si="68">H73-F73</f>
        <v>9</v>
      </c>
      <c r="L73" s="322">
        <f t="shared" ref="L73:L74" si="69">(H73*N73)*0.07%</f>
        <v>360.45625000000007</v>
      </c>
      <c r="M73" s="323">
        <f t="shared" ref="M73:M74" si="70">(K73*N73)-L73</f>
        <v>7514.5437499999998</v>
      </c>
      <c r="N73" s="320">
        <v>875</v>
      </c>
      <c r="O73" s="321" t="s">
        <v>557</v>
      </c>
      <c r="P73" s="316">
        <v>44757</v>
      </c>
      <c r="Q73" s="231"/>
      <c r="R73" s="235" t="s">
        <v>832</v>
      </c>
      <c r="S73" s="228"/>
      <c r="T73" s="228"/>
      <c r="U73" s="228"/>
      <c r="V73" s="228"/>
      <c r="W73" s="228"/>
      <c r="X73" s="228"/>
      <c r="Y73" s="228"/>
      <c r="Z73" s="228"/>
      <c r="AA73" s="228"/>
      <c r="AB73" s="228"/>
      <c r="AC73" s="228"/>
      <c r="AD73" s="228"/>
      <c r="AE73" s="228"/>
      <c r="AF73" s="275"/>
      <c r="AG73" s="272"/>
      <c r="AH73" s="231"/>
      <c r="AI73" s="231"/>
      <c r="AJ73" s="275"/>
      <c r="AK73" s="275"/>
      <c r="AL73" s="275"/>
    </row>
    <row r="74" spans="1:38" s="229" customFormat="1" ht="13.15" customHeight="1">
      <c r="A74" s="317">
        <v>18</v>
      </c>
      <c r="B74" s="316">
        <v>44757</v>
      </c>
      <c r="C74" s="319"/>
      <c r="D74" s="319" t="s">
        <v>1002</v>
      </c>
      <c r="E74" s="317" t="s">
        <v>559</v>
      </c>
      <c r="F74" s="317">
        <v>675</v>
      </c>
      <c r="G74" s="317">
        <v>661</v>
      </c>
      <c r="H74" s="320">
        <v>684</v>
      </c>
      <c r="I74" s="320" t="s">
        <v>1003</v>
      </c>
      <c r="J74" s="321" t="s">
        <v>1011</v>
      </c>
      <c r="K74" s="320">
        <f t="shared" si="68"/>
        <v>9</v>
      </c>
      <c r="L74" s="322">
        <f t="shared" si="69"/>
        <v>478.80000000000007</v>
      </c>
      <c r="M74" s="323">
        <f t="shared" si="70"/>
        <v>8521.2000000000007</v>
      </c>
      <c r="N74" s="320">
        <v>1000</v>
      </c>
      <c r="O74" s="321" t="s">
        <v>557</v>
      </c>
      <c r="P74" s="316">
        <v>44757</v>
      </c>
      <c r="Q74" s="231"/>
      <c r="R74" s="235" t="s">
        <v>832</v>
      </c>
      <c r="S74" s="228"/>
      <c r="T74" s="228"/>
      <c r="U74" s="228"/>
      <c r="V74" s="228"/>
      <c r="W74" s="228"/>
      <c r="X74" s="228"/>
      <c r="Y74" s="228"/>
      <c r="Z74" s="228"/>
      <c r="AA74" s="228"/>
      <c r="AB74" s="228"/>
      <c r="AC74" s="228"/>
      <c r="AD74" s="228"/>
      <c r="AE74" s="228"/>
      <c r="AF74" s="275"/>
      <c r="AG74" s="272"/>
      <c r="AH74" s="231"/>
      <c r="AI74" s="231"/>
      <c r="AJ74" s="275"/>
      <c r="AK74" s="275"/>
      <c r="AL74" s="275"/>
    </row>
    <row r="75" spans="1:38" s="229" customFormat="1" ht="13.15" customHeight="1">
      <c r="A75" s="317">
        <v>19</v>
      </c>
      <c r="B75" s="316">
        <v>44757</v>
      </c>
      <c r="C75" s="319"/>
      <c r="D75" s="319" t="s">
        <v>1004</v>
      </c>
      <c r="E75" s="317" t="s">
        <v>559</v>
      </c>
      <c r="F75" s="317">
        <v>956</v>
      </c>
      <c r="G75" s="320">
        <v>935</v>
      </c>
      <c r="H75" s="320">
        <v>972</v>
      </c>
      <c r="I75" s="320" t="s">
        <v>1005</v>
      </c>
      <c r="J75" s="321" t="s">
        <v>910</v>
      </c>
      <c r="K75" s="320">
        <f t="shared" ref="K75:K76" si="71">H75-F75</f>
        <v>16</v>
      </c>
      <c r="L75" s="322">
        <f t="shared" ref="L75:L76" si="72">(H75*N75)*0.07%</f>
        <v>442.26000000000005</v>
      </c>
      <c r="M75" s="323">
        <f t="shared" ref="M75:M76" si="73">(K75*N75)-L75</f>
        <v>9957.74</v>
      </c>
      <c r="N75" s="320">
        <v>650</v>
      </c>
      <c r="O75" s="321" t="s">
        <v>557</v>
      </c>
      <c r="P75" s="316">
        <v>44760</v>
      </c>
      <c r="Q75" s="231"/>
      <c r="R75" s="235" t="s">
        <v>558</v>
      </c>
      <c r="S75" s="228"/>
      <c r="T75" s="228"/>
      <c r="U75" s="228"/>
      <c r="V75" s="228"/>
      <c r="W75" s="228"/>
      <c r="X75" s="228"/>
      <c r="Y75" s="228"/>
      <c r="Z75" s="228"/>
      <c r="AA75" s="228"/>
      <c r="AB75" s="228"/>
      <c r="AC75" s="228"/>
      <c r="AD75" s="228"/>
      <c r="AE75" s="228"/>
      <c r="AF75" s="275"/>
      <c r="AG75" s="272"/>
      <c r="AH75" s="231"/>
      <c r="AI75" s="231"/>
      <c r="AJ75" s="275"/>
      <c r="AK75" s="275"/>
      <c r="AL75" s="275"/>
    </row>
    <row r="76" spans="1:38" s="229" customFormat="1" ht="13.15" customHeight="1">
      <c r="A76" s="317">
        <v>20</v>
      </c>
      <c r="B76" s="316">
        <v>44757</v>
      </c>
      <c r="C76" s="319"/>
      <c r="D76" s="319" t="s">
        <v>1006</v>
      </c>
      <c r="E76" s="317" t="s">
        <v>559</v>
      </c>
      <c r="F76" s="317">
        <v>1892.5</v>
      </c>
      <c r="G76" s="317">
        <v>1850</v>
      </c>
      <c r="H76" s="320">
        <v>1923</v>
      </c>
      <c r="I76" s="320" t="s">
        <v>1007</v>
      </c>
      <c r="J76" s="321" t="s">
        <v>1056</v>
      </c>
      <c r="K76" s="320">
        <f t="shared" si="71"/>
        <v>30.5</v>
      </c>
      <c r="L76" s="322">
        <f t="shared" si="72"/>
        <v>403.83000000000004</v>
      </c>
      <c r="M76" s="323">
        <f t="shared" si="73"/>
        <v>8746.17</v>
      </c>
      <c r="N76" s="320">
        <v>300</v>
      </c>
      <c r="O76" s="321" t="s">
        <v>557</v>
      </c>
      <c r="P76" s="316">
        <v>44760</v>
      </c>
      <c r="Q76" s="231"/>
      <c r="R76" s="235" t="s">
        <v>832</v>
      </c>
      <c r="S76" s="228"/>
      <c r="T76" s="228"/>
      <c r="U76" s="228"/>
      <c r="V76" s="228"/>
      <c r="W76" s="228"/>
      <c r="X76" s="228"/>
      <c r="Y76" s="228"/>
      <c r="Z76" s="228"/>
      <c r="AA76" s="228"/>
      <c r="AB76" s="228"/>
      <c r="AC76" s="228"/>
      <c r="AD76" s="228"/>
      <c r="AE76" s="228"/>
      <c r="AF76" s="275"/>
      <c r="AG76" s="272"/>
      <c r="AH76" s="231"/>
      <c r="AI76" s="231"/>
      <c r="AJ76" s="275"/>
      <c r="AK76" s="275"/>
      <c r="AL76" s="275"/>
    </row>
    <row r="77" spans="1:38" s="229" customFormat="1" ht="13.15" customHeight="1">
      <c r="A77" s="233">
        <v>21</v>
      </c>
      <c r="B77" s="230">
        <v>44757</v>
      </c>
      <c r="C77" s="288"/>
      <c r="D77" s="288" t="s">
        <v>1008</v>
      </c>
      <c r="E77" s="233" t="s">
        <v>559</v>
      </c>
      <c r="F77" s="233" t="s">
        <v>1009</v>
      </c>
      <c r="G77" s="233">
        <v>382</v>
      </c>
      <c r="H77" s="234"/>
      <c r="I77" s="234" t="s">
        <v>1010</v>
      </c>
      <c r="J77" s="264" t="s">
        <v>560</v>
      </c>
      <c r="K77" s="288"/>
      <c r="L77" s="233"/>
      <c r="M77" s="233"/>
      <c r="N77" s="233"/>
      <c r="O77" s="234"/>
      <c r="P77" s="234"/>
      <c r="Q77" s="231"/>
      <c r="R77" s="235" t="s">
        <v>832</v>
      </c>
      <c r="S77" s="228"/>
      <c r="T77" s="228"/>
      <c r="U77" s="228"/>
      <c r="V77" s="228"/>
      <c r="W77" s="228"/>
      <c r="X77" s="228"/>
      <c r="Y77" s="228"/>
      <c r="Z77" s="228"/>
      <c r="AA77" s="228"/>
      <c r="AB77" s="228"/>
      <c r="AC77" s="228"/>
      <c r="AD77" s="228"/>
      <c r="AE77" s="228"/>
      <c r="AF77" s="275"/>
      <c r="AG77" s="272"/>
      <c r="AH77" s="231"/>
      <c r="AI77" s="231"/>
      <c r="AJ77" s="275"/>
      <c r="AK77" s="275"/>
      <c r="AL77" s="275"/>
    </row>
    <row r="78" spans="1:38" s="229" customFormat="1" ht="13.15" customHeight="1">
      <c r="A78" s="233">
        <v>22</v>
      </c>
      <c r="B78" s="230">
        <v>44760</v>
      </c>
      <c r="C78" s="288"/>
      <c r="D78" s="288" t="s">
        <v>1045</v>
      </c>
      <c r="E78" s="233" t="s">
        <v>946</v>
      </c>
      <c r="F78" s="233" t="s">
        <v>1046</v>
      </c>
      <c r="G78" s="233">
        <v>2030</v>
      </c>
      <c r="H78" s="234"/>
      <c r="I78" s="234" t="s">
        <v>1047</v>
      </c>
      <c r="J78" s="264" t="s">
        <v>560</v>
      </c>
      <c r="K78" s="288"/>
      <c r="L78" s="233"/>
      <c r="M78" s="233"/>
      <c r="N78" s="233"/>
      <c r="O78" s="234"/>
      <c r="P78" s="234"/>
      <c r="Q78" s="231"/>
      <c r="R78" s="235"/>
      <c r="S78" s="228"/>
      <c r="T78" s="228"/>
      <c r="U78" s="228"/>
      <c r="V78" s="228"/>
      <c r="W78" s="228"/>
      <c r="X78" s="228"/>
      <c r="Y78" s="228"/>
      <c r="Z78" s="228"/>
      <c r="AA78" s="228"/>
      <c r="AB78" s="228"/>
      <c r="AC78" s="228"/>
      <c r="AD78" s="228"/>
      <c r="AE78" s="228"/>
      <c r="AF78" s="275"/>
      <c r="AG78" s="272"/>
      <c r="AH78" s="231"/>
      <c r="AI78" s="231"/>
      <c r="AJ78" s="275"/>
      <c r="AK78" s="275"/>
      <c r="AL78" s="275"/>
    </row>
    <row r="79" spans="1:38" s="229" customFormat="1" ht="13.15" customHeight="1">
      <c r="A79" s="233">
        <v>23</v>
      </c>
      <c r="B79" s="230">
        <v>44760</v>
      </c>
      <c r="C79" s="288"/>
      <c r="D79" s="288" t="s">
        <v>1002</v>
      </c>
      <c r="E79" s="233" t="s">
        <v>559</v>
      </c>
      <c r="F79" s="233" t="s">
        <v>1048</v>
      </c>
      <c r="G79" s="233">
        <v>658</v>
      </c>
      <c r="H79" s="234"/>
      <c r="I79" s="234" t="s">
        <v>1003</v>
      </c>
      <c r="J79" s="264" t="s">
        <v>560</v>
      </c>
      <c r="K79" s="288"/>
      <c r="L79" s="233"/>
      <c r="M79" s="233"/>
      <c r="N79" s="233"/>
      <c r="O79" s="234"/>
      <c r="P79" s="234"/>
      <c r="Q79" s="231"/>
      <c r="R79" s="235"/>
      <c r="S79" s="228"/>
      <c r="T79" s="228"/>
      <c r="U79" s="228"/>
      <c r="V79" s="228"/>
      <c r="W79" s="228"/>
      <c r="X79" s="228"/>
      <c r="Y79" s="228"/>
      <c r="Z79" s="228"/>
      <c r="AA79" s="228"/>
      <c r="AB79" s="228"/>
      <c r="AC79" s="228"/>
      <c r="AD79" s="228"/>
      <c r="AE79" s="228"/>
      <c r="AF79" s="275"/>
      <c r="AG79" s="272"/>
      <c r="AH79" s="231"/>
      <c r="AI79" s="231"/>
      <c r="AJ79" s="275"/>
      <c r="AK79" s="275"/>
      <c r="AL79" s="275"/>
    </row>
    <row r="80" spans="1:38" s="229" customFormat="1" ht="13.15" customHeight="1">
      <c r="A80" s="233">
        <v>24</v>
      </c>
      <c r="B80" s="230">
        <v>44760</v>
      </c>
      <c r="C80" s="288"/>
      <c r="D80" s="288" t="s">
        <v>1049</v>
      </c>
      <c r="E80" s="233" t="s">
        <v>559</v>
      </c>
      <c r="F80" s="233" t="s">
        <v>1050</v>
      </c>
      <c r="G80" s="233">
        <v>5950</v>
      </c>
      <c r="H80" s="234"/>
      <c r="I80" s="234" t="s">
        <v>1051</v>
      </c>
      <c r="J80" s="264" t="s">
        <v>560</v>
      </c>
      <c r="K80" s="288"/>
      <c r="L80" s="233"/>
      <c r="M80" s="233"/>
      <c r="N80" s="233"/>
      <c r="O80" s="234"/>
      <c r="P80" s="234"/>
      <c r="Q80" s="231"/>
      <c r="R80" s="235"/>
      <c r="S80" s="228"/>
      <c r="T80" s="228"/>
      <c r="U80" s="228"/>
      <c r="V80" s="228"/>
      <c r="W80" s="228"/>
      <c r="X80" s="228"/>
      <c r="Y80" s="228"/>
      <c r="Z80" s="228"/>
      <c r="AA80" s="228"/>
      <c r="AB80" s="228"/>
      <c r="AC80" s="228"/>
      <c r="AD80" s="228"/>
      <c r="AE80" s="228"/>
      <c r="AF80" s="275"/>
      <c r="AG80" s="272"/>
      <c r="AH80" s="231"/>
      <c r="AI80" s="231"/>
      <c r="AJ80" s="275"/>
      <c r="AK80" s="275"/>
      <c r="AL80" s="275"/>
    </row>
    <row r="81" spans="1:38" s="229" customFormat="1" ht="13.15" customHeight="1">
      <c r="A81" s="233">
        <v>25</v>
      </c>
      <c r="B81" s="230">
        <v>44760</v>
      </c>
      <c r="C81" s="288"/>
      <c r="D81" s="288" t="s">
        <v>847</v>
      </c>
      <c r="E81" s="233" t="s">
        <v>559</v>
      </c>
      <c r="F81" s="233" t="s">
        <v>1052</v>
      </c>
      <c r="G81" s="233">
        <v>2230</v>
      </c>
      <c r="H81" s="234"/>
      <c r="I81" s="234" t="s">
        <v>1053</v>
      </c>
      <c r="J81" s="264" t="s">
        <v>560</v>
      </c>
      <c r="K81" s="288"/>
      <c r="L81" s="233"/>
      <c r="M81" s="233"/>
      <c r="N81" s="233"/>
      <c r="O81" s="234"/>
      <c r="P81" s="234"/>
      <c r="Q81" s="231"/>
      <c r="R81" s="235"/>
      <c r="S81" s="228"/>
      <c r="T81" s="228"/>
      <c r="U81" s="228"/>
      <c r="V81" s="228"/>
      <c r="W81" s="228"/>
      <c r="X81" s="228"/>
      <c r="Y81" s="228"/>
      <c r="Z81" s="228"/>
      <c r="AA81" s="228"/>
      <c r="AB81" s="228"/>
      <c r="AC81" s="228"/>
      <c r="AD81" s="228"/>
      <c r="AE81" s="228"/>
      <c r="AF81" s="275"/>
      <c r="AG81" s="272"/>
      <c r="AH81" s="231"/>
      <c r="AI81" s="231"/>
      <c r="AJ81" s="275"/>
      <c r="AK81" s="275"/>
      <c r="AL81" s="275"/>
    </row>
    <row r="82" spans="1:38" s="229" customFormat="1" ht="13.15" customHeight="1">
      <c r="A82" s="233">
        <v>26</v>
      </c>
      <c r="B82" s="230">
        <v>44760</v>
      </c>
      <c r="C82" s="288"/>
      <c r="D82" s="288" t="s">
        <v>1057</v>
      </c>
      <c r="E82" s="233" t="s">
        <v>559</v>
      </c>
      <c r="F82" s="233" t="s">
        <v>1054</v>
      </c>
      <c r="G82" s="233">
        <v>229</v>
      </c>
      <c r="H82" s="234"/>
      <c r="I82" s="234" t="s">
        <v>1055</v>
      </c>
      <c r="J82" s="264" t="s">
        <v>560</v>
      </c>
      <c r="K82" s="288"/>
      <c r="L82" s="233"/>
      <c r="M82" s="233"/>
      <c r="N82" s="233"/>
      <c r="O82" s="234"/>
      <c r="P82" s="234"/>
      <c r="Q82" s="231"/>
      <c r="R82" s="235"/>
      <c r="S82" s="228"/>
      <c r="T82" s="228"/>
      <c r="U82" s="228"/>
      <c r="V82" s="228"/>
      <c r="W82" s="228"/>
      <c r="X82" s="228"/>
      <c r="Y82" s="228"/>
      <c r="Z82" s="228"/>
      <c r="AA82" s="228"/>
      <c r="AB82" s="228"/>
      <c r="AC82" s="228"/>
      <c r="AD82" s="228"/>
      <c r="AE82" s="228"/>
      <c r="AF82" s="275"/>
      <c r="AG82" s="272"/>
      <c r="AH82" s="231"/>
      <c r="AI82" s="231"/>
      <c r="AJ82" s="275"/>
      <c r="AK82" s="275"/>
      <c r="AL82" s="275"/>
    </row>
    <row r="83" spans="1:38" s="229" customFormat="1" ht="13.15" customHeight="1">
      <c r="A83" s="233"/>
      <c r="B83" s="230"/>
      <c r="C83" s="288"/>
      <c r="D83" s="288"/>
      <c r="E83" s="233"/>
      <c r="F83" s="233"/>
      <c r="G83" s="233"/>
      <c r="H83" s="234"/>
      <c r="I83" s="234"/>
      <c r="J83" s="264"/>
      <c r="K83" s="288"/>
      <c r="L83" s="233"/>
      <c r="M83" s="233"/>
      <c r="N83" s="233"/>
      <c r="O83" s="234"/>
      <c r="P83" s="234"/>
      <c r="Q83" s="231"/>
      <c r="R83" s="235"/>
      <c r="S83" s="228"/>
      <c r="T83" s="228"/>
      <c r="U83" s="228"/>
      <c r="V83" s="228"/>
      <c r="W83" s="228"/>
      <c r="X83" s="228"/>
      <c r="Y83" s="228"/>
      <c r="Z83" s="228"/>
      <c r="AA83" s="228"/>
      <c r="AB83" s="228"/>
      <c r="AC83" s="228"/>
      <c r="AD83" s="228"/>
      <c r="AE83" s="228"/>
      <c r="AF83" s="275"/>
      <c r="AG83" s="272"/>
      <c r="AH83" s="231"/>
      <c r="AI83" s="231"/>
      <c r="AJ83" s="275"/>
      <c r="AK83" s="275"/>
      <c r="AL83" s="275"/>
    </row>
    <row r="84" spans="1:38" s="229" customFormat="1" ht="13.15" customHeight="1">
      <c r="A84" s="233"/>
      <c r="B84" s="230"/>
      <c r="C84" s="288"/>
      <c r="D84" s="288"/>
      <c r="E84" s="233"/>
      <c r="F84" s="233"/>
      <c r="G84" s="233"/>
      <c r="H84" s="234"/>
      <c r="I84" s="234"/>
      <c r="J84" s="264"/>
      <c r="K84" s="288"/>
      <c r="L84" s="233"/>
      <c r="M84" s="233"/>
      <c r="N84" s="233"/>
      <c r="O84" s="234"/>
      <c r="P84" s="234"/>
      <c r="Q84" s="231"/>
      <c r="R84" s="235"/>
      <c r="S84" s="228"/>
      <c r="T84" s="228"/>
      <c r="U84" s="228"/>
      <c r="V84" s="228"/>
      <c r="W84" s="228"/>
      <c r="X84" s="228"/>
      <c r="Y84" s="228"/>
      <c r="Z84" s="228"/>
      <c r="AA84" s="228"/>
      <c r="AB84" s="228"/>
      <c r="AC84" s="228"/>
      <c r="AD84" s="228"/>
      <c r="AE84" s="228"/>
      <c r="AF84" s="275"/>
      <c r="AG84" s="272"/>
      <c r="AH84" s="231"/>
      <c r="AI84" s="231"/>
      <c r="AJ84" s="275"/>
      <c r="AK84" s="275"/>
      <c r="AL84" s="275"/>
    </row>
    <row r="85" spans="1:38" s="229" customFormat="1" ht="13.15" customHeight="1">
      <c r="A85" s="233"/>
      <c r="B85" s="230"/>
      <c r="C85" s="288"/>
      <c r="D85" s="288"/>
      <c r="E85" s="233"/>
      <c r="F85" s="233"/>
      <c r="G85" s="233"/>
      <c r="H85" s="234"/>
      <c r="I85" s="234"/>
      <c r="J85" s="264"/>
      <c r="K85" s="288"/>
      <c r="L85" s="233"/>
      <c r="M85" s="233"/>
      <c r="N85" s="233"/>
      <c r="O85" s="234"/>
      <c r="P85" s="234"/>
      <c r="Q85" s="231"/>
      <c r="R85" s="235"/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75"/>
      <c r="AG85" s="272"/>
      <c r="AH85" s="231"/>
      <c r="AI85" s="231"/>
      <c r="AJ85" s="275"/>
      <c r="AK85" s="275"/>
      <c r="AL85" s="275"/>
    </row>
    <row r="86" spans="1:38" ht="13.5" customHeight="1">
      <c r="A86" s="275"/>
      <c r="B86" s="272"/>
      <c r="C86" s="231"/>
      <c r="D86" s="231"/>
      <c r="E86" s="275"/>
      <c r="F86" s="275"/>
      <c r="G86" s="275"/>
      <c r="H86" s="276"/>
      <c r="I86" s="276"/>
      <c r="J86" s="310"/>
      <c r="K86" s="276"/>
      <c r="L86" s="277"/>
      <c r="M86" s="311"/>
      <c r="N86" s="276"/>
      <c r="O86" s="312"/>
      <c r="P86" s="279"/>
      <c r="Q86" s="1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2.75" customHeight="1">
      <c r="A87" s="100"/>
      <c r="B87" s="101"/>
      <c r="C87" s="135"/>
      <c r="D87" s="143"/>
      <c r="E87" s="144"/>
      <c r="F87" s="100"/>
      <c r="G87" s="100"/>
      <c r="H87" s="100"/>
      <c r="I87" s="136"/>
      <c r="J87" s="136"/>
      <c r="K87" s="136"/>
      <c r="L87" s="136"/>
      <c r="M87" s="136"/>
      <c r="N87" s="136"/>
      <c r="O87" s="136"/>
      <c r="P87" s="136"/>
      <c r="Q87" s="41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41"/>
      <c r="AG87" s="41"/>
      <c r="AH87" s="41"/>
      <c r="AI87" s="41"/>
      <c r="AJ87" s="41"/>
      <c r="AK87" s="41"/>
      <c r="AL87" s="41"/>
    </row>
    <row r="88" spans="1:38" ht="12.75" customHeight="1">
      <c r="A88" s="145"/>
      <c r="B88" s="101"/>
      <c r="C88" s="102"/>
      <c r="D88" s="146"/>
      <c r="E88" s="105"/>
      <c r="F88" s="105"/>
      <c r="G88" s="105"/>
      <c r="H88" s="105"/>
      <c r="I88" s="105"/>
      <c r="J88" s="6"/>
      <c r="K88" s="105"/>
      <c r="L88" s="105"/>
      <c r="M88" s="6"/>
      <c r="N88" s="1"/>
      <c r="O88" s="102"/>
      <c r="P88" s="41"/>
      <c r="Q88" s="41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41"/>
      <c r="AG88" s="41"/>
      <c r="AH88" s="41"/>
      <c r="AI88" s="41"/>
      <c r="AJ88" s="41"/>
      <c r="AK88" s="41"/>
      <c r="AL88" s="41"/>
    </row>
    <row r="89" spans="1:38" ht="38.25" customHeight="1">
      <c r="A89" s="147" t="s">
        <v>579</v>
      </c>
      <c r="B89" s="147"/>
      <c r="C89" s="147"/>
      <c r="D89" s="147"/>
      <c r="E89" s="148"/>
      <c r="F89" s="105"/>
      <c r="G89" s="105"/>
      <c r="H89" s="105"/>
      <c r="I89" s="105"/>
      <c r="J89" s="1"/>
      <c r="K89" s="6"/>
      <c r="L89" s="6"/>
      <c r="M89" s="6"/>
      <c r="N89" s="1"/>
      <c r="O89" s="1"/>
      <c r="P89" s="41"/>
      <c r="Q89" s="41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41"/>
      <c r="AG89" s="41"/>
      <c r="AH89" s="41"/>
      <c r="AI89" s="41"/>
      <c r="AJ89" s="41"/>
      <c r="AK89" s="41"/>
      <c r="AL89" s="41"/>
    </row>
    <row r="90" spans="1:38" ht="14.25" customHeight="1">
      <c r="A90" s="96" t="s">
        <v>16</v>
      </c>
      <c r="B90" s="96" t="s">
        <v>534</v>
      </c>
      <c r="C90" s="96"/>
      <c r="D90" s="97" t="s">
        <v>545</v>
      </c>
      <c r="E90" s="96" t="s">
        <v>546</v>
      </c>
      <c r="F90" s="96" t="s">
        <v>547</v>
      </c>
      <c r="G90" s="96" t="s">
        <v>567</v>
      </c>
      <c r="H90" s="96" t="s">
        <v>549</v>
      </c>
      <c r="I90" s="96" t="s">
        <v>550</v>
      </c>
      <c r="J90" s="95" t="s">
        <v>551</v>
      </c>
      <c r="K90" s="95" t="s">
        <v>580</v>
      </c>
      <c r="L90" s="98" t="s">
        <v>553</v>
      </c>
      <c r="M90" s="142" t="s">
        <v>576</v>
      </c>
      <c r="N90" s="96" t="s">
        <v>577</v>
      </c>
      <c r="O90" s="96" t="s">
        <v>555</v>
      </c>
      <c r="P90" s="97" t="s">
        <v>556</v>
      </c>
      <c r="Q90" s="41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41"/>
      <c r="AG90" s="41"/>
      <c r="AH90" s="41"/>
      <c r="AI90" s="41"/>
      <c r="AJ90" s="41"/>
      <c r="AK90" s="41"/>
      <c r="AL90" s="41"/>
    </row>
    <row r="91" spans="1:38" s="229" customFormat="1" ht="12.75" customHeight="1">
      <c r="A91" s="397">
        <v>1</v>
      </c>
      <c r="B91" s="379">
        <v>44743</v>
      </c>
      <c r="C91" s="398"/>
      <c r="D91" s="398" t="s">
        <v>893</v>
      </c>
      <c r="E91" s="397" t="s">
        <v>559</v>
      </c>
      <c r="F91" s="397">
        <v>43</v>
      </c>
      <c r="G91" s="397">
        <v>30</v>
      </c>
      <c r="H91" s="397">
        <v>49.5</v>
      </c>
      <c r="I91" s="397" t="s">
        <v>894</v>
      </c>
      <c r="J91" s="321" t="s">
        <v>923</v>
      </c>
      <c r="K91" s="320">
        <f t="shared" ref="K91" si="74">H91-F91</f>
        <v>6.5</v>
      </c>
      <c r="L91" s="322">
        <v>100</v>
      </c>
      <c r="M91" s="323">
        <f t="shared" ref="M91" si="75">(K91*N91)-L91</f>
        <v>1850</v>
      </c>
      <c r="N91" s="320">
        <v>300</v>
      </c>
      <c r="O91" s="321" t="s">
        <v>557</v>
      </c>
      <c r="P91" s="316">
        <v>44747</v>
      </c>
      <c r="Q91" s="231"/>
      <c r="R91" s="232" t="s">
        <v>558</v>
      </c>
      <c r="S91" s="228"/>
      <c r="T91" s="228"/>
      <c r="U91" s="228"/>
      <c r="V91" s="228"/>
      <c r="W91" s="228"/>
      <c r="X91" s="228"/>
      <c r="Y91" s="228"/>
      <c r="Z91" s="228"/>
      <c r="AA91" s="228"/>
      <c r="AB91" s="228"/>
      <c r="AC91" s="228"/>
      <c r="AD91" s="228"/>
      <c r="AE91" s="228"/>
      <c r="AF91" s="228"/>
      <c r="AG91" s="228"/>
      <c r="AH91" s="228"/>
      <c r="AI91" s="228"/>
      <c r="AJ91" s="228"/>
      <c r="AK91" s="228"/>
      <c r="AL91" s="228"/>
    </row>
    <row r="92" spans="1:38" s="229" customFormat="1" ht="12.75" customHeight="1">
      <c r="A92" s="397">
        <v>2</v>
      </c>
      <c r="B92" s="379">
        <v>44747</v>
      </c>
      <c r="C92" s="398"/>
      <c r="D92" s="398" t="s">
        <v>911</v>
      </c>
      <c r="E92" s="397" t="s">
        <v>559</v>
      </c>
      <c r="F92" s="397">
        <v>108</v>
      </c>
      <c r="G92" s="397">
        <v>68</v>
      </c>
      <c r="H92" s="397">
        <v>129</v>
      </c>
      <c r="I92" s="397" t="s">
        <v>912</v>
      </c>
      <c r="J92" s="321" t="s">
        <v>570</v>
      </c>
      <c r="K92" s="320">
        <f t="shared" ref="K92:K93" si="76">H92-F92</f>
        <v>21</v>
      </c>
      <c r="L92" s="322">
        <v>100</v>
      </c>
      <c r="M92" s="323">
        <f t="shared" ref="M92:M93" si="77">(K92*N92)-L92</f>
        <v>950</v>
      </c>
      <c r="N92" s="320">
        <v>50</v>
      </c>
      <c r="O92" s="321" t="s">
        <v>557</v>
      </c>
      <c r="P92" s="316">
        <v>44747</v>
      </c>
      <c r="Q92" s="231"/>
      <c r="R92" s="232" t="s">
        <v>832</v>
      </c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28"/>
      <c r="AG92" s="228"/>
      <c r="AH92" s="228"/>
      <c r="AI92" s="228"/>
      <c r="AJ92" s="228"/>
      <c r="AK92" s="228"/>
      <c r="AL92" s="228"/>
    </row>
    <row r="93" spans="1:38" s="229" customFormat="1" ht="12.75" customHeight="1">
      <c r="A93" s="399">
        <v>3</v>
      </c>
      <c r="B93" s="400">
        <v>44747</v>
      </c>
      <c r="C93" s="401"/>
      <c r="D93" s="401" t="s">
        <v>913</v>
      </c>
      <c r="E93" s="399" t="s">
        <v>559</v>
      </c>
      <c r="F93" s="399">
        <v>88</v>
      </c>
      <c r="G93" s="399">
        <v>50</v>
      </c>
      <c r="H93" s="399">
        <v>58</v>
      </c>
      <c r="I93" s="399" t="s">
        <v>914</v>
      </c>
      <c r="J93" s="402" t="s">
        <v>915</v>
      </c>
      <c r="K93" s="403">
        <f t="shared" si="76"/>
        <v>-30</v>
      </c>
      <c r="L93" s="404">
        <v>100</v>
      </c>
      <c r="M93" s="405">
        <f t="shared" si="77"/>
        <v>-1600</v>
      </c>
      <c r="N93" s="403">
        <v>50</v>
      </c>
      <c r="O93" s="402" t="s">
        <v>569</v>
      </c>
      <c r="P93" s="406">
        <v>44747</v>
      </c>
      <c r="Q93" s="231"/>
      <c r="R93" s="232" t="s">
        <v>832</v>
      </c>
      <c r="S93" s="228"/>
      <c r="T93" s="228"/>
      <c r="U93" s="228"/>
      <c r="V93" s="228"/>
      <c r="W93" s="228"/>
      <c r="X93" s="228"/>
      <c r="Y93" s="228"/>
      <c r="Z93" s="228"/>
      <c r="AA93" s="228"/>
      <c r="AB93" s="228"/>
      <c r="AC93" s="228"/>
      <c r="AD93" s="228"/>
      <c r="AE93" s="228"/>
      <c r="AF93" s="228"/>
      <c r="AG93" s="228"/>
      <c r="AH93" s="228"/>
      <c r="AI93" s="228"/>
      <c r="AJ93" s="228"/>
      <c r="AK93" s="228"/>
      <c r="AL93" s="228"/>
    </row>
    <row r="94" spans="1:38" s="229" customFormat="1" ht="12.75" customHeight="1">
      <c r="A94" s="397">
        <v>4</v>
      </c>
      <c r="B94" s="379">
        <v>44749</v>
      </c>
      <c r="C94" s="398"/>
      <c r="D94" s="398" t="s">
        <v>933</v>
      </c>
      <c r="E94" s="397" t="s">
        <v>559</v>
      </c>
      <c r="F94" s="397">
        <v>5.55</v>
      </c>
      <c r="G94" s="397">
        <v>2.35</v>
      </c>
      <c r="H94" s="397">
        <v>9.25</v>
      </c>
      <c r="I94" s="410" t="s">
        <v>934</v>
      </c>
      <c r="J94" s="321" t="s">
        <v>935</v>
      </c>
      <c r="K94" s="320">
        <f t="shared" ref="K94" si="78">H94-F94</f>
        <v>3.7</v>
      </c>
      <c r="L94" s="322">
        <v>100</v>
      </c>
      <c r="M94" s="323">
        <f t="shared" ref="M94" si="79">(K94*N94)-L94</f>
        <v>5635</v>
      </c>
      <c r="N94" s="320">
        <v>1550</v>
      </c>
      <c r="O94" s="321" t="s">
        <v>557</v>
      </c>
      <c r="P94" s="316">
        <v>44749</v>
      </c>
      <c r="Q94" s="231"/>
      <c r="R94" s="232" t="s">
        <v>558</v>
      </c>
      <c r="S94" s="228"/>
      <c r="T94" s="228"/>
      <c r="U94" s="228"/>
      <c r="V94" s="228"/>
      <c r="W94" s="228"/>
      <c r="X94" s="228"/>
      <c r="Y94" s="228"/>
      <c r="Z94" s="228"/>
      <c r="AA94" s="228"/>
      <c r="AB94" s="228"/>
      <c r="AC94" s="228"/>
      <c r="AD94" s="228"/>
      <c r="AE94" s="228"/>
      <c r="AF94" s="228"/>
      <c r="AG94" s="228"/>
      <c r="AH94" s="228"/>
      <c r="AI94" s="228"/>
      <c r="AJ94" s="228"/>
      <c r="AK94" s="228"/>
      <c r="AL94" s="228"/>
    </row>
    <row r="95" spans="1:38" s="229" customFormat="1" ht="12.75" customHeight="1">
      <c r="A95" s="407">
        <v>5</v>
      </c>
      <c r="B95" s="341">
        <v>44749</v>
      </c>
      <c r="C95" s="408"/>
      <c r="D95" s="408" t="s">
        <v>936</v>
      </c>
      <c r="E95" s="407" t="s">
        <v>559</v>
      </c>
      <c r="F95" s="407" t="s">
        <v>937</v>
      </c>
      <c r="G95" s="407">
        <v>19</v>
      </c>
      <c r="H95" s="407"/>
      <c r="I95" s="407" t="s">
        <v>894</v>
      </c>
      <c r="J95" s="264" t="s">
        <v>560</v>
      </c>
      <c r="K95" s="234"/>
      <c r="L95" s="253"/>
      <c r="M95" s="254"/>
      <c r="N95" s="234"/>
      <c r="O95" s="264"/>
      <c r="P95" s="230"/>
      <c r="Q95" s="231"/>
      <c r="R95" s="232" t="s">
        <v>558</v>
      </c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  <c r="AF95" s="228"/>
      <c r="AG95" s="228"/>
      <c r="AH95" s="228"/>
      <c r="AI95" s="228"/>
      <c r="AJ95" s="228"/>
      <c r="AK95" s="228"/>
      <c r="AL95" s="228"/>
    </row>
    <row r="96" spans="1:38" s="229" customFormat="1" ht="12.75" customHeight="1">
      <c r="A96" s="411">
        <v>6</v>
      </c>
      <c r="B96" s="412">
        <v>44749</v>
      </c>
      <c r="C96" s="413"/>
      <c r="D96" s="413" t="s">
        <v>938</v>
      </c>
      <c r="E96" s="411" t="s">
        <v>559</v>
      </c>
      <c r="F96" s="411">
        <v>30</v>
      </c>
      <c r="G96" s="411">
        <v>5</v>
      </c>
      <c r="H96" s="411">
        <v>36</v>
      </c>
      <c r="I96" s="411" t="s">
        <v>894</v>
      </c>
      <c r="J96" s="414" t="s">
        <v>939</v>
      </c>
      <c r="K96" s="415">
        <f t="shared" ref="K96" si="80">H96-F96</f>
        <v>6</v>
      </c>
      <c r="L96" s="416">
        <v>100</v>
      </c>
      <c r="M96" s="417">
        <f t="shared" ref="M96:M97" si="81">(K96*N96)-L96</f>
        <v>200</v>
      </c>
      <c r="N96" s="415">
        <v>50</v>
      </c>
      <c r="O96" s="414" t="s">
        <v>678</v>
      </c>
      <c r="P96" s="418">
        <v>44749</v>
      </c>
      <c r="Q96" s="231"/>
      <c r="R96" s="232" t="s">
        <v>558</v>
      </c>
      <c r="S96" s="228"/>
      <c r="T96" s="228"/>
      <c r="U96" s="228"/>
      <c r="V96" s="228"/>
      <c r="W96" s="228"/>
      <c r="X96" s="228"/>
      <c r="Y96" s="228"/>
      <c r="Z96" s="228"/>
      <c r="AA96" s="228"/>
      <c r="AB96" s="228"/>
      <c r="AC96" s="228"/>
      <c r="AD96" s="228"/>
      <c r="AE96" s="228"/>
      <c r="AF96" s="228"/>
      <c r="AG96" s="228"/>
      <c r="AH96" s="228"/>
      <c r="AI96" s="228"/>
      <c r="AJ96" s="228"/>
      <c r="AK96" s="228"/>
      <c r="AL96" s="228"/>
    </row>
    <row r="97" spans="1:38" s="229" customFormat="1" ht="12.75" customHeight="1">
      <c r="A97" s="397">
        <v>7</v>
      </c>
      <c r="B97" s="379">
        <v>44750</v>
      </c>
      <c r="C97" s="398"/>
      <c r="D97" s="398" t="s">
        <v>945</v>
      </c>
      <c r="E97" s="397" t="s">
        <v>946</v>
      </c>
      <c r="F97" s="397">
        <v>10</v>
      </c>
      <c r="G97" s="397">
        <v>17.5</v>
      </c>
      <c r="H97" s="397">
        <v>7.5</v>
      </c>
      <c r="I97" s="397">
        <v>0.5</v>
      </c>
      <c r="J97" s="321" t="s">
        <v>959</v>
      </c>
      <c r="K97" s="320">
        <f>F97-H97</f>
        <v>2.5</v>
      </c>
      <c r="L97" s="322">
        <v>100</v>
      </c>
      <c r="M97" s="323">
        <f t="shared" si="81"/>
        <v>1650</v>
      </c>
      <c r="N97" s="320">
        <v>700</v>
      </c>
      <c r="O97" s="321" t="s">
        <v>557</v>
      </c>
      <c r="P97" s="316">
        <v>44753</v>
      </c>
      <c r="Q97" s="231"/>
      <c r="R97" s="232" t="s">
        <v>558</v>
      </c>
      <c r="S97" s="228"/>
      <c r="T97" s="228"/>
      <c r="U97" s="228"/>
      <c r="V97" s="228"/>
      <c r="W97" s="228"/>
      <c r="X97" s="228"/>
      <c r="Y97" s="228"/>
      <c r="Z97" s="228"/>
      <c r="AA97" s="228"/>
      <c r="AB97" s="228"/>
      <c r="AC97" s="228"/>
      <c r="AD97" s="228"/>
      <c r="AE97" s="228"/>
      <c r="AF97" s="228"/>
      <c r="AG97" s="228"/>
      <c r="AH97" s="228"/>
      <c r="AI97" s="228"/>
      <c r="AJ97" s="228"/>
      <c r="AK97" s="228"/>
      <c r="AL97" s="228"/>
    </row>
    <row r="98" spans="1:38" s="229" customFormat="1" ht="12.75" customHeight="1">
      <c r="A98" s="397">
        <v>8</v>
      </c>
      <c r="B98" s="379">
        <v>44754</v>
      </c>
      <c r="C98" s="398"/>
      <c r="D98" s="398" t="s">
        <v>969</v>
      </c>
      <c r="E98" s="397" t="s">
        <v>946</v>
      </c>
      <c r="F98" s="397">
        <v>5.75</v>
      </c>
      <c r="G98" s="397">
        <v>8.25</v>
      </c>
      <c r="H98" s="397">
        <v>4.1500000000000004</v>
      </c>
      <c r="I98" s="397">
        <v>0.5</v>
      </c>
      <c r="J98" s="321" t="s">
        <v>977</v>
      </c>
      <c r="K98" s="320">
        <f>F98-H98</f>
        <v>1.5999999999999996</v>
      </c>
      <c r="L98" s="322">
        <v>100</v>
      </c>
      <c r="M98" s="323">
        <f t="shared" ref="M98:M100" si="82">(K98*N98)-L98</f>
        <v>3099.9999999999991</v>
      </c>
      <c r="N98" s="320">
        <v>2000</v>
      </c>
      <c r="O98" s="321" t="s">
        <v>557</v>
      </c>
      <c r="P98" s="316">
        <v>44755</v>
      </c>
      <c r="Q98" s="231"/>
      <c r="R98" s="232" t="s">
        <v>558</v>
      </c>
      <c r="S98" s="228"/>
      <c r="T98" s="228"/>
      <c r="U98" s="228"/>
      <c r="V98" s="228"/>
      <c r="W98" s="228"/>
      <c r="X98" s="228"/>
      <c r="Y98" s="228"/>
      <c r="Z98" s="228"/>
      <c r="AA98" s="228"/>
      <c r="AB98" s="228"/>
      <c r="AC98" s="228"/>
      <c r="AD98" s="228"/>
      <c r="AE98" s="228"/>
      <c r="AF98" s="228"/>
      <c r="AG98" s="228"/>
      <c r="AH98" s="228"/>
      <c r="AI98" s="228"/>
      <c r="AJ98" s="228"/>
      <c r="AK98" s="228"/>
      <c r="AL98" s="228"/>
    </row>
    <row r="99" spans="1:38" s="229" customFormat="1" ht="12.75" customHeight="1">
      <c r="A99" s="399">
        <v>9</v>
      </c>
      <c r="B99" s="400">
        <v>44755</v>
      </c>
      <c r="C99" s="401"/>
      <c r="D99" s="401" t="s">
        <v>978</v>
      </c>
      <c r="E99" s="399" t="s">
        <v>559</v>
      </c>
      <c r="F99" s="399">
        <v>63</v>
      </c>
      <c r="G99" s="399">
        <v>25</v>
      </c>
      <c r="H99" s="399">
        <v>50</v>
      </c>
      <c r="I99" s="399" t="s">
        <v>979</v>
      </c>
      <c r="J99" s="393" t="s">
        <v>968</v>
      </c>
      <c r="K99" s="399">
        <f t="shared" ref="K99:K100" si="83">H99-F99</f>
        <v>-13</v>
      </c>
      <c r="L99" s="444">
        <v>100</v>
      </c>
      <c r="M99" s="445">
        <f t="shared" si="82"/>
        <v>-750</v>
      </c>
      <c r="N99" s="399">
        <v>50</v>
      </c>
      <c r="O99" s="393" t="s">
        <v>569</v>
      </c>
      <c r="P99" s="400">
        <v>44755</v>
      </c>
      <c r="Q99" s="231"/>
      <c r="R99" s="232" t="s">
        <v>558</v>
      </c>
      <c r="S99" s="228"/>
      <c r="T99" s="228"/>
      <c r="U99" s="228"/>
      <c r="V99" s="228"/>
      <c r="W99" s="228"/>
      <c r="X99" s="228"/>
      <c r="Y99" s="228"/>
      <c r="Z99" s="228"/>
      <c r="AA99" s="228"/>
      <c r="AB99" s="228"/>
      <c r="AC99" s="228"/>
      <c r="AD99" s="228"/>
      <c r="AE99" s="228"/>
      <c r="AF99" s="228"/>
      <c r="AG99" s="228"/>
      <c r="AH99" s="228"/>
      <c r="AI99" s="228"/>
      <c r="AJ99" s="228"/>
      <c r="AK99" s="228"/>
      <c r="AL99" s="228"/>
    </row>
    <row r="100" spans="1:38" s="229" customFormat="1" ht="12.75" customHeight="1">
      <c r="A100" s="397">
        <v>10</v>
      </c>
      <c r="B100" s="379">
        <v>44755</v>
      </c>
      <c r="C100" s="398"/>
      <c r="D100" s="398" t="s">
        <v>983</v>
      </c>
      <c r="E100" s="397" t="s">
        <v>559</v>
      </c>
      <c r="F100" s="397">
        <v>160</v>
      </c>
      <c r="G100" s="397">
        <v>60</v>
      </c>
      <c r="H100" s="397">
        <v>205</v>
      </c>
      <c r="I100" s="397" t="s">
        <v>980</v>
      </c>
      <c r="J100" s="321" t="s">
        <v>974</v>
      </c>
      <c r="K100" s="320">
        <f t="shared" si="83"/>
        <v>45</v>
      </c>
      <c r="L100" s="322">
        <v>100</v>
      </c>
      <c r="M100" s="323">
        <f t="shared" si="82"/>
        <v>1025</v>
      </c>
      <c r="N100" s="320">
        <v>25</v>
      </c>
      <c r="O100" s="321" t="s">
        <v>557</v>
      </c>
      <c r="P100" s="316">
        <v>44755</v>
      </c>
      <c r="Q100" s="231"/>
      <c r="R100" s="232" t="s">
        <v>832</v>
      </c>
      <c r="S100" s="228"/>
      <c r="T100" s="228"/>
      <c r="U100" s="228"/>
      <c r="V100" s="228"/>
      <c r="W100" s="228"/>
      <c r="X100" s="228"/>
      <c r="Y100" s="228"/>
      <c r="Z100" s="228"/>
      <c r="AA100" s="228"/>
      <c r="AB100" s="228"/>
      <c r="AC100" s="228"/>
      <c r="AD100" s="228"/>
      <c r="AE100" s="228"/>
      <c r="AF100" s="228"/>
      <c r="AG100" s="228"/>
      <c r="AH100" s="228"/>
      <c r="AI100" s="228"/>
      <c r="AJ100" s="228"/>
      <c r="AK100" s="228"/>
      <c r="AL100" s="228"/>
    </row>
    <row r="101" spans="1:38" s="229" customFormat="1" ht="12.75" customHeight="1">
      <c r="A101" s="399">
        <v>11</v>
      </c>
      <c r="B101" s="400">
        <v>44756</v>
      </c>
      <c r="C101" s="401"/>
      <c r="D101" s="401" t="s">
        <v>990</v>
      </c>
      <c r="E101" s="399" t="s">
        <v>559</v>
      </c>
      <c r="F101" s="399">
        <v>75</v>
      </c>
      <c r="G101" s="399">
        <v>10</v>
      </c>
      <c r="H101" s="399">
        <v>10</v>
      </c>
      <c r="I101" s="399" t="s">
        <v>912</v>
      </c>
      <c r="J101" s="393" t="s">
        <v>991</v>
      </c>
      <c r="K101" s="399">
        <f t="shared" ref="K101" si="84">H101-F101</f>
        <v>-65</v>
      </c>
      <c r="L101" s="444">
        <v>100</v>
      </c>
      <c r="M101" s="445">
        <f t="shared" ref="M101" si="85">(K101*N101)-L101</f>
        <v>-1725</v>
      </c>
      <c r="N101" s="399">
        <v>25</v>
      </c>
      <c r="O101" s="393" t="s">
        <v>569</v>
      </c>
      <c r="P101" s="400">
        <v>44756</v>
      </c>
      <c r="Q101" s="231"/>
      <c r="R101" s="232" t="s">
        <v>832</v>
      </c>
      <c r="S101" s="228"/>
      <c r="T101" s="228"/>
      <c r="U101" s="228"/>
      <c r="V101" s="228"/>
      <c r="W101" s="228"/>
      <c r="X101" s="228"/>
      <c r="Y101" s="228"/>
      <c r="Z101" s="228"/>
      <c r="AA101" s="228"/>
      <c r="AB101" s="228"/>
      <c r="AC101" s="228"/>
      <c r="AD101" s="228"/>
      <c r="AE101" s="228"/>
      <c r="AF101" s="228"/>
      <c r="AG101" s="228"/>
      <c r="AH101" s="228"/>
      <c r="AI101" s="228"/>
      <c r="AJ101" s="228"/>
      <c r="AK101" s="228"/>
      <c r="AL101" s="228"/>
    </row>
    <row r="102" spans="1:38" ht="14.25" customHeight="1">
      <c r="A102" s="305"/>
      <c r="B102" s="409"/>
      <c r="C102" s="306"/>
      <c r="D102" s="307"/>
      <c r="E102" s="305"/>
      <c r="F102" s="305"/>
      <c r="G102" s="305"/>
      <c r="H102" s="308"/>
      <c r="I102" s="309"/>
      <c r="J102" s="264"/>
      <c r="K102" s="234"/>
      <c r="L102" s="253"/>
      <c r="M102" s="254"/>
      <c r="N102" s="234"/>
      <c r="O102" s="264"/>
      <c r="P102" s="230"/>
      <c r="Q102" s="1"/>
      <c r="R102" s="232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2.75" customHeight="1">
      <c r="A103" s="144"/>
      <c r="B103" s="149"/>
      <c r="C103" s="149"/>
      <c r="D103" s="150"/>
      <c r="E103" s="144"/>
      <c r="F103" s="151"/>
      <c r="G103" s="144"/>
      <c r="H103" s="144"/>
      <c r="I103" s="144"/>
      <c r="J103" s="149"/>
      <c r="K103" s="152"/>
      <c r="L103" s="144"/>
      <c r="M103" s="144"/>
      <c r="N103" s="144"/>
      <c r="O103" s="153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ht="38.25" customHeight="1">
      <c r="A104" s="94" t="s">
        <v>581</v>
      </c>
      <c r="B104" s="154"/>
      <c r="C104" s="154"/>
      <c r="D104" s="155"/>
      <c r="E104" s="128"/>
      <c r="F104" s="6"/>
      <c r="G104" s="6"/>
      <c r="H104" s="129"/>
      <c r="I104" s="156"/>
      <c r="J104" s="1"/>
      <c r="K104" s="6"/>
      <c r="L104" s="6"/>
      <c r="M104" s="6"/>
      <c r="N104" s="1"/>
      <c r="O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s="229" customFormat="1" ht="14.25" customHeight="1">
      <c r="A105" s="95" t="s">
        <v>16</v>
      </c>
      <c r="B105" s="96" t="s">
        <v>534</v>
      </c>
      <c r="C105" s="96"/>
      <c r="D105" s="97" t="s">
        <v>545</v>
      </c>
      <c r="E105" s="96" t="s">
        <v>546</v>
      </c>
      <c r="F105" s="96" t="s">
        <v>547</v>
      </c>
      <c r="G105" s="96" t="s">
        <v>548</v>
      </c>
      <c r="H105" s="96" t="s">
        <v>549</v>
      </c>
      <c r="I105" s="96" t="s">
        <v>550</v>
      </c>
      <c r="J105" s="95" t="s">
        <v>551</v>
      </c>
      <c r="K105" s="132" t="s">
        <v>568</v>
      </c>
      <c r="L105" s="133" t="s">
        <v>553</v>
      </c>
      <c r="M105" s="98" t="s">
        <v>554</v>
      </c>
      <c r="N105" s="96" t="s">
        <v>555</v>
      </c>
      <c r="O105" s="97" t="s">
        <v>556</v>
      </c>
      <c r="P105" s="96" t="s">
        <v>787</v>
      </c>
      <c r="Q105" s="228"/>
      <c r="R105" s="6"/>
      <c r="S105" s="228"/>
      <c r="T105" s="228"/>
      <c r="U105" s="228"/>
      <c r="V105" s="228"/>
      <c r="W105" s="228"/>
      <c r="X105" s="228"/>
      <c r="Y105" s="228"/>
      <c r="Z105" s="228"/>
      <c r="AA105" s="228"/>
      <c r="AB105" s="228"/>
      <c r="AC105" s="228"/>
      <c r="AD105" s="228"/>
      <c r="AE105" s="228"/>
      <c r="AF105" s="228"/>
      <c r="AG105" s="228"/>
      <c r="AH105" s="228"/>
      <c r="AI105" s="228"/>
      <c r="AJ105" s="228"/>
      <c r="AK105" s="228"/>
      <c r="AL105" s="228"/>
    </row>
    <row r="106" spans="1:38" s="229" customFormat="1" ht="12.75" customHeight="1">
      <c r="A106" s="371">
        <v>1</v>
      </c>
      <c r="B106" s="372">
        <v>44488</v>
      </c>
      <c r="C106" s="372"/>
      <c r="D106" s="373" t="s">
        <v>836</v>
      </c>
      <c r="E106" s="374" t="s">
        <v>830</v>
      </c>
      <c r="F106" s="374">
        <v>235.25</v>
      </c>
      <c r="G106" s="374">
        <v>198</v>
      </c>
      <c r="H106" s="374">
        <v>287.5</v>
      </c>
      <c r="I106" s="374" t="s">
        <v>792</v>
      </c>
      <c r="J106" s="368" t="s">
        <v>902</v>
      </c>
      <c r="K106" s="368">
        <f t="shared" ref="K106" si="86">H106-F106</f>
        <v>52.25</v>
      </c>
      <c r="L106" s="369">
        <f t="shared" ref="L106" si="87">(F106*-0.7)/100</f>
        <v>-1.6467499999999999</v>
      </c>
      <c r="M106" s="375">
        <f t="shared" ref="M106" si="88">(K106+L106)/F106</f>
        <v>0.21510414452709883</v>
      </c>
      <c r="N106" s="368" t="s">
        <v>557</v>
      </c>
      <c r="O106" s="376">
        <v>44746</v>
      </c>
      <c r="P106" s="368"/>
      <c r="Q106" s="228"/>
      <c r="R106" s="1" t="s">
        <v>558</v>
      </c>
      <c r="S106" s="228"/>
      <c r="T106" s="228"/>
      <c r="U106" s="228"/>
      <c r="V106" s="228"/>
      <c r="W106" s="228"/>
      <c r="X106" s="228"/>
      <c r="Y106" s="228"/>
      <c r="Z106" s="228"/>
      <c r="AA106" s="228"/>
      <c r="AB106" s="228"/>
      <c r="AC106" s="228"/>
      <c r="AD106" s="228"/>
      <c r="AE106" s="228"/>
      <c r="AF106" s="228"/>
      <c r="AG106" s="228"/>
      <c r="AH106" s="228"/>
      <c r="AI106" s="228"/>
      <c r="AJ106" s="228"/>
      <c r="AK106" s="228"/>
      <c r="AL106" s="228"/>
    </row>
    <row r="107" spans="1:38" ht="14.25" customHeight="1">
      <c r="A107" s="371">
        <v>2</v>
      </c>
      <c r="B107" s="372">
        <v>44736</v>
      </c>
      <c r="C107" s="372"/>
      <c r="D107" s="373" t="s">
        <v>845</v>
      </c>
      <c r="E107" s="374" t="s">
        <v>559</v>
      </c>
      <c r="F107" s="374">
        <v>1450</v>
      </c>
      <c r="G107" s="374">
        <v>1300</v>
      </c>
      <c r="H107" s="374">
        <v>1690</v>
      </c>
      <c r="I107" s="374" t="s">
        <v>846</v>
      </c>
      <c r="J107" s="368" t="s">
        <v>941</v>
      </c>
      <c r="K107" s="368">
        <f t="shared" ref="K107" si="89">H107-F107</f>
        <v>240</v>
      </c>
      <c r="L107" s="369">
        <f>(F107*-0.4)/100</f>
        <v>-5.8</v>
      </c>
      <c r="M107" s="375">
        <f t="shared" ref="M107" si="90">(K107+L107)/F107</f>
        <v>0.16151724137931034</v>
      </c>
      <c r="N107" s="368" t="s">
        <v>557</v>
      </c>
      <c r="O107" s="376">
        <v>44750</v>
      </c>
      <c r="P107" s="368"/>
      <c r="R107" s="228" t="s">
        <v>558</v>
      </c>
      <c r="S107" s="41"/>
      <c r="T107" s="1"/>
      <c r="U107" s="1"/>
      <c r="V107" s="1"/>
      <c r="W107" s="1"/>
      <c r="X107" s="1"/>
      <c r="Y107" s="1"/>
      <c r="Z107" s="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</row>
    <row r="108" spans="1:38" ht="12.75" customHeight="1">
      <c r="A108" s="157"/>
      <c r="B108" s="134"/>
      <c r="C108" s="158"/>
      <c r="D108" s="99"/>
      <c r="E108" s="159"/>
      <c r="F108" s="159"/>
      <c r="G108" s="159"/>
      <c r="H108" s="159"/>
      <c r="I108" s="159"/>
      <c r="J108" s="159"/>
      <c r="K108" s="160"/>
      <c r="L108" s="161"/>
      <c r="M108" s="159"/>
      <c r="N108" s="162"/>
      <c r="O108" s="163"/>
      <c r="P108" s="163"/>
      <c r="R108" s="6"/>
      <c r="S108" s="1"/>
      <c r="T108" s="1"/>
      <c r="U108" s="1"/>
      <c r="V108" s="1"/>
      <c r="W108" s="1"/>
      <c r="X108" s="1"/>
      <c r="Y108" s="1"/>
    </row>
    <row r="109" spans="1:38" ht="12.75" customHeight="1">
      <c r="A109" s="112" t="s">
        <v>561</v>
      </c>
      <c r="B109" s="112"/>
      <c r="C109" s="112"/>
      <c r="D109" s="112"/>
      <c r="E109" s="41"/>
      <c r="F109" s="120" t="s">
        <v>563</v>
      </c>
      <c r="G109" s="56"/>
      <c r="H109" s="56"/>
      <c r="I109" s="56"/>
      <c r="J109" s="6"/>
      <c r="K109" s="138"/>
      <c r="L109" s="139"/>
      <c r="M109" s="6"/>
      <c r="N109" s="102"/>
      <c r="O109" s="164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19" t="s">
        <v>562</v>
      </c>
      <c r="B110" s="112"/>
      <c r="C110" s="112"/>
      <c r="D110" s="112"/>
      <c r="E110" s="6"/>
      <c r="F110" s="120" t="s">
        <v>565</v>
      </c>
      <c r="G110" s="6"/>
      <c r="H110" s="6" t="s">
        <v>783</v>
      </c>
      <c r="I110" s="6"/>
      <c r="J110" s="1"/>
      <c r="K110" s="6"/>
      <c r="L110" s="6"/>
      <c r="M110" s="6"/>
      <c r="N110" s="1"/>
      <c r="O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19"/>
      <c r="B111" s="112"/>
      <c r="C111" s="112"/>
      <c r="D111" s="112"/>
      <c r="E111" s="6"/>
      <c r="F111" s="120"/>
      <c r="G111" s="6"/>
      <c r="H111" s="6"/>
      <c r="I111" s="6"/>
      <c r="J111" s="1"/>
      <c r="K111" s="6"/>
      <c r="L111" s="6"/>
      <c r="M111" s="6"/>
      <c r="N111" s="1"/>
      <c r="O111" s="1"/>
      <c r="Q111" s="1"/>
      <c r="R111" s="5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19"/>
      <c r="B112" s="112"/>
      <c r="C112" s="112"/>
      <c r="D112" s="112"/>
      <c r="E112" s="6"/>
      <c r="F112" s="120"/>
      <c r="G112" s="56"/>
      <c r="H112" s="41"/>
      <c r="I112" s="56"/>
      <c r="J112" s="6"/>
      <c r="K112" s="138"/>
      <c r="L112" s="139"/>
      <c r="M112" s="6"/>
      <c r="N112" s="102"/>
      <c r="O112" s="140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56"/>
      <c r="B113" s="101"/>
      <c r="C113" s="101"/>
      <c r="D113" s="41"/>
      <c r="E113" s="56"/>
      <c r="F113" s="56"/>
      <c r="G113" s="56"/>
      <c r="H113" s="41"/>
      <c r="I113" s="56"/>
      <c r="J113" s="6"/>
      <c r="K113" s="138"/>
      <c r="L113" s="139"/>
      <c r="M113" s="6"/>
      <c r="N113" s="102"/>
      <c r="O113" s="140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38.25" customHeight="1">
      <c r="A114" s="41"/>
      <c r="B114" s="165" t="s">
        <v>582</v>
      </c>
      <c r="C114" s="165"/>
      <c r="D114" s="165"/>
      <c r="E114" s="165"/>
      <c r="F114" s="6"/>
      <c r="G114" s="6"/>
      <c r="H114" s="130"/>
      <c r="I114" s="6"/>
      <c r="J114" s="130"/>
      <c r="K114" s="131"/>
      <c r="L114" s="6"/>
      <c r="M114" s="6"/>
      <c r="N114" s="1"/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95" t="s">
        <v>16</v>
      </c>
      <c r="B115" s="96" t="s">
        <v>534</v>
      </c>
      <c r="C115" s="96"/>
      <c r="D115" s="97" t="s">
        <v>545</v>
      </c>
      <c r="E115" s="96" t="s">
        <v>546</v>
      </c>
      <c r="F115" s="96" t="s">
        <v>547</v>
      </c>
      <c r="G115" s="96" t="s">
        <v>583</v>
      </c>
      <c r="H115" s="96" t="s">
        <v>584</v>
      </c>
      <c r="I115" s="96" t="s">
        <v>550</v>
      </c>
      <c r="J115" s="166" t="s">
        <v>551</v>
      </c>
      <c r="K115" s="96" t="s">
        <v>552</v>
      </c>
      <c r="L115" s="96" t="s">
        <v>585</v>
      </c>
      <c r="M115" s="96" t="s">
        <v>555</v>
      </c>
      <c r="N115" s="97" t="s">
        <v>556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67">
        <v>1</v>
      </c>
      <c r="B116" s="168">
        <v>41579</v>
      </c>
      <c r="C116" s="168"/>
      <c r="D116" s="169" t="s">
        <v>586</v>
      </c>
      <c r="E116" s="170" t="s">
        <v>587</v>
      </c>
      <c r="F116" s="171">
        <v>82</v>
      </c>
      <c r="G116" s="170" t="s">
        <v>588</v>
      </c>
      <c r="H116" s="170">
        <v>100</v>
      </c>
      <c r="I116" s="172">
        <v>100</v>
      </c>
      <c r="J116" s="173" t="s">
        <v>589</v>
      </c>
      <c r="K116" s="174">
        <f t="shared" ref="K116:K168" si="91">H116-F116</f>
        <v>18</v>
      </c>
      <c r="L116" s="175">
        <f t="shared" ref="L116:L168" si="92">K116/F116</f>
        <v>0.21951219512195122</v>
      </c>
      <c r="M116" s="170" t="s">
        <v>557</v>
      </c>
      <c r="N116" s="176">
        <v>42657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67">
        <v>2</v>
      </c>
      <c r="B117" s="168">
        <v>41794</v>
      </c>
      <c r="C117" s="168"/>
      <c r="D117" s="169" t="s">
        <v>590</v>
      </c>
      <c r="E117" s="170" t="s">
        <v>559</v>
      </c>
      <c r="F117" s="171">
        <v>257</v>
      </c>
      <c r="G117" s="170" t="s">
        <v>588</v>
      </c>
      <c r="H117" s="170">
        <v>300</v>
      </c>
      <c r="I117" s="172">
        <v>300</v>
      </c>
      <c r="J117" s="173" t="s">
        <v>589</v>
      </c>
      <c r="K117" s="174">
        <f t="shared" si="91"/>
        <v>43</v>
      </c>
      <c r="L117" s="175">
        <f t="shared" si="92"/>
        <v>0.16731517509727625</v>
      </c>
      <c r="M117" s="170" t="s">
        <v>557</v>
      </c>
      <c r="N117" s="176">
        <v>41822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67">
        <v>3</v>
      </c>
      <c r="B118" s="168">
        <v>41828</v>
      </c>
      <c r="C118" s="168"/>
      <c r="D118" s="169" t="s">
        <v>591</v>
      </c>
      <c r="E118" s="170" t="s">
        <v>559</v>
      </c>
      <c r="F118" s="171">
        <v>393</v>
      </c>
      <c r="G118" s="170" t="s">
        <v>588</v>
      </c>
      <c r="H118" s="170">
        <v>468</v>
      </c>
      <c r="I118" s="172">
        <v>468</v>
      </c>
      <c r="J118" s="173" t="s">
        <v>589</v>
      </c>
      <c r="K118" s="174">
        <f t="shared" si="91"/>
        <v>75</v>
      </c>
      <c r="L118" s="175">
        <f t="shared" si="92"/>
        <v>0.19083969465648856</v>
      </c>
      <c r="M118" s="170" t="s">
        <v>557</v>
      </c>
      <c r="N118" s="176">
        <v>41863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67">
        <v>4</v>
      </c>
      <c r="B119" s="168">
        <v>41857</v>
      </c>
      <c r="C119" s="168"/>
      <c r="D119" s="169" t="s">
        <v>592</v>
      </c>
      <c r="E119" s="170" t="s">
        <v>559</v>
      </c>
      <c r="F119" s="171">
        <v>205</v>
      </c>
      <c r="G119" s="170" t="s">
        <v>588</v>
      </c>
      <c r="H119" s="170">
        <v>275</v>
      </c>
      <c r="I119" s="172">
        <v>250</v>
      </c>
      <c r="J119" s="173" t="s">
        <v>589</v>
      </c>
      <c r="K119" s="174">
        <f t="shared" si="91"/>
        <v>70</v>
      </c>
      <c r="L119" s="175">
        <f t="shared" si="92"/>
        <v>0.34146341463414637</v>
      </c>
      <c r="M119" s="170" t="s">
        <v>557</v>
      </c>
      <c r="N119" s="176">
        <v>41962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67">
        <v>5</v>
      </c>
      <c r="B120" s="168">
        <v>41886</v>
      </c>
      <c r="C120" s="168"/>
      <c r="D120" s="169" t="s">
        <v>593</v>
      </c>
      <c r="E120" s="170" t="s">
        <v>559</v>
      </c>
      <c r="F120" s="171">
        <v>162</v>
      </c>
      <c r="G120" s="170" t="s">
        <v>588</v>
      </c>
      <c r="H120" s="170">
        <v>190</v>
      </c>
      <c r="I120" s="172">
        <v>190</v>
      </c>
      <c r="J120" s="173" t="s">
        <v>589</v>
      </c>
      <c r="K120" s="174">
        <f t="shared" si="91"/>
        <v>28</v>
      </c>
      <c r="L120" s="175">
        <f t="shared" si="92"/>
        <v>0.1728395061728395</v>
      </c>
      <c r="M120" s="170" t="s">
        <v>557</v>
      </c>
      <c r="N120" s="176">
        <v>42006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67">
        <v>6</v>
      </c>
      <c r="B121" s="168">
        <v>41886</v>
      </c>
      <c r="C121" s="168"/>
      <c r="D121" s="169" t="s">
        <v>594</v>
      </c>
      <c r="E121" s="170" t="s">
        <v>559</v>
      </c>
      <c r="F121" s="171">
        <v>75</v>
      </c>
      <c r="G121" s="170" t="s">
        <v>588</v>
      </c>
      <c r="H121" s="170">
        <v>91.5</v>
      </c>
      <c r="I121" s="172" t="s">
        <v>595</v>
      </c>
      <c r="J121" s="173" t="s">
        <v>596</v>
      </c>
      <c r="K121" s="174">
        <f t="shared" si="91"/>
        <v>16.5</v>
      </c>
      <c r="L121" s="175">
        <f t="shared" si="92"/>
        <v>0.22</v>
      </c>
      <c r="M121" s="170" t="s">
        <v>557</v>
      </c>
      <c r="N121" s="176">
        <v>41954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67">
        <v>7</v>
      </c>
      <c r="B122" s="168">
        <v>41913</v>
      </c>
      <c r="C122" s="168"/>
      <c r="D122" s="169" t="s">
        <v>597</v>
      </c>
      <c r="E122" s="170" t="s">
        <v>559</v>
      </c>
      <c r="F122" s="171">
        <v>850</v>
      </c>
      <c r="G122" s="170" t="s">
        <v>588</v>
      </c>
      <c r="H122" s="170">
        <v>982.5</v>
      </c>
      <c r="I122" s="172">
        <v>1050</v>
      </c>
      <c r="J122" s="173" t="s">
        <v>598</v>
      </c>
      <c r="K122" s="174">
        <f t="shared" si="91"/>
        <v>132.5</v>
      </c>
      <c r="L122" s="175">
        <f t="shared" si="92"/>
        <v>0.15588235294117647</v>
      </c>
      <c r="M122" s="170" t="s">
        <v>557</v>
      </c>
      <c r="N122" s="176">
        <v>42039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67">
        <v>8</v>
      </c>
      <c r="B123" s="168">
        <v>41913</v>
      </c>
      <c r="C123" s="168"/>
      <c r="D123" s="169" t="s">
        <v>599</v>
      </c>
      <c r="E123" s="170" t="s">
        <v>559</v>
      </c>
      <c r="F123" s="171">
        <v>475</v>
      </c>
      <c r="G123" s="170" t="s">
        <v>588</v>
      </c>
      <c r="H123" s="170">
        <v>515</v>
      </c>
      <c r="I123" s="172">
        <v>600</v>
      </c>
      <c r="J123" s="173" t="s">
        <v>600</v>
      </c>
      <c r="K123" s="174">
        <f t="shared" si="91"/>
        <v>40</v>
      </c>
      <c r="L123" s="175">
        <f t="shared" si="92"/>
        <v>8.4210526315789472E-2</v>
      </c>
      <c r="M123" s="170" t="s">
        <v>557</v>
      </c>
      <c r="N123" s="176">
        <v>41939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67">
        <v>9</v>
      </c>
      <c r="B124" s="168">
        <v>41913</v>
      </c>
      <c r="C124" s="168"/>
      <c r="D124" s="169" t="s">
        <v>601</v>
      </c>
      <c r="E124" s="170" t="s">
        <v>559</v>
      </c>
      <c r="F124" s="171">
        <v>86</v>
      </c>
      <c r="G124" s="170" t="s">
        <v>588</v>
      </c>
      <c r="H124" s="170">
        <v>99</v>
      </c>
      <c r="I124" s="172">
        <v>140</v>
      </c>
      <c r="J124" s="173" t="s">
        <v>602</v>
      </c>
      <c r="K124" s="174">
        <f t="shared" si="91"/>
        <v>13</v>
      </c>
      <c r="L124" s="175">
        <f t="shared" si="92"/>
        <v>0.15116279069767441</v>
      </c>
      <c r="M124" s="170" t="s">
        <v>557</v>
      </c>
      <c r="N124" s="176">
        <v>41939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67">
        <v>10</v>
      </c>
      <c r="B125" s="168">
        <v>41926</v>
      </c>
      <c r="C125" s="168"/>
      <c r="D125" s="169" t="s">
        <v>603</v>
      </c>
      <c r="E125" s="170" t="s">
        <v>559</v>
      </c>
      <c r="F125" s="171">
        <v>496.6</v>
      </c>
      <c r="G125" s="170" t="s">
        <v>588</v>
      </c>
      <c r="H125" s="170">
        <v>621</v>
      </c>
      <c r="I125" s="172">
        <v>580</v>
      </c>
      <c r="J125" s="173" t="s">
        <v>589</v>
      </c>
      <c r="K125" s="174">
        <f t="shared" si="91"/>
        <v>124.39999999999998</v>
      </c>
      <c r="L125" s="175">
        <f t="shared" si="92"/>
        <v>0.25050342327829234</v>
      </c>
      <c r="M125" s="170" t="s">
        <v>557</v>
      </c>
      <c r="N125" s="176">
        <v>42605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67">
        <v>11</v>
      </c>
      <c r="B126" s="168">
        <v>41926</v>
      </c>
      <c r="C126" s="168"/>
      <c r="D126" s="169" t="s">
        <v>604</v>
      </c>
      <c r="E126" s="170" t="s">
        <v>559</v>
      </c>
      <c r="F126" s="171">
        <v>2481.9</v>
      </c>
      <c r="G126" s="170" t="s">
        <v>588</v>
      </c>
      <c r="H126" s="170">
        <v>2840</v>
      </c>
      <c r="I126" s="172">
        <v>2870</v>
      </c>
      <c r="J126" s="173" t="s">
        <v>605</v>
      </c>
      <c r="K126" s="174">
        <f t="shared" si="91"/>
        <v>358.09999999999991</v>
      </c>
      <c r="L126" s="175">
        <f t="shared" si="92"/>
        <v>0.14428462065353154</v>
      </c>
      <c r="M126" s="170" t="s">
        <v>557</v>
      </c>
      <c r="N126" s="176">
        <v>42017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67">
        <v>12</v>
      </c>
      <c r="B127" s="168">
        <v>41928</v>
      </c>
      <c r="C127" s="168"/>
      <c r="D127" s="169" t="s">
        <v>606</v>
      </c>
      <c r="E127" s="170" t="s">
        <v>559</v>
      </c>
      <c r="F127" s="171">
        <v>84.5</v>
      </c>
      <c r="G127" s="170" t="s">
        <v>588</v>
      </c>
      <c r="H127" s="170">
        <v>93</v>
      </c>
      <c r="I127" s="172">
        <v>110</v>
      </c>
      <c r="J127" s="173" t="s">
        <v>607</v>
      </c>
      <c r="K127" s="174">
        <f t="shared" si="91"/>
        <v>8.5</v>
      </c>
      <c r="L127" s="175">
        <f t="shared" si="92"/>
        <v>0.10059171597633136</v>
      </c>
      <c r="M127" s="170" t="s">
        <v>557</v>
      </c>
      <c r="N127" s="176">
        <v>41939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67">
        <v>13</v>
      </c>
      <c r="B128" s="168">
        <v>41928</v>
      </c>
      <c r="C128" s="168"/>
      <c r="D128" s="169" t="s">
        <v>608</v>
      </c>
      <c r="E128" s="170" t="s">
        <v>559</v>
      </c>
      <c r="F128" s="171">
        <v>401</v>
      </c>
      <c r="G128" s="170" t="s">
        <v>588</v>
      </c>
      <c r="H128" s="170">
        <v>428</v>
      </c>
      <c r="I128" s="172">
        <v>450</v>
      </c>
      <c r="J128" s="173" t="s">
        <v>609</v>
      </c>
      <c r="K128" s="174">
        <f t="shared" si="91"/>
        <v>27</v>
      </c>
      <c r="L128" s="175">
        <f t="shared" si="92"/>
        <v>6.7331670822942641E-2</v>
      </c>
      <c r="M128" s="170" t="s">
        <v>557</v>
      </c>
      <c r="N128" s="176">
        <v>42020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67">
        <v>14</v>
      </c>
      <c r="B129" s="168">
        <v>41928</v>
      </c>
      <c r="C129" s="168"/>
      <c r="D129" s="169" t="s">
        <v>610</v>
      </c>
      <c r="E129" s="170" t="s">
        <v>559</v>
      </c>
      <c r="F129" s="171">
        <v>101</v>
      </c>
      <c r="G129" s="170" t="s">
        <v>588</v>
      </c>
      <c r="H129" s="170">
        <v>112</v>
      </c>
      <c r="I129" s="172">
        <v>120</v>
      </c>
      <c r="J129" s="173" t="s">
        <v>611</v>
      </c>
      <c r="K129" s="174">
        <f t="shared" si="91"/>
        <v>11</v>
      </c>
      <c r="L129" s="175">
        <f t="shared" si="92"/>
        <v>0.10891089108910891</v>
      </c>
      <c r="M129" s="170" t="s">
        <v>557</v>
      </c>
      <c r="N129" s="176">
        <v>41939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67">
        <v>15</v>
      </c>
      <c r="B130" s="168">
        <v>41954</v>
      </c>
      <c r="C130" s="168"/>
      <c r="D130" s="169" t="s">
        <v>612</v>
      </c>
      <c r="E130" s="170" t="s">
        <v>559</v>
      </c>
      <c r="F130" s="171">
        <v>59</v>
      </c>
      <c r="G130" s="170" t="s">
        <v>588</v>
      </c>
      <c r="H130" s="170">
        <v>76</v>
      </c>
      <c r="I130" s="172">
        <v>76</v>
      </c>
      <c r="J130" s="173" t="s">
        <v>589</v>
      </c>
      <c r="K130" s="174">
        <f t="shared" si="91"/>
        <v>17</v>
      </c>
      <c r="L130" s="175">
        <f t="shared" si="92"/>
        <v>0.28813559322033899</v>
      </c>
      <c r="M130" s="170" t="s">
        <v>557</v>
      </c>
      <c r="N130" s="176">
        <v>43032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67">
        <v>16</v>
      </c>
      <c r="B131" s="168">
        <v>41954</v>
      </c>
      <c r="C131" s="168"/>
      <c r="D131" s="169" t="s">
        <v>601</v>
      </c>
      <c r="E131" s="170" t="s">
        <v>559</v>
      </c>
      <c r="F131" s="171">
        <v>99</v>
      </c>
      <c r="G131" s="170" t="s">
        <v>588</v>
      </c>
      <c r="H131" s="170">
        <v>120</v>
      </c>
      <c r="I131" s="172">
        <v>120</v>
      </c>
      <c r="J131" s="173" t="s">
        <v>570</v>
      </c>
      <c r="K131" s="174">
        <f t="shared" si="91"/>
        <v>21</v>
      </c>
      <c r="L131" s="175">
        <f t="shared" si="92"/>
        <v>0.21212121212121213</v>
      </c>
      <c r="M131" s="170" t="s">
        <v>557</v>
      </c>
      <c r="N131" s="176">
        <v>41960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67">
        <v>17</v>
      </c>
      <c r="B132" s="168">
        <v>41956</v>
      </c>
      <c r="C132" s="168"/>
      <c r="D132" s="169" t="s">
        <v>613</v>
      </c>
      <c r="E132" s="170" t="s">
        <v>559</v>
      </c>
      <c r="F132" s="171">
        <v>22</v>
      </c>
      <c r="G132" s="170" t="s">
        <v>588</v>
      </c>
      <c r="H132" s="170">
        <v>33.549999999999997</v>
      </c>
      <c r="I132" s="172">
        <v>32</v>
      </c>
      <c r="J132" s="173" t="s">
        <v>614</v>
      </c>
      <c r="K132" s="174">
        <f t="shared" si="91"/>
        <v>11.549999999999997</v>
      </c>
      <c r="L132" s="175">
        <f t="shared" si="92"/>
        <v>0.52499999999999991</v>
      </c>
      <c r="M132" s="170" t="s">
        <v>557</v>
      </c>
      <c r="N132" s="176">
        <v>42188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67">
        <v>18</v>
      </c>
      <c r="B133" s="168">
        <v>41976</v>
      </c>
      <c r="C133" s="168"/>
      <c r="D133" s="169" t="s">
        <v>615</v>
      </c>
      <c r="E133" s="170" t="s">
        <v>559</v>
      </c>
      <c r="F133" s="171">
        <v>440</v>
      </c>
      <c r="G133" s="170" t="s">
        <v>588</v>
      </c>
      <c r="H133" s="170">
        <v>520</v>
      </c>
      <c r="I133" s="172">
        <v>520</v>
      </c>
      <c r="J133" s="173" t="s">
        <v>616</v>
      </c>
      <c r="K133" s="174">
        <f t="shared" si="91"/>
        <v>80</v>
      </c>
      <c r="L133" s="175">
        <f t="shared" si="92"/>
        <v>0.18181818181818182</v>
      </c>
      <c r="M133" s="170" t="s">
        <v>557</v>
      </c>
      <c r="N133" s="176">
        <v>42208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67">
        <v>19</v>
      </c>
      <c r="B134" s="168">
        <v>41976</v>
      </c>
      <c r="C134" s="168"/>
      <c r="D134" s="169" t="s">
        <v>617</v>
      </c>
      <c r="E134" s="170" t="s">
        <v>559</v>
      </c>
      <c r="F134" s="171">
        <v>360</v>
      </c>
      <c r="G134" s="170" t="s">
        <v>588</v>
      </c>
      <c r="H134" s="170">
        <v>427</v>
      </c>
      <c r="I134" s="172">
        <v>425</v>
      </c>
      <c r="J134" s="173" t="s">
        <v>618</v>
      </c>
      <c r="K134" s="174">
        <f t="shared" si="91"/>
        <v>67</v>
      </c>
      <c r="L134" s="175">
        <f t="shared" si="92"/>
        <v>0.18611111111111112</v>
      </c>
      <c r="M134" s="170" t="s">
        <v>557</v>
      </c>
      <c r="N134" s="176">
        <v>42058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67">
        <v>20</v>
      </c>
      <c r="B135" s="168">
        <v>42012</v>
      </c>
      <c r="C135" s="168"/>
      <c r="D135" s="169" t="s">
        <v>619</v>
      </c>
      <c r="E135" s="170" t="s">
        <v>559</v>
      </c>
      <c r="F135" s="171">
        <v>360</v>
      </c>
      <c r="G135" s="170" t="s">
        <v>588</v>
      </c>
      <c r="H135" s="170">
        <v>455</v>
      </c>
      <c r="I135" s="172">
        <v>420</v>
      </c>
      <c r="J135" s="173" t="s">
        <v>620</v>
      </c>
      <c r="K135" s="174">
        <f t="shared" si="91"/>
        <v>95</v>
      </c>
      <c r="L135" s="175">
        <f t="shared" si="92"/>
        <v>0.2638888888888889</v>
      </c>
      <c r="M135" s="170" t="s">
        <v>557</v>
      </c>
      <c r="N135" s="176">
        <v>42024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67">
        <v>21</v>
      </c>
      <c r="B136" s="168">
        <v>42012</v>
      </c>
      <c r="C136" s="168"/>
      <c r="D136" s="169" t="s">
        <v>621</v>
      </c>
      <c r="E136" s="170" t="s">
        <v>559</v>
      </c>
      <c r="F136" s="171">
        <v>130</v>
      </c>
      <c r="G136" s="170"/>
      <c r="H136" s="170">
        <v>175.5</v>
      </c>
      <c r="I136" s="172">
        <v>165</v>
      </c>
      <c r="J136" s="173" t="s">
        <v>622</v>
      </c>
      <c r="K136" s="174">
        <f t="shared" si="91"/>
        <v>45.5</v>
      </c>
      <c r="L136" s="175">
        <f t="shared" si="92"/>
        <v>0.35</v>
      </c>
      <c r="M136" s="170" t="s">
        <v>557</v>
      </c>
      <c r="N136" s="176">
        <v>43088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67">
        <v>22</v>
      </c>
      <c r="B137" s="168">
        <v>42040</v>
      </c>
      <c r="C137" s="168"/>
      <c r="D137" s="169" t="s">
        <v>372</v>
      </c>
      <c r="E137" s="170" t="s">
        <v>587</v>
      </c>
      <c r="F137" s="171">
        <v>98</v>
      </c>
      <c r="G137" s="170"/>
      <c r="H137" s="170">
        <v>120</v>
      </c>
      <c r="I137" s="172">
        <v>120</v>
      </c>
      <c r="J137" s="173" t="s">
        <v>589</v>
      </c>
      <c r="K137" s="174">
        <f t="shared" si="91"/>
        <v>22</v>
      </c>
      <c r="L137" s="175">
        <f t="shared" si="92"/>
        <v>0.22448979591836735</v>
      </c>
      <c r="M137" s="170" t="s">
        <v>557</v>
      </c>
      <c r="N137" s="176">
        <v>42753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67">
        <v>23</v>
      </c>
      <c r="B138" s="168">
        <v>42040</v>
      </c>
      <c r="C138" s="168"/>
      <c r="D138" s="169" t="s">
        <v>623</v>
      </c>
      <c r="E138" s="170" t="s">
        <v>587</v>
      </c>
      <c r="F138" s="171">
        <v>196</v>
      </c>
      <c r="G138" s="170"/>
      <c r="H138" s="170">
        <v>262</v>
      </c>
      <c r="I138" s="172">
        <v>255</v>
      </c>
      <c r="J138" s="173" t="s">
        <v>589</v>
      </c>
      <c r="K138" s="174">
        <f t="shared" si="91"/>
        <v>66</v>
      </c>
      <c r="L138" s="175">
        <f t="shared" si="92"/>
        <v>0.33673469387755101</v>
      </c>
      <c r="M138" s="170" t="s">
        <v>557</v>
      </c>
      <c r="N138" s="176">
        <v>42599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77">
        <v>24</v>
      </c>
      <c r="B139" s="178">
        <v>42067</v>
      </c>
      <c r="C139" s="178"/>
      <c r="D139" s="179" t="s">
        <v>371</v>
      </c>
      <c r="E139" s="180" t="s">
        <v>587</v>
      </c>
      <c r="F139" s="181">
        <v>235</v>
      </c>
      <c r="G139" s="181"/>
      <c r="H139" s="182">
        <v>77</v>
      </c>
      <c r="I139" s="182" t="s">
        <v>624</v>
      </c>
      <c r="J139" s="183" t="s">
        <v>625</v>
      </c>
      <c r="K139" s="184">
        <f t="shared" si="91"/>
        <v>-158</v>
      </c>
      <c r="L139" s="185">
        <f t="shared" si="92"/>
        <v>-0.67234042553191486</v>
      </c>
      <c r="M139" s="181" t="s">
        <v>569</v>
      </c>
      <c r="N139" s="178">
        <v>43522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67">
        <v>25</v>
      </c>
      <c r="B140" s="168">
        <v>42067</v>
      </c>
      <c r="C140" s="168"/>
      <c r="D140" s="169" t="s">
        <v>626</v>
      </c>
      <c r="E140" s="170" t="s">
        <v>587</v>
      </c>
      <c r="F140" s="171">
        <v>185</v>
      </c>
      <c r="G140" s="170"/>
      <c r="H140" s="170">
        <v>224</v>
      </c>
      <c r="I140" s="172" t="s">
        <v>627</v>
      </c>
      <c r="J140" s="173" t="s">
        <v>589</v>
      </c>
      <c r="K140" s="174">
        <f t="shared" si="91"/>
        <v>39</v>
      </c>
      <c r="L140" s="175">
        <f t="shared" si="92"/>
        <v>0.21081081081081082</v>
      </c>
      <c r="M140" s="170" t="s">
        <v>557</v>
      </c>
      <c r="N140" s="176">
        <v>42647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77">
        <v>26</v>
      </c>
      <c r="B141" s="178">
        <v>42090</v>
      </c>
      <c r="C141" s="178"/>
      <c r="D141" s="186" t="s">
        <v>628</v>
      </c>
      <c r="E141" s="181" t="s">
        <v>587</v>
      </c>
      <c r="F141" s="181">
        <v>49.5</v>
      </c>
      <c r="G141" s="182"/>
      <c r="H141" s="182">
        <v>15.85</v>
      </c>
      <c r="I141" s="182">
        <v>67</v>
      </c>
      <c r="J141" s="183" t="s">
        <v>629</v>
      </c>
      <c r="K141" s="182">
        <f t="shared" si="91"/>
        <v>-33.65</v>
      </c>
      <c r="L141" s="187">
        <f t="shared" si="92"/>
        <v>-0.67979797979797973</v>
      </c>
      <c r="M141" s="181" t="s">
        <v>569</v>
      </c>
      <c r="N141" s="188">
        <v>43627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67">
        <v>27</v>
      </c>
      <c r="B142" s="168">
        <v>42093</v>
      </c>
      <c r="C142" s="168"/>
      <c r="D142" s="169" t="s">
        <v>630</v>
      </c>
      <c r="E142" s="170" t="s">
        <v>587</v>
      </c>
      <c r="F142" s="171">
        <v>183.5</v>
      </c>
      <c r="G142" s="170"/>
      <c r="H142" s="170">
        <v>219</v>
      </c>
      <c r="I142" s="172">
        <v>218</v>
      </c>
      <c r="J142" s="173" t="s">
        <v>631</v>
      </c>
      <c r="K142" s="174">
        <f t="shared" si="91"/>
        <v>35.5</v>
      </c>
      <c r="L142" s="175">
        <f t="shared" si="92"/>
        <v>0.19346049046321526</v>
      </c>
      <c r="M142" s="170" t="s">
        <v>557</v>
      </c>
      <c r="N142" s="176">
        <v>42103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67">
        <v>28</v>
      </c>
      <c r="B143" s="168">
        <v>42114</v>
      </c>
      <c r="C143" s="168"/>
      <c r="D143" s="169" t="s">
        <v>632</v>
      </c>
      <c r="E143" s="170" t="s">
        <v>587</v>
      </c>
      <c r="F143" s="171">
        <f>(227+237)/2</f>
        <v>232</v>
      </c>
      <c r="G143" s="170"/>
      <c r="H143" s="170">
        <v>298</v>
      </c>
      <c r="I143" s="172">
        <v>298</v>
      </c>
      <c r="J143" s="173" t="s">
        <v>589</v>
      </c>
      <c r="K143" s="174">
        <f t="shared" si="91"/>
        <v>66</v>
      </c>
      <c r="L143" s="175">
        <f t="shared" si="92"/>
        <v>0.28448275862068967</v>
      </c>
      <c r="M143" s="170" t="s">
        <v>557</v>
      </c>
      <c r="N143" s="176">
        <v>42823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67">
        <v>29</v>
      </c>
      <c r="B144" s="168">
        <v>42128</v>
      </c>
      <c r="C144" s="168"/>
      <c r="D144" s="169" t="s">
        <v>633</v>
      </c>
      <c r="E144" s="170" t="s">
        <v>559</v>
      </c>
      <c r="F144" s="171">
        <v>385</v>
      </c>
      <c r="G144" s="170"/>
      <c r="H144" s="170">
        <f>212.5+331</f>
        <v>543.5</v>
      </c>
      <c r="I144" s="172">
        <v>510</v>
      </c>
      <c r="J144" s="173" t="s">
        <v>634</v>
      </c>
      <c r="K144" s="174">
        <f t="shared" si="91"/>
        <v>158.5</v>
      </c>
      <c r="L144" s="175">
        <f t="shared" si="92"/>
        <v>0.41168831168831171</v>
      </c>
      <c r="M144" s="170" t="s">
        <v>557</v>
      </c>
      <c r="N144" s="176">
        <v>42235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67">
        <v>30</v>
      </c>
      <c r="B145" s="168">
        <v>42128</v>
      </c>
      <c r="C145" s="168"/>
      <c r="D145" s="169" t="s">
        <v>635</v>
      </c>
      <c r="E145" s="170" t="s">
        <v>559</v>
      </c>
      <c r="F145" s="171">
        <v>115.5</v>
      </c>
      <c r="G145" s="170"/>
      <c r="H145" s="170">
        <v>146</v>
      </c>
      <c r="I145" s="172">
        <v>142</v>
      </c>
      <c r="J145" s="173" t="s">
        <v>636</v>
      </c>
      <c r="K145" s="174">
        <f t="shared" si="91"/>
        <v>30.5</v>
      </c>
      <c r="L145" s="175">
        <f t="shared" si="92"/>
        <v>0.26406926406926406</v>
      </c>
      <c r="M145" s="170" t="s">
        <v>557</v>
      </c>
      <c r="N145" s="176">
        <v>42202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67">
        <v>31</v>
      </c>
      <c r="B146" s="168">
        <v>42151</v>
      </c>
      <c r="C146" s="168"/>
      <c r="D146" s="169" t="s">
        <v>637</v>
      </c>
      <c r="E146" s="170" t="s">
        <v>559</v>
      </c>
      <c r="F146" s="171">
        <v>237.5</v>
      </c>
      <c r="G146" s="170"/>
      <c r="H146" s="170">
        <v>279.5</v>
      </c>
      <c r="I146" s="172">
        <v>278</v>
      </c>
      <c r="J146" s="173" t="s">
        <v>589</v>
      </c>
      <c r="K146" s="174">
        <f t="shared" si="91"/>
        <v>42</v>
      </c>
      <c r="L146" s="175">
        <f t="shared" si="92"/>
        <v>0.17684210526315788</v>
      </c>
      <c r="M146" s="170" t="s">
        <v>557</v>
      </c>
      <c r="N146" s="176">
        <v>42222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67">
        <v>32</v>
      </c>
      <c r="B147" s="168">
        <v>42174</v>
      </c>
      <c r="C147" s="168"/>
      <c r="D147" s="169" t="s">
        <v>608</v>
      </c>
      <c r="E147" s="170" t="s">
        <v>587</v>
      </c>
      <c r="F147" s="171">
        <v>340</v>
      </c>
      <c r="G147" s="170"/>
      <c r="H147" s="170">
        <v>448</v>
      </c>
      <c r="I147" s="172">
        <v>448</v>
      </c>
      <c r="J147" s="173" t="s">
        <v>589</v>
      </c>
      <c r="K147" s="174">
        <f t="shared" si="91"/>
        <v>108</v>
      </c>
      <c r="L147" s="175">
        <f t="shared" si="92"/>
        <v>0.31764705882352939</v>
      </c>
      <c r="M147" s="170" t="s">
        <v>557</v>
      </c>
      <c r="N147" s="176">
        <v>43018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67">
        <v>33</v>
      </c>
      <c r="B148" s="168">
        <v>42191</v>
      </c>
      <c r="C148" s="168"/>
      <c r="D148" s="169" t="s">
        <v>638</v>
      </c>
      <c r="E148" s="170" t="s">
        <v>587</v>
      </c>
      <c r="F148" s="171">
        <v>390</v>
      </c>
      <c r="G148" s="170"/>
      <c r="H148" s="170">
        <v>460</v>
      </c>
      <c r="I148" s="172">
        <v>460</v>
      </c>
      <c r="J148" s="173" t="s">
        <v>589</v>
      </c>
      <c r="K148" s="174">
        <f t="shared" si="91"/>
        <v>70</v>
      </c>
      <c r="L148" s="175">
        <f t="shared" si="92"/>
        <v>0.17948717948717949</v>
      </c>
      <c r="M148" s="170" t="s">
        <v>557</v>
      </c>
      <c r="N148" s="176">
        <v>42478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77">
        <v>34</v>
      </c>
      <c r="B149" s="178">
        <v>42195</v>
      </c>
      <c r="C149" s="178"/>
      <c r="D149" s="179" t="s">
        <v>639</v>
      </c>
      <c r="E149" s="180" t="s">
        <v>587</v>
      </c>
      <c r="F149" s="181">
        <v>122.5</v>
      </c>
      <c r="G149" s="181"/>
      <c r="H149" s="182">
        <v>61</v>
      </c>
      <c r="I149" s="182">
        <v>172</v>
      </c>
      <c r="J149" s="183" t="s">
        <v>640</v>
      </c>
      <c r="K149" s="184">
        <f t="shared" si="91"/>
        <v>-61.5</v>
      </c>
      <c r="L149" s="185">
        <f t="shared" si="92"/>
        <v>-0.50204081632653064</v>
      </c>
      <c r="M149" s="181" t="s">
        <v>569</v>
      </c>
      <c r="N149" s="178">
        <v>43333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67">
        <v>35</v>
      </c>
      <c r="B150" s="168">
        <v>42219</v>
      </c>
      <c r="C150" s="168"/>
      <c r="D150" s="169" t="s">
        <v>641</v>
      </c>
      <c r="E150" s="170" t="s">
        <v>587</v>
      </c>
      <c r="F150" s="171">
        <v>297.5</v>
      </c>
      <c r="G150" s="170"/>
      <c r="H150" s="170">
        <v>350</v>
      </c>
      <c r="I150" s="172">
        <v>360</v>
      </c>
      <c r="J150" s="173" t="s">
        <v>642</v>
      </c>
      <c r="K150" s="174">
        <f t="shared" si="91"/>
        <v>52.5</v>
      </c>
      <c r="L150" s="175">
        <f t="shared" si="92"/>
        <v>0.17647058823529413</v>
      </c>
      <c r="M150" s="170" t="s">
        <v>557</v>
      </c>
      <c r="N150" s="176">
        <v>42232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67">
        <v>36</v>
      </c>
      <c r="B151" s="168">
        <v>42219</v>
      </c>
      <c r="C151" s="168"/>
      <c r="D151" s="169" t="s">
        <v>643</v>
      </c>
      <c r="E151" s="170" t="s">
        <v>587</v>
      </c>
      <c r="F151" s="171">
        <v>115.5</v>
      </c>
      <c r="G151" s="170"/>
      <c r="H151" s="170">
        <v>149</v>
      </c>
      <c r="I151" s="172">
        <v>140</v>
      </c>
      <c r="J151" s="173" t="s">
        <v>644</v>
      </c>
      <c r="K151" s="174">
        <f t="shared" si="91"/>
        <v>33.5</v>
      </c>
      <c r="L151" s="175">
        <f t="shared" si="92"/>
        <v>0.29004329004329005</v>
      </c>
      <c r="M151" s="170" t="s">
        <v>557</v>
      </c>
      <c r="N151" s="176">
        <v>42740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67">
        <v>37</v>
      </c>
      <c r="B152" s="168">
        <v>42251</v>
      </c>
      <c r="C152" s="168"/>
      <c r="D152" s="169" t="s">
        <v>637</v>
      </c>
      <c r="E152" s="170" t="s">
        <v>587</v>
      </c>
      <c r="F152" s="171">
        <v>226</v>
      </c>
      <c r="G152" s="170"/>
      <c r="H152" s="170">
        <v>292</v>
      </c>
      <c r="I152" s="172">
        <v>292</v>
      </c>
      <c r="J152" s="173" t="s">
        <v>645</v>
      </c>
      <c r="K152" s="174">
        <f t="shared" si="91"/>
        <v>66</v>
      </c>
      <c r="L152" s="175">
        <f t="shared" si="92"/>
        <v>0.29203539823008851</v>
      </c>
      <c r="M152" s="170" t="s">
        <v>557</v>
      </c>
      <c r="N152" s="176">
        <v>42286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67">
        <v>38</v>
      </c>
      <c r="B153" s="168">
        <v>42254</v>
      </c>
      <c r="C153" s="168"/>
      <c r="D153" s="169" t="s">
        <v>632</v>
      </c>
      <c r="E153" s="170" t="s">
        <v>587</v>
      </c>
      <c r="F153" s="171">
        <v>232.5</v>
      </c>
      <c r="G153" s="170"/>
      <c r="H153" s="170">
        <v>312.5</v>
      </c>
      <c r="I153" s="172">
        <v>310</v>
      </c>
      <c r="J153" s="173" t="s">
        <v>589</v>
      </c>
      <c r="K153" s="174">
        <f t="shared" si="91"/>
        <v>80</v>
      </c>
      <c r="L153" s="175">
        <f t="shared" si="92"/>
        <v>0.34408602150537637</v>
      </c>
      <c r="M153" s="170" t="s">
        <v>557</v>
      </c>
      <c r="N153" s="176">
        <v>42823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67">
        <v>39</v>
      </c>
      <c r="B154" s="168">
        <v>42268</v>
      </c>
      <c r="C154" s="168"/>
      <c r="D154" s="169" t="s">
        <v>646</v>
      </c>
      <c r="E154" s="170" t="s">
        <v>587</v>
      </c>
      <c r="F154" s="171">
        <v>196.5</v>
      </c>
      <c r="G154" s="170"/>
      <c r="H154" s="170">
        <v>238</v>
      </c>
      <c r="I154" s="172">
        <v>238</v>
      </c>
      <c r="J154" s="173" t="s">
        <v>645</v>
      </c>
      <c r="K154" s="174">
        <f t="shared" si="91"/>
        <v>41.5</v>
      </c>
      <c r="L154" s="175">
        <f t="shared" si="92"/>
        <v>0.21119592875318066</v>
      </c>
      <c r="M154" s="170" t="s">
        <v>557</v>
      </c>
      <c r="N154" s="176">
        <v>42291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67">
        <v>40</v>
      </c>
      <c r="B155" s="168">
        <v>42271</v>
      </c>
      <c r="C155" s="168"/>
      <c r="D155" s="169" t="s">
        <v>586</v>
      </c>
      <c r="E155" s="170" t="s">
        <v>587</v>
      </c>
      <c r="F155" s="171">
        <v>65</v>
      </c>
      <c r="G155" s="170"/>
      <c r="H155" s="170">
        <v>82</v>
      </c>
      <c r="I155" s="172">
        <v>82</v>
      </c>
      <c r="J155" s="173" t="s">
        <v>645</v>
      </c>
      <c r="K155" s="174">
        <f t="shared" si="91"/>
        <v>17</v>
      </c>
      <c r="L155" s="175">
        <f t="shared" si="92"/>
        <v>0.26153846153846155</v>
      </c>
      <c r="M155" s="170" t="s">
        <v>557</v>
      </c>
      <c r="N155" s="176">
        <v>42578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67">
        <v>41</v>
      </c>
      <c r="B156" s="168">
        <v>42291</v>
      </c>
      <c r="C156" s="168"/>
      <c r="D156" s="169" t="s">
        <v>647</v>
      </c>
      <c r="E156" s="170" t="s">
        <v>587</v>
      </c>
      <c r="F156" s="171">
        <v>144</v>
      </c>
      <c r="G156" s="170"/>
      <c r="H156" s="170">
        <v>182.5</v>
      </c>
      <c r="I156" s="172">
        <v>181</v>
      </c>
      <c r="J156" s="173" t="s">
        <v>645</v>
      </c>
      <c r="K156" s="174">
        <f t="shared" si="91"/>
        <v>38.5</v>
      </c>
      <c r="L156" s="175">
        <f t="shared" si="92"/>
        <v>0.2673611111111111</v>
      </c>
      <c r="M156" s="170" t="s">
        <v>557</v>
      </c>
      <c r="N156" s="176">
        <v>42817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67">
        <v>42</v>
      </c>
      <c r="B157" s="168">
        <v>42291</v>
      </c>
      <c r="C157" s="168"/>
      <c r="D157" s="169" t="s">
        <v>648</v>
      </c>
      <c r="E157" s="170" t="s">
        <v>587</v>
      </c>
      <c r="F157" s="171">
        <v>264</v>
      </c>
      <c r="G157" s="170"/>
      <c r="H157" s="170">
        <v>311</v>
      </c>
      <c r="I157" s="172">
        <v>311</v>
      </c>
      <c r="J157" s="173" t="s">
        <v>645</v>
      </c>
      <c r="K157" s="174">
        <f t="shared" si="91"/>
        <v>47</v>
      </c>
      <c r="L157" s="175">
        <f t="shared" si="92"/>
        <v>0.17803030303030304</v>
      </c>
      <c r="M157" s="170" t="s">
        <v>557</v>
      </c>
      <c r="N157" s="176">
        <v>42604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7">
        <v>43</v>
      </c>
      <c r="B158" s="168">
        <v>42318</v>
      </c>
      <c r="C158" s="168"/>
      <c r="D158" s="169" t="s">
        <v>649</v>
      </c>
      <c r="E158" s="170" t="s">
        <v>559</v>
      </c>
      <c r="F158" s="171">
        <v>549.5</v>
      </c>
      <c r="G158" s="170"/>
      <c r="H158" s="170">
        <v>630</v>
      </c>
      <c r="I158" s="172">
        <v>630</v>
      </c>
      <c r="J158" s="173" t="s">
        <v>645</v>
      </c>
      <c r="K158" s="174">
        <f t="shared" si="91"/>
        <v>80.5</v>
      </c>
      <c r="L158" s="175">
        <f t="shared" si="92"/>
        <v>0.1464968152866242</v>
      </c>
      <c r="M158" s="170" t="s">
        <v>557</v>
      </c>
      <c r="N158" s="176">
        <v>42419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67">
        <v>44</v>
      </c>
      <c r="B159" s="168">
        <v>42342</v>
      </c>
      <c r="C159" s="168"/>
      <c r="D159" s="169" t="s">
        <v>650</v>
      </c>
      <c r="E159" s="170" t="s">
        <v>587</v>
      </c>
      <c r="F159" s="171">
        <v>1027.5</v>
      </c>
      <c r="G159" s="170"/>
      <c r="H159" s="170">
        <v>1315</v>
      </c>
      <c r="I159" s="172">
        <v>1250</v>
      </c>
      <c r="J159" s="173" t="s">
        <v>645</v>
      </c>
      <c r="K159" s="174">
        <f t="shared" si="91"/>
        <v>287.5</v>
      </c>
      <c r="L159" s="175">
        <f t="shared" si="92"/>
        <v>0.27980535279805352</v>
      </c>
      <c r="M159" s="170" t="s">
        <v>557</v>
      </c>
      <c r="N159" s="176">
        <v>43244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67">
        <v>45</v>
      </c>
      <c r="B160" s="168">
        <v>42367</v>
      </c>
      <c r="C160" s="168"/>
      <c r="D160" s="169" t="s">
        <v>651</v>
      </c>
      <c r="E160" s="170" t="s">
        <v>587</v>
      </c>
      <c r="F160" s="171">
        <v>465</v>
      </c>
      <c r="G160" s="170"/>
      <c r="H160" s="170">
        <v>540</v>
      </c>
      <c r="I160" s="172">
        <v>540</v>
      </c>
      <c r="J160" s="173" t="s">
        <v>645</v>
      </c>
      <c r="K160" s="174">
        <f t="shared" si="91"/>
        <v>75</v>
      </c>
      <c r="L160" s="175">
        <f t="shared" si="92"/>
        <v>0.16129032258064516</v>
      </c>
      <c r="M160" s="170" t="s">
        <v>557</v>
      </c>
      <c r="N160" s="176">
        <v>42530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7">
        <v>46</v>
      </c>
      <c r="B161" s="168">
        <v>42380</v>
      </c>
      <c r="C161" s="168"/>
      <c r="D161" s="169" t="s">
        <v>372</v>
      </c>
      <c r="E161" s="170" t="s">
        <v>559</v>
      </c>
      <c r="F161" s="171">
        <v>81</v>
      </c>
      <c r="G161" s="170"/>
      <c r="H161" s="170">
        <v>110</v>
      </c>
      <c r="I161" s="172">
        <v>110</v>
      </c>
      <c r="J161" s="173" t="s">
        <v>645</v>
      </c>
      <c r="K161" s="174">
        <f t="shared" si="91"/>
        <v>29</v>
      </c>
      <c r="L161" s="175">
        <f t="shared" si="92"/>
        <v>0.35802469135802467</v>
      </c>
      <c r="M161" s="170" t="s">
        <v>557</v>
      </c>
      <c r="N161" s="176">
        <v>42745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67">
        <v>47</v>
      </c>
      <c r="B162" s="168">
        <v>42382</v>
      </c>
      <c r="C162" s="168"/>
      <c r="D162" s="169" t="s">
        <v>652</v>
      </c>
      <c r="E162" s="170" t="s">
        <v>559</v>
      </c>
      <c r="F162" s="171">
        <v>417.5</v>
      </c>
      <c r="G162" s="170"/>
      <c r="H162" s="170">
        <v>547</v>
      </c>
      <c r="I162" s="172">
        <v>535</v>
      </c>
      <c r="J162" s="173" t="s">
        <v>645</v>
      </c>
      <c r="K162" s="174">
        <f t="shared" si="91"/>
        <v>129.5</v>
      </c>
      <c r="L162" s="175">
        <f t="shared" si="92"/>
        <v>0.31017964071856285</v>
      </c>
      <c r="M162" s="170" t="s">
        <v>557</v>
      </c>
      <c r="N162" s="176">
        <v>42578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7">
        <v>48</v>
      </c>
      <c r="B163" s="168">
        <v>42408</v>
      </c>
      <c r="C163" s="168"/>
      <c r="D163" s="169" t="s">
        <v>653</v>
      </c>
      <c r="E163" s="170" t="s">
        <v>587</v>
      </c>
      <c r="F163" s="171">
        <v>650</v>
      </c>
      <c r="G163" s="170"/>
      <c r="H163" s="170">
        <v>800</v>
      </c>
      <c r="I163" s="172">
        <v>800</v>
      </c>
      <c r="J163" s="173" t="s">
        <v>645</v>
      </c>
      <c r="K163" s="174">
        <f t="shared" si="91"/>
        <v>150</v>
      </c>
      <c r="L163" s="175">
        <f t="shared" si="92"/>
        <v>0.23076923076923078</v>
      </c>
      <c r="M163" s="170" t="s">
        <v>557</v>
      </c>
      <c r="N163" s="176">
        <v>43154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7">
        <v>49</v>
      </c>
      <c r="B164" s="168">
        <v>42433</v>
      </c>
      <c r="C164" s="168"/>
      <c r="D164" s="169" t="s">
        <v>209</v>
      </c>
      <c r="E164" s="170" t="s">
        <v>587</v>
      </c>
      <c r="F164" s="171">
        <v>437.5</v>
      </c>
      <c r="G164" s="170"/>
      <c r="H164" s="170">
        <v>504.5</v>
      </c>
      <c r="I164" s="172">
        <v>522</v>
      </c>
      <c r="J164" s="173" t="s">
        <v>654</v>
      </c>
      <c r="K164" s="174">
        <f t="shared" si="91"/>
        <v>67</v>
      </c>
      <c r="L164" s="175">
        <f t="shared" si="92"/>
        <v>0.15314285714285714</v>
      </c>
      <c r="M164" s="170" t="s">
        <v>557</v>
      </c>
      <c r="N164" s="176">
        <v>42480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7">
        <v>50</v>
      </c>
      <c r="B165" s="168">
        <v>42438</v>
      </c>
      <c r="C165" s="168"/>
      <c r="D165" s="169" t="s">
        <v>655</v>
      </c>
      <c r="E165" s="170" t="s">
        <v>587</v>
      </c>
      <c r="F165" s="171">
        <v>189.5</v>
      </c>
      <c r="G165" s="170"/>
      <c r="H165" s="170">
        <v>218</v>
      </c>
      <c r="I165" s="172">
        <v>218</v>
      </c>
      <c r="J165" s="173" t="s">
        <v>645</v>
      </c>
      <c r="K165" s="174">
        <f t="shared" si="91"/>
        <v>28.5</v>
      </c>
      <c r="L165" s="175">
        <f t="shared" si="92"/>
        <v>0.15039577836411611</v>
      </c>
      <c r="M165" s="170" t="s">
        <v>557</v>
      </c>
      <c r="N165" s="176">
        <v>43034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7">
        <v>51</v>
      </c>
      <c r="B166" s="178">
        <v>42471</v>
      </c>
      <c r="C166" s="178"/>
      <c r="D166" s="186" t="s">
        <v>656</v>
      </c>
      <c r="E166" s="181" t="s">
        <v>587</v>
      </c>
      <c r="F166" s="181">
        <v>36.5</v>
      </c>
      <c r="G166" s="182"/>
      <c r="H166" s="182">
        <v>15.85</v>
      </c>
      <c r="I166" s="182">
        <v>60</v>
      </c>
      <c r="J166" s="183" t="s">
        <v>657</v>
      </c>
      <c r="K166" s="184">
        <f t="shared" si="91"/>
        <v>-20.65</v>
      </c>
      <c r="L166" s="185">
        <f t="shared" si="92"/>
        <v>-0.5657534246575342</v>
      </c>
      <c r="M166" s="181" t="s">
        <v>569</v>
      </c>
      <c r="N166" s="189">
        <v>43627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67">
        <v>52</v>
      </c>
      <c r="B167" s="168">
        <v>42472</v>
      </c>
      <c r="C167" s="168"/>
      <c r="D167" s="169" t="s">
        <v>658</v>
      </c>
      <c r="E167" s="170" t="s">
        <v>587</v>
      </c>
      <c r="F167" s="171">
        <v>93</v>
      </c>
      <c r="G167" s="170"/>
      <c r="H167" s="170">
        <v>149</v>
      </c>
      <c r="I167" s="172">
        <v>140</v>
      </c>
      <c r="J167" s="173" t="s">
        <v>659</v>
      </c>
      <c r="K167" s="174">
        <f t="shared" si="91"/>
        <v>56</v>
      </c>
      <c r="L167" s="175">
        <f t="shared" si="92"/>
        <v>0.60215053763440862</v>
      </c>
      <c r="M167" s="170" t="s">
        <v>557</v>
      </c>
      <c r="N167" s="176">
        <v>42740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7">
        <v>53</v>
      </c>
      <c r="B168" s="168">
        <v>42472</v>
      </c>
      <c r="C168" s="168"/>
      <c r="D168" s="169" t="s">
        <v>660</v>
      </c>
      <c r="E168" s="170" t="s">
        <v>587</v>
      </c>
      <c r="F168" s="171">
        <v>130</v>
      </c>
      <c r="G168" s="170"/>
      <c r="H168" s="170">
        <v>150</v>
      </c>
      <c r="I168" s="172" t="s">
        <v>661</v>
      </c>
      <c r="J168" s="173" t="s">
        <v>645</v>
      </c>
      <c r="K168" s="174">
        <f t="shared" si="91"/>
        <v>20</v>
      </c>
      <c r="L168" s="175">
        <f t="shared" si="92"/>
        <v>0.15384615384615385</v>
      </c>
      <c r="M168" s="170" t="s">
        <v>557</v>
      </c>
      <c r="N168" s="176">
        <v>42564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67">
        <v>54</v>
      </c>
      <c r="B169" s="168">
        <v>42473</v>
      </c>
      <c r="C169" s="168"/>
      <c r="D169" s="169" t="s">
        <v>662</v>
      </c>
      <c r="E169" s="170" t="s">
        <v>587</v>
      </c>
      <c r="F169" s="171">
        <v>196</v>
      </c>
      <c r="G169" s="170"/>
      <c r="H169" s="170">
        <v>299</v>
      </c>
      <c r="I169" s="172">
        <v>299</v>
      </c>
      <c r="J169" s="173" t="s">
        <v>645</v>
      </c>
      <c r="K169" s="174">
        <v>103</v>
      </c>
      <c r="L169" s="175">
        <v>0.52551020408163296</v>
      </c>
      <c r="M169" s="170" t="s">
        <v>557</v>
      </c>
      <c r="N169" s="176">
        <v>42620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67">
        <v>55</v>
      </c>
      <c r="B170" s="168">
        <v>42473</v>
      </c>
      <c r="C170" s="168"/>
      <c r="D170" s="169" t="s">
        <v>663</v>
      </c>
      <c r="E170" s="170" t="s">
        <v>587</v>
      </c>
      <c r="F170" s="171">
        <v>88</v>
      </c>
      <c r="G170" s="170"/>
      <c r="H170" s="170">
        <v>103</v>
      </c>
      <c r="I170" s="172">
        <v>103</v>
      </c>
      <c r="J170" s="173" t="s">
        <v>645</v>
      </c>
      <c r="K170" s="174">
        <v>15</v>
      </c>
      <c r="L170" s="175">
        <v>0.170454545454545</v>
      </c>
      <c r="M170" s="170" t="s">
        <v>557</v>
      </c>
      <c r="N170" s="176">
        <v>42530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67">
        <v>56</v>
      </c>
      <c r="B171" s="168">
        <v>42492</v>
      </c>
      <c r="C171" s="168"/>
      <c r="D171" s="169" t="s">
        <v>664</v>
      </c>
      <c r="E171" s="170" t="s">
        <v>587</v>
      </c>
      <c r="F171" s="171">
        <v>127.5</v>
      </c>
      <c r="G171" s="170"/>
      <c r="H171" s="170">
        <v>148</v>
      </c>
      <c r="I171" s="172" t="s">
        <v>665</v>
      </c>
      <c r="J171" s="173" t="s">
        <v>645</v>
      </c>
      <c r="K171" s="174">
        <f>H171-F171</f>
        <v>20.5</v>
      </c>
      <c r="L171" s="175">
        <f>K171/F171</f>
        <v>0.16078431372549021</v>
      </c>
      <c r="M171" s="170" t="s">
        <v>557</v>
      </c>
      <c r="N171" s="176">
        <v>42564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67">
        <v>57</v>
      </c>
      <c r="B172" s="168">
        <v>42493</v>
      </c>
      <c r="C172" s="168"/>
      <c r="D172" s="169" t="s">
        <v>666</v>
      </c>
      <c r="E172" s="170" t="s">
        <v>587</v>
      </c>
      <c r="F172" s="171">
        <v>675</v>
      </c>
      <c r="G172" s="170"/>
      <c r="H172" s="170">
        <v>815</v>
      </c>
      <c r="I172" s="172" t="s">
        <v>667</v>
      </c>
      <c r="J172" s="173" t="s">
        <v>645</v>
      </c>
      <c r="K172" s="174">
        <f>H172-F172</f>
        <v>140</v>
      </c>
      <c r="L172" s="175">
        <f>K172/F172</f>
        <v>0.2074074074074074</v>
      </c>
      <c r="M172" s="170" t="s">
        <v>557</v>
      </c>
      <c r="N172" s="176">
        <v>43154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7">
        <v>58</v>
      </c>
      <c r="B173" s="178">
        <v>42522</v>
      </c>
      <c r="C173" s="178"/>
      <c r="D173" s="179" t="s">
        <v>668</v>
      </c>
      <c r="E173" s="180" t="s">
        <v>587</v>
      </c>
      <c r="F173" s="181">
        <v>500</v>
      </c>
      <c r="G173" s="181"/>
      <c r="H173" s="182">
        <v>232.5</v>
      </c>
      <c r="I173" s="182" t="s">
        <v>669</v>
      </c>
      <c r="J173" s="183" t="s">
        <v>670</v>
      </c>
      <c r="K173" s="184">
        <f>H173-F173</f>
        <v>-267.5</v>
      </c>
      <c r="L173" s="185">
        <f>K173/F173</f>
        <v>-0.53500000000000003</v>
      </c>
      <c r="M173" s="181" t="s">
        <v>569</v>
      </c>
      <c r="N173" s="178">
        <v>43735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7">
        <v>59</v>
      </c>
      <c r="B174" s="168">
        <v>42527</v>
      </c>
      <c r="C174" s="168"/>
      <c r="D174" s="169" t="s">
        <v>512</v>
      </c>
      <c r="E174" s="170" t="s">
        <v>587</v>
      </c>
      <c r="F174" s="171">
        <v>110</v>
      </c>
      <c r="G174" s="170"/>
      <c r="H174" s="170">
        <v>126.5</v>
      </c>
      <c r="I174" s="172">
        <v>125</v>
      </c>
      <c r="J174" s="173" t="s">
        <v>596</v>
      </c>
      <c r="K174" s="174">
        <f>H174-F174</f>
        <v>16.5</v>
      </c>
      <c r="L174" s="175">
        <f>K174/F174</f>
        <v>0.15</v>
      </c>
      <c r="M174" s="170" t="s">
        <v>557</v>
      </c>
      <c r="N174" s="176">
        <v>42552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7">
        <v>60</v>
      </c>
      <c r="B175" s="168">
        <v>42538</v>
      </c>
      <c r="C175" s="168"/>
      <c r="D175" s="169" t="s">
        <v>671</v>
      </c>
      <c r="E175" s="170" t="s">
        <v>587</v>
      </c>
      <c r="F175" s="171">
        <v>44</v>
      </c>
      <c r="G175" s="170"/>
      <c r="H175" s="170">
        <v>69.5</v>
      </c>
      <c r="I175" s="172">
        <v>69.5</v>
      </c>
      <c r="J175" s="173" t="s">
        <v>672</v>
      </c>
      <c r="K175" s="174">
        <f>H175-F175</f>
        <v>25.5</v>
      </c>
      <c r="L175" s="175">
        <f>K175/F175</f>
        <v>0.57954545454545459</v>
      </c>
      <c r="M175" s="170" t="s">
        <v>557</v>
      </c>
      <c r="N175" s="176">
        <v>42977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7">
        <v>61</v>
      </c>
      <c r="B176" s="168">
        <v>42549</v>
      </c>
      <c r="C176" s="168"/>
      <c r="D176" s="169" t="s">
        <v>673</v>
      </c>
      <c r="E176" s="170" t="s">
        <v>587</v>
      </c>
      <c r="F176" s="171">
        <v>262.5</v>
      </c>
      <c r="G176" s="170"/>
      <c r="H176" s="170">
        <v>340</v>
      </c>
      <c r="I176" s="172">
        <v>333</v>
      </c>
      <c r="J176" s="173" t="s">
        <v>674</v>
      </c>
      <c r="K176" s="174">
        <v>77.5</v>
      </c>
      <c r="L176" s="175">
        <v>0.29523809523809502</v>
      </c>
      <c r="M176" s="170" t="s">
        <v>557</v>
      </c>
      <c r="N176" s="176">
        <v>43017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7">
        <v>62</v>
      </c>
      <c r="B177" s="168">
        <v>42549</v>
      </c>
      <c r="C177" s="168"/>
      <c r="D177" s="169" t="s">
        <v>675</v>
      </c>
      <c r="E177" s="170" t="s">
        <v>587</v>
      </c>
      <c r="F177" s="171">
        <v>840</v>
      </c>
      <c r="G177" s="170"/>
      <c r="H177" s="170">
        <v>1230</v>
      </c>
      <c r="I177" s="172">
        <v>1230</v>
      </c>
      <c r="J177" s="173" t="s">
        <v>645</v>
      </c>
      <c r="K177" s="174">
        <v>390</v>
      </c>
      <c r="L177" s="175">
        <v>0.46428571428571402</v>
      </c>
      <c r="M177" s="170" t="s">
        <v>557</v>
      </c>
      <c r="N177" s="176">
        <v>42649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0">
        <v>63</v>
      </c>
      <c r="B178" s="191">
        <v>42556</v>
      </c>
      <c r="C178" s="191"/>
      <c r="D178" s="192" t="s">
        <v>676</v>
      </c>
      <c r="E178" s="193" t="s">
        <v>587</v>
      </c>
      <c r="F178" s="193">
        <v>395</v>
      </c>
      <c r="G178" s="194"/>
      <c r="H178" s="194">
        <f>(468.5+342.5)/2</f>
        <v>405.5</v>
      </c>
      <c r="I178" s="194">
        <v>510</v>
      </c>
      <c r="J178" s="195" t="s">
        <v>677</v>
      </c>
      <c r="K178" s="196">
        <f t="shared" ref="K178:K184" si="93">H178-F178</f>
        <v>10.5</v>
      </c>
      <c r="L178" s="197">
        <f t="shared" ref="L178:L184" si="94">K178/F178</f>
        <v>2.6582278481012658E-2</v>
      </c>
      <c r="M178" s="193" t="s">
        <v>678</v>
      </c>
      <c r="N178" s="191">
        <v>43606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7">
        <v>64</v>
      </c>
      <c r="B179" s="178">
        <v>42584</v>
      </c>
      <c r="C179" s="178"/>
      <c r="D179" s="179" t="s">
        <v>679</v>
      </c>
      <c r="E179" s="180" t="s">
        <v>559</v>
      </c>
      <c r="F179" s="181">
        <f>169.5-12.8</f>
        <v>156.69999999999999</v>
      </c>
      <c r="G179" s="181"/>
      <c r="H179" s="182">
        <v>77</v>
      </c>
      <c r="I179" s="182" t="s">
        <v>680</v>
      </c>
      <c r="J179" s="183" t="s">
        <v>681</v>
      </c>
      <c r="K179" s="184">
        <f t="shared" si="93"/>
        <v>-79.699999999999989</v>
      </c>
      <c r="L179" s="185">
        <f t="shared" si="94"/>
        <v>-0.50861518825781749</v>
      </c>
      <c r="M179" s="181" t="s">
        <v>569</v>
      </c>
      <c r="N179" s="178">
        <v>43522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7">
        <v>65</v>
      </c>
      <c r="B180" s="178">
        <v>42586</v>
      </c>
      <c r="C180" s="178"/>
      <c r="D180" s="179" t="s">
        <v>682</v>
      </c>
      <c r="E180" s="180" t="s">
        <v>587</v>
      </c>
      <c r="F180" s="181">
        <v>400</v>
      </c>
      <c r="G180" s="181"/>
      <c r="H180" s="182">
        <v>305</v>
      </c>
      <c r="I180" s="182">
        <v>475</v>
      </c>
      <c r="J180" s="183" t="s">
        <v>683</v>
      </c>
      <c r="K180" s="184">
        <f t="shared" si="93"/>
        <v>-95</v>
      </c>
      <c r="L180" s="185">
        <f t="shared" si="94"/>
        <v>-0.23749999999999999</v>
      </c>
      <c r="M180" s="181" t="s">
        <v>569</v>
      </c>
      <c r="N180" s="178">
        <v>43606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7">
        <v>66</v>
      </c>
      <c r="B181" s="168">
        <v>42593</v>
      </c>
      <c r="C181" s="168"/>
      <c r="D181" s="169" t="s">
        <v>684</v>
      </c>
      <c r="E181" s="170" t="s">
        <v>587</v>
      </c>
      <c r="F181" s="171">
        <v>86.5</v>
      </c>
      <c r="G181" s="170"/>
      <c r="H181" s="170">
        <v>130</v>
      </c>
      <c r="I181" s="172">
        <v>130</v>
      </c>
      <c r="J181" s="173" t="s">
        <v>685</v>
      </c>
      <c r="K181" s="174">
        <f t="shared" si="93"/>
        <v>43.5</v>
      </c>
      <c r="L181" s="175">
        <f t="shared" si="94"/>
        <v>0.50289017341040465</v>
      </c>
      <c r="M181" s="170" t="s">
        <v>557</v>
      </c>
      <c r="N181" s="176">
        <v>43091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7">
        <v>67</v>
      </c>
      <c r="B182" s="178">
        <v>42600</v>
      </c>
      <c r="C182" s="178"/>
      <c r="D182" s="179" t="s">
        <v>109</v>
      </c>
      <c r="E182" s="180" t="s">
        <v>587</v>
      </c>
      <c r="F182" s="181">
        <v>133.5</v>
      </c>
      <c r="G182" s="181"/>
      <c r="H182" s="182">
        <v>126.5</v>
      </c>
      <c r="I182" s="182">
        <v>178</v>
      </c>
      <c r="J182" s="183" t="s">
        <v>686</v>
      </c>
      <c r="K182" s="184">
        <f t="shared" si="93"/>
        <v>-7</v>
      </c>
      <c r="L182" s="185">
        <f t="shared" si="94"/>
        <v>-5.2434456928838954E-2</v>
      </c>
      <c r="M182" s="181" t="s">
        <v>569</v>
      </c>
      <c r="N182" s="178">
        <v>42615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7">
        <v>68</v>
      </c>
      <c r="B183" s="168">
        <v>42613</v>
      </c>
      <c r="C183" s="168"/>
      <c r="D183" s="169" t="s">
        <v>687</v>
      </c>
      <c r="E183" s="170" t="s">
        <v>587</v>
      </c>
      <c r="F183" s="171">
        <v>560</v>
      </c>
      <c r="G183" s="170"/>
      <c r="H183" s="170">
        <v>725</v>
      </c>
      <c r="I183" s="172">
        <v>725</v>
      </c>
      <c r="J183" s="173" t="s">
        <v>589</v>
      </c>
      <c r="K183" s="174">
        <f t="shared" si="93"/>
        <v>165</v>
      </c>
      <c r="L183" s="175">
        <f t="shared" si="94"/>
        <v>0.29464285714285715</v>
      </c>
      <c r="M183" s="170" t="s">
        <v>557</v>
      </c>
      <c r="N183" s="176">
        <v>42456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67">
        <v>69</v>
      </c>
      <c r="B184" s="168">
        <v>42614</v>
      </c>
      <c r="C184" s="168"/>
      <c r="D184" s="169" t="s">
        <v>688</v>
      </c>
      <c r="E184" s="170" t="s">
        <v>587</v>
      </c>
      <c r="F184" s="171">
        <v>160.5</v>
      </c>
      <c r="G184" s="170"/>
      <c r="H184" s="170">
        <v>210</v>
      </c>
      <c r="I184" s="172">
        <v>210</v>
      </c>
      <c r="J184" s="173" t="s">
        <v>589</v>
      </c>
      <c r="K184" s="174">
        <f t="shared" si="93"/>
        <v>49.5</v>
      </c>
      <c r="L184" s="175">
        <f t="shared" si="94"/>
        <v>0.30841121495327101</v>
      </c>
      <c r="M184" s="170" t="s">
        <v>557</v>
      </c>
      <c r="N184" s="176">
        <v>42871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67">
        <v>70</v>
      </c>
      <c r="B185" s="168">
        <v>42646</v>
      </c>
      <c r="C185" s="168"/>
      <c r="D185" s="169" t="s">
        <v>386</v>
      </c>
      <c r="E185" s="170" t="s">
        <v>587</v>
      </c>
      <c r="F185" s="171">
        <v>430</v>
      </c>
      <c r="G185" s="170"/>
      <c r="H185" s="170">
        <v>596</v>
      </c>
      <c r="I185" s="172">
        <v>575</v>
      </c>
      <c r="J185" s="173" t="s">
        <v>689</v>
      </c>
      <c r="K185" s="174">
        <v>166</v>
      </c>
      <c r="L185" s="175">
        <v>0.38604651162790699</v>
      </c>
      <c r="M185" s="170" t="s">
        <v>557</v>
      </c>
      <c r="N185" s="176">
        <v>42769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67">
        <v>71</v>
      </c>
      <c r="B186" s="168">
        <v>42657</v>
      </c>
      <c r="C186" s="168"/>
      <c r="D186" s="169" t="s">
        <v>690</v>
      </c>
      <c r="E186" s="170" t="s">
        <v>587</v>
      </c>
      <c r="F186" s="171">
        <v>280</v>
      </c>
      <c r="G186" s="170"/>
      <c r="H186" s="170">
        <v>345</v>
      </c>
      <c r="I186" s="172">
        <v>345</v>
      </c>
      <c r="J186" s="173" t="s">
        <v>589</v>
      </c>
      <c r="K186" s="174">
        <f t="shared" ref="K186:K191" si="95">H186-F186</f>
        <v>65</v>
      </c>
      <c r="L186" s="175">
        <f>K186/F186</f>
        <v>0.23214285714285715</v>
      </c>
      <c r="M186" s="170" t="s">
        <v>557</v>
      </c>
      <c r="N186" s="176">
        <v>42814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7">
        <v>72</v>
      </c>
      <c r="B187" s="168">
        <v>42657</v>
      </c>
      <c r="C187" s="168"/>
      <c r="D187" s="169" t="s">
        <v>691</v>
      </c>
      <c r="E187" s="170" t="s">
        <v>587</v>
      </c>
      <c r="F187" s="171">
        <v>245</v>
      </c>
      <c r="G187" s="170"/>
      <c r="H187" s="170">
        <v>325.5</v>
      </c>
      <c r="I187" s="172">
        <v>330</v>
      </c>
      <c r="J187" s="173" t="s">
        <v>692</v>
      </c>
      <c r="K187" s="174">
        <f t="shared" si="95"/>
        <v>80.5</v>
      </c>
      <c r="L187" s="175">
        <f>K187/F187</f>
        <v>0.32857142857142857</v>
      </c>
      <c r="M187" s="170" t="s">
        <v>557</v>
      </c>
      <c r="N187" s="176">
        <v>42769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67">
        <v>73</v>
      </c>
      <c r="B188" s="168">
        <v>42660</v>
      </c>
      <c r="C188" s="168"/>
      <c r="D188" s="169" t="s">
        <v>339</v>
      </c>
      <c r="E188" s="170" t="s">
        <v>587</v>
      </c>
      <c r="F188" s="171">
        <v>125</v>
      </c>
      <c r="G188" s="170"/>
      <c r="H188" s="170">
        <v>160</v>
      </c>
      <c r="I188" s="172">
        <v>160</v>
      </c>
      <c r="J188" s="173" t="s">
        <v>645</v>
      </c>
      <c r="K188" s="174">
        <f t="shared" si="95"/>
        <v>35</v>
      </c>
      <c r="L188" s="175">
        <v>0.28000000000000003</v>
      </c>
      <c r="M188" s="170" t="s">
        <v>557</v>
      </c>
      <c r="N188" s="176">
        <v>42803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67">
        <v>74</v>
      </c>
      <c r="B189" s="168">
        <v>42660</v>
      </c>
      <c r="C189" s="168"/>
      <c r="D189" s="169" t="s">
        <v>446</v>
      </c>
      <c r="E189" s="170" t="s">
        <v>587</v>
      </c>
      <c r="F189" s="171">
        <v>114</v>
      </c>
      <c r="G189" s="170"/>
      <c r="H189" s="170">
        <v>145</v>
      </c>
      <c r="I189" s="172">
        <v>145</v>
      </c>
      <c r="J189" s="173" t="s">
        <v>645</v>
      </c>
      <c r="K189" s="174">
        <f t="shared" si="95"/>
        <v>31</v>
      </c>
      <c r="L189" s="175">
        <f>K189/F189</f>
        <v>0.27192982456140352</v>
      </c>
      <c r="M189" s="170" t="s">
        <v>557</v>
      </c>
      <c r="N189" s="176">
        <v>42859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67">
        <v>75</v>
      </c>
      <c r="B190" s="168">
        <v>42660</v>
      </c>
      <c r="C190" s="168"/>
      <c r="D190" s="169" t="s">
        <v>693</v>
      </c>
      <c r="E190" s="170" t="s">
        <v>587</v>
      </c>
      <c r="F190" s="171">
        <v>212</v>
      </c>
      <c r="G190" s="170"/>
      <c r="H190" s="170">
        <v>280</v>
      </c>
      <c r="I190" s="172">
        <v>276</v>
      </c>
      <c r="J190" s="173" t="s">
        <v>694</v>
      </c>
      <c r="K190" s="174">
        <f t="shared" si="95"/>
        <v>68</v>
      </c>
      <c r="L190" s="175">
        <f>K190/F190</f>
        <v>0.32075471698113206</v>
      </c>
      <c r="M190" s="170" t="s">
        <v>557</v>
      </c>
      <c r="N190" s="176">
        <v>42858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67">
        <v>76</v>
      </c>
      <c r="B191" s="168">
        <v>42678</v>
      </c>
      <c r="C191" s="168"/>
      <c r="D191" s="169" t="s">
        <v>436</v>
      </c>
      <c r="E191" s="170" t="s">
        <v>587</v>
      </c>
      <c r="F191" s="171">
        <v>155</v>
      </c>
      <c r="G191" s="170"/>
      <c r="H191" s="170">
        <v>210</v>
      </c>
      <c r="I191" s="172">
        <v>210</v>
      </c>
      <c r="J191" s="173" t="s">
        <v>695</v>
      </c>
      <c r="K191" s="174">
        <f t="shared" si="95"/>
        <v>55</v>
      </c>
      <c r="L191" s="175">
        <f>K191/F191</f>
        <v>0.35483870967741937</v>
      </c>
      <c r="M191" s="170" t="s">
        <v>557</v>
      </c>
      <c r="N191" s="176">
        <v>42944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7">
        <v>77</v>
      </c>
      <c r="B192" s="178">
        <v>42710</v>
      </c>
      <c r="C192" s="178"/>
      <c r="D192" s="179" t="s">
        <v>696</v>
      </c>
      <c r="E192" s="180" t="s">
        <v>587</v>
      </c>
      <c r="F192" s="181">
        <v>150.5</v>
      </c>
      <c r="G192" s="181"/>
      <c r="H192" s="182">
        <v>72.5</v>
      </c>
      <c r="I192" s="182">
        <v>174</v>
      </c>
      <c r="J192" s="183" t="s">
        <v>697</v>
      </c>
      <c r="K192" s="184">
        <v>-78</v>
      </c>
      <c r="L192" s="185">
        <v>-0.51827242524916906</v>
      </c>
      <c r="M192" s="181" t="s">
        <v>569</v>
      </c>
      <c r="N192" s="178">
        <v>43333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67">
        <v>78</v>
      </c>
      <c r="B193" s="168">
        <v>42712</v>
      </c>
      <c r="C193" s="168"/>
      <c r="D193" s="169" t="s">
        <v>698</v>
      </c>
      <c r="E193" s="170" t="s">
        <v>587</v>
      </c>
      <c r="F193" s="171">
        <v>380</v>
      </c>
      <c r="G193" s="170"/>
      <c r="H193" s="170">
        <v>478</v>
      </c>
      <c r="I193" s="172">
        <v>468</v>
      </c>
      <c r="J193" s="173" t="s">
        <v>645</v>
      </c>
      <c r="K193" s="174">
        <f>H193-F193</f>
        <v>98</v>
      </c>
      <c r="L193" s="175">
        <f>K193/F193</f>
        <v>0.25789473684210529</v>
      </c>
      <c r="M193" s="170" t="s">
        <v>557</v>
      </c>
      <c r="N193" s="176">
        <v>43025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67">
        <v>79</v>
      </c>
      <c r="B194" s="168">
        <v>42734</v>
      </c>
      <c r="C194" s="168"/>
      <c r="D194" s="169" t="s">
        <v>108</v>
      </c>
      <c r="E194" s="170" t="s">
        <v>587</v>
      </c>
      <c r="F194" s="171">
        <v>305</v>
      </c>
      <c r="G194" s="170"/>
      <c r="H194" s="170">
        <v>375</v>
      </c>
      <c r="I194" s="172">
        <v>375</v>
      </c>
      <c r="J194" s="173" t="s">
        <v>645</v>
      </c>
      <c r="K194" s="174">
        <f>H194-F194</f>
        <v>70</v>
      </c>
      <c r="L194" s="175">
        <f>K194/F194</f>
        <v>0.22950819672131148</v>
      </c>
      <c r="M194" s="170" t="s">
        <v>557</v>
      </c>
      <c r="N194" s="176">
        <v>42768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67">
        <v>80</v>
      </c>
      <c r="B195" s="168">
        <v>42739</v>
      </c>
      <c r="C195" s="168"/>
      <c r="D195" s="169" t="s">
        <v>94</v>
      </c>
      <c r="E195" s="170" t="s">
        <v>587</v>
      </c>
      <c r="F195" s="171">
        <v>99.5</v>
      </c>
      <c r="G195" s="170"/>
      <c r="H195" s="170">
        <v>158</v>
      </c>
      <c r="I195" s="172">
        <v>158</v>
      </c>
      <c r="J195" s="173" t="s">
        <v>645</v>
      </c>
      <c r="K195" s="174">
        <f>H195-F195</f>
        <v>58.5</v>
      </c>
      <c r="L195" s="175">
        <f>K195/F195</f>
        <v>0.5879396984924623</v>
      </c>
      <c r="M195" s="170" t="s">
        <v>557</v>
      </c>
      <c r="N195" s="176">
        <v>42898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67">
        <v>81</v>
      </c>
      <c r="B196" s="168">
        <v>42739</v>
      </c>
      <c r="C196" s="168"/>
      <c r="D196" s="169" t="s">
        <v>94</v>
      </c>
      <c r="E196" s="170" t="s">
        <v>587</v>
      </c>
      <c r="F196" s="171">
        <v>99.5</v>
      </c>
      <c r="G196" s="170"/>
      <c r="H196" s="170">
        <v>158</v>
      </c>
      <c r="I196" s="172">
        <v>158</v>
      </c>
      <c r="J196" s="173" t="s">
        <v>645</v>
      </c>
      <c r="K196" s="174">
        <v>58.5</v>
      </c>
      <c r="L196" s="175">
        <v>0.58793969849246197</v>
      </c>
      <c r="M196" s="170" t="s">
        <v>557</v>
      </c>
      <c r="N196" s="176">
        <v>42898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67">
        <v>82</v>
      </c>
      <c r="B197" s="168">
        <v>42786</v>
      </c>
      <c r="C197" s="168"/>
      <c r="D197" s="169" t="s">
        <v>184</v>
      </c>
      <c r="E197" s="170" t="s">
        <v>587</v>
      </c>
      <c r="F197" s="171">
        <v>140.5</v>
      </c>
      <c r="G197" s="170"/>
      <c r="H197" s="170">
        <v>220</v>
      </c>
      <c r="I197" s="172">
        <v>220</v>
      </c>
      <c r="J197" s="173" t="s">
        <v>645</v>
      </c>
      <c r="K197" s="174">
        <f>H197-F197</f>
        <v>79.5</v>
      </c>
      <c r="L197" s="175">
        <f>K197/F197</f>
        <v>0.5658362989323843</v>
      </c>
      <c r="M197" s="170" t="s">
        <v>557</v>
      </c>
      <c r="N197" s="176">
        <v>42864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67">
        <v>83</v>
      </c>
      <c r="B198" s="168">
        <v>42786</v>
      </c>
      <c r="C198" s="168"/>
      <c r="D198" s="169" t="s">
        <v>699</v>
      </c>
      <c r="E198" s="170" t="s">
        <v>587</v>
      </c>
      <c r="F198" s="171">
        <v>202.5</v>
      </c>
      <c r="G198" s="170"/>
      <c r="H198" s="170">
        <v>234</v>
      </c>
      <c r="I198" s="172">
        <v>234</v>
      </c>
      <c r="J198" s="173" t="s">
        <v>645</v>
      </c>
      <c r="K198" s="174">
        <v>31.5</v>
      </c>
      <c r="L198" s="175">
        <v>0.155555555555556</v>
      </c>
      <c r="M198" s="170" t="s">
        <v>557</v>
      </c>
      <c r="N198" s="176">
        <v>42836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67">
        <v>84</v>
      </c>
      <c r="B199" s="168">
        <v>42818</v>
      </c>
      <c r="C199" s="168"/>
      <c r="D199" s="169" t="s">
        <v>700</v>
      </c>
      <c r="E199" s="170" t="s">
        <v>587</v>
      </c>
      <c r="F199" s="171">
        <v>300.5</v>
      </c>
      <c r="G199" s="170"/>
      <c r="H199" s="170">
        <v>417.5</v>
      </c>
      <c r="I199" s="172">
        <v>420</v>
      </c>
      <c r="J199" s="173" t="s">
        <v>701</v>
      </c>
      <c r="K199" s="174">
        <f>H199-F199</f>
        <v>117</v>
      </c>
      <c r="L199" s="175">
        <f>K199/F199</f>
        <v>0.38935108153078202</v>
      </c>
      <c r="M199" s="170" t="s">
        <v>557</v>
      </c>
      <c r="N199" s="176">
        <v>43070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67">
        <v>85</v>
      </c>
      <c r="B200" s="168">
        <v>42818</v>
      </c>
      <c r="C200" s="168"/>
      <c r="D200" s="169" t="s">
        <v>675</v>
      </c>
      <c r="E200" s="170" t="s">
        <v>587</v>
      </c>
      <c r="F200" s="171">
        <v>850</v>
      </c>
      <c r="G200" s="170"/>
      <c r="H200" s="170">
        <v>1042.5</v>
      </c>
      <c r="I200" s="172">
        <v>1023</v>
      </c>
      <c r="J200" s="173" t="s">
        <v>702</v>
      </c>
      <c r="K200" s="174">
        <v>192.5</v>
      </c>
      <c r="L200" s="175">
        <v>0.22647058823529401</v>
      </c>
      <c r="M200" s="170" t="s">
        <v>557</v>
      </c>
      <c r="N200" s="176">
        <v>42830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67">
        <v>86</v>
      </c>
      <c r="B201" s="168">
        <v>42830</v>
      </c>
      <c r="C201" s="168"/>
      <c r="D201" s="169" t="s">
        <v>465</v>
      </c>
      <c r="E201" s="170" t="s">
        <v>587</v>
      </c>
      <c r="F201" s="171">
        <v>785</v>
      </c>
      <c r="G201" s="170"/>
      <c r="H201" s="170">
        <v>930</v>
      </c>
      <c r="I201" s="172">
        <v>920</v>
      </c>
      <c r="J201" s="173" t="s">
        <v>703</v>
      </c>
      <c r="K201" s="174">
        <f>H201-F201</f>
        <v>145</v>
      </c>
      <c r="L201" s="175">
        <f>K201/F201</f>
        <v>0.18471337579617833</v>
      </c>
      <c r="M201" s="170" t="s">
        <v>557</v>
      </c>
      <c r="N201" s="176">
        <v>42976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7">
        <v>87</v>
      </c>
      <c r="B202" s="178">
        <v>42831</v>
      </c>
      <c r="C202" s="178"/>
      <c r="D202" s="179" t="s">
        <v>704</v>
      </c>
      <c r="E202" s="180" t="s">
        <v>587</v>
      </c>
      <c r="F202" s="181">
        <v>40</v>
      </c>
      <c r="G202" s="181"/>
      <c r="H202" s="182">
        <v>13.1</v>
      </c>
      <c r="I202" s="182">
        <v>60</v>
      </c>
      <c r="J202" s="183" t="s">
        <v>705</v>
      </c>
      <c r="K202" s="184">
        <v>-26.9</v>
      </c>
      <c r="L202" s="185">
        <v>-0.67249999999999999</v>
      </c>
      <c r="M202" s="181" t="s">
        <v>569</v>
      </c>
      <c r="N202" s="178">
        <v>43138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67">
        <v>88</v>
      </c>
      <c r="B203" s="168">
        <v>42837</v>
      </c>
      <c r="C203" s="168"/>
      <c r="D203" s="169" t="s">
        <v>93</v>
      </c>
      <c r="E203" s="170" t="s">
        <v>587</v>
      </c>
      <c r="F203" s="171">
        <v>289.5</v>
      </c>
      <c r="G203" s="170"/>
      <c r="H203" s="170">
        <v>354</v>
      </c>
      <c r="I203" s="172">
        <v>360</v>
      </c>
      <c r="J203" s="173" t="s">
        <v>706</v>
      </c>
      <c r="K203" s="174">
        <f t="shared" ref="K203:K211" si="96">H203-F203</f>
        <v>64.5</v>
      </c>
      <c r="L203" s="175">
        <f t="shared" ref="L203:L211" si="97">K203/F203</f>
        <v>0.22279792746113988</v>
      </c>
      <c r="M203" s="170" t="s">
        <v>557</v>
      </c>
      <c r="N203" s="176">
        <v>43040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67">
        <v>89</v>
      </c>
      <c r="B204" s="168">
        <v>42845</v>
      </c>
      <c r="C204" s="168"/>
      <c r="D204" s="169" t="s">
        <v>411</v>
      </c>
      <c r="E204" s="170" t="s">
        <v>587</v>
      </c>
      <c r="F204" s="171">
        <v>700</v>
      </c>
      <c r="G204" s="170"/>
      <c r="H204" s="170">
        <v>840</v>
      </c>
      <c r="I204" s="172">
        <v>840</v>
      </c>
      <c r="J204" s="173" t="s">
        <v>707</v>
      </c>
      <c r="K204" s="174">
        <f t="shared" si="96"/>
        <v>140</v>
      </c>
      <c r="L204" s="175">
        <f t="shared" si="97"/>
        <v>0.2</v>
      </c>
      <c r="M204" s="170" t="s">
        <v>557</v>
      </c>
      <c r="N204" s="176">
        <v>42893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7">
        <v>90</v>
      </c>
      <c r="B205" s="168">
        <v>42887</v>
      </c>
      <c r="C205" s="168"/>
      <c r="D205" s="169" t="s">
        <v>708</v>
      </c>
      <c r="E205" s="170" t="s">
        <v>587</v>
      </c>
      <c r="F205" s="171">
        <v>130</v>
      </c>
      <c r="G205" s="170"/>
      <c r="H205" s="170">
        <v>144.25</v>
      </c>
      <c r="I205" s="172">
        <v>170</v>
      </c>
      <c r="J205" s="173" t="s">
        <v>709</v>
      </c>
      <c r="K205" s="174">
        <f t="shared" si="96"/>
        <v>14.25</v>
      </c>
      <c r="L205" s="175">
        <f t="shared" si="97"/>
        <v>0.10961538461538461</v>
      </c>
      <c r="M205" s="170" t="s">
        <v>557</v>
      </c>
      <c r="N205" s="176">
        <v>43675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67">
        <v>91</v>
      </c>
      <c r="B206" s="168">
        <v>42901</v>
      </c>
      <c r="C206" s="168"/>
      <c r="D206" s="169" t="s">
        <v>710</v>
      </c>
      <c r="E206" s="170" t="s">
        <v>587</v>
      </c>
      <c r="F206" s="171">
        <v>214.5</v>
      </c>
      <c r="G206" s="170"/>
      <c r="H206" s="170">
        <v>262</v>
      </c>
      <c r="I206" s="172">
        <v>262</v>
      </c>
      <c r="J206" s="173" t="s">
        <v>711</v>
      </c>
      <c r="K206" s="174">
        <f t="shared" si="96"/>
        <v>47.5</v>
      </c>
      <c r="L206" s="175">
        <f t="shared" si="97"/>
        <v>0.22144522144522144</v>
      </c>
      <c r="M206" s="170" t="s">
        <v>557</v>
      </c>
      <c r="N206" s="176">
        <v>42977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8">
        <v>92</v>
      </c>
      <c r="B207" s="199">
        <v>42933</v>
      </c>
      <c r="C207" s="199"/>
      <c r="D207" s="200" t="s">
        <v>712</v>
      </c>
      <c r="E207" s="201" t="s">
        <v>587</v>
      </c>
      <c r="F207" s="202">
        <v>370</v>
      </c>
      <c r="G207" s="201"/>
      <c r="H207" s="201">
        <v>447.5</v>
      </c>
      <c r="I207" s="203">
        <v>450</v>
      </c>
      <c r="J207" s="204" t="s">
        <v>645</v>
      </c>
      <c r="K207" s="174">
        <f t="shared" si="96"/>
        <v>77.5</v>
      </c>
      <c r="L207" s="205">
        <f t="shared" si="97"/>
        <v>0.20945945945945946</v>
      </c>
      <c r="M207" s="201" t="s">
        <v>557</v>
      </c>
      <c r="N207" s="206">
        <v>43035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8">
        <v>93</v>
      </c>
      <c r="B208" s="199">
        <v>42943</v>
      </c>
      <c r="C208" s="199"/>
      <c r="D208" s="200" t="s">
        <v>182</v>
      </c>
      <c r="E208" s="201" t="s">
        <v>587</v>
      </c>
      <c r="F208" s="202">
        <v>657.5</v>
      </c>
      <c r="G208" s="201"/>
      <c r="H208" s="201">
        <v>825</v>
      </c>
      <c r="I208" s="203">
        <v>820</v>
      </c>
      <c r="J208" s="204" t="s">
        <v>645</v>
      </c>
      <c r="K208" s="174">
        <f t="shared" si="96"/>
        <v>167.5</v>
      </c>
      <c r="L208" s="205">
        <f t="shared" si="97"/>
        <v>0.25475285171102663</v>
      </c>
      <c r="M208" s="201" t="s">
        <v>557</v>
      </c>
      <c r="N208" s="206">
        <v>43090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67">
        <v>94</v>
      </c>
      <c r="B209" s="168">
        <v>42964</v>
      </c>
      <c r="C209" s="168"/>
      <c r="D209" s="169" t="s">
        <v>354</v>
      </c>
      <c r="E209" s="170" t="s">
        <v>587</v>
      </c>
      <c r="F209" s="171">
        <v>605</v>
      </c>
      <c r="G209" s="170"/>
      <c r="H209" s="170">
        <v>750</v>
      </c>
      <c r="I209" s="172">
        <v>750</v>
      </c>
      <c r="J209" s="173" t="s">
        <v>703</v>
      </c>
      <c r="K209" s="174">
        <f t="shared" si="96"/>
        <v>145</v>
      </c>
      <c r="L209" s="175">
        <f t="shared" si="97"/>
        <v>0.23966942148760331</v>
      </c>
      <c r="M209" s="170" t="s">
        <v>557</v>
      </c>
      <c r="N209" s="176">
        <v>43027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7">
        <v>95</v>
      </c>
      <c r="B210" s="178">
        <v>42979</v>
      </c>
      <c r="C210" s="178"/>
      <c r="D210" s="186" t="s">
        <v>713</v>
      </c>
      <c r="E210" s="181" t="s">
        <v>587</v>
      </c>
      <c r="F210" s="181">
        <v>255</v>
      </c>
      <c r="G210" s="182"/>
      <c r="H210" s="182">
        <v>217.25</v>
      </c>
      <c r="I210" s="182">
        <v>320</v>
      </c>
      <c r="J210" s="183" t="s">
        <v>714</v>
      </c>
      <c r="K210" s="184">
        <f t="shared" si="96"/>
        <v>-37.75</v>
      </c>
      <c r="L210" s="187">
        <f t="shared" si="97"/>
        <v>-0.14803921568627451</v>
      </c>
      <c r="M210" s="181" t="s">
        <v>569</v>
      </c>
      <c r="N210" s="178">
        <v>43661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67">
        <v>96</v>
      </c>
      <c r="B211" s="168">
        <v>42997</v>
      </c>
      <c r="C211" s="168"/>
      <c r="D211" s="169" t="s">
        <v>715</v>
      </c>
      <c r="E211" s="170" t="s">
        <v>587</v>
      </c>
      <c r="F211" s="171">
        <v>215</v>
      </c>
      <c r="G211" s="170"/>
      <c r="H211" s="170">
        <v>258</v>
      </c>
      <c r="I211" s="172">
        <v>258</v>
      </c>
      <c r="J211" s="173" t="s">
        <v>645</v>
      </c>
      <c r="K211" s="174">
        <f t="shared" si="96"/>
        <v>43</v>
      </c>
      <c r="L211" s="175">
        <f t="shared" si="97"/>
        <v>0.2</v>
      </c>
      <c r="M211" s="170" t="s">
        <v>557</v>
      </c>
      <c r="N211" s="176">
        <v>43040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67">
        <v>97</v>
      </c>
      <c r="B212" s="168">
        <v>42997</v>
      </c>
      <c r="C212" s="168"/>
      <c r="D212" s="169" t="s">
        <v>715</v>
      </c>
      <c r="E212" s="170" t="s">
        <v>587</v>
      </c>
      <c r="F212" s="171">
        <v>215</v>
      </c>
      <c r="G212" s="170"/>
      <c r="H212" s="170">
        <v>258</v>
      </c>
      <c r="I212" s="172">
        <v>258</v>
      </c>
      <c r="J212" s="204" t="s">
        <v>645</v>
      </c>
      <c r="K212" s="174">
        <v>43</v>
      </c>
      <c r="L212" s="175">
        <v>0.2</v>
      </c>
      <c r="M212" s="170" t="s">
        <v>557</v>
      </c>
      <c r="N212" s="176">
        <v>43040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8">
        <v>98</v>
      </c>
      <c r="B213" s="199">
        <v>42998</v>
      </c>
      <c r="C213" s="199"/>
      <c r="D213" s="200" t="s">
        <v>716</v>
      </c>
      <c r="E213" s="201" t="s">
        <v>587</v>
      </c>
      <c r="F213" s="171">
        <v>75</v>
      </c>
      <c r="G213" s="201"/>
      <c r="H213" s="201">
        <v>90</v>
      </c>
      <c r="I213" s="203">
        <v>90</v>
      </c>
      <c r="J213" s="173" t="s">
        <v>717</v>
      </c>
      <c r="K213" s="174">
        <f t="shared" ref="K213:K218" si="98">H213-F213</f>
        <v>15</v>
      </c>
      <c r="L213" s="175">
        <f t="shared" ref="L213:L218" si="99">K213/F213</f>
        <v>0.2</v>
      </c>
      <c r="M213" s="170" t="s">
        <v>557</v>
      </c>
      <c r="N213" s="176">
        <v>43019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8">
        <v>99</v>
      </c>
      <c r="B214" s="199">
        <v>43011</v>
      </c>
      <c r="C214" s="199"/>
      <c r="D214" s="200" t="s">
        <v>571</v>
      </c>
      <c r="E214" s="201" t="s">
        <v>587</v>
      </c>
      <c r="F214" s="202">
        <v>315</v>
      </c>
      <c r="G214" s="201"/>
      <c r="H214" s="201">
        <v>392</v>
      </c>
      <c r="I214" s="203">
        <v>384</v>
      </c>
      <c r="J214" s="204" t="s">
        <v>718</v>
      </c>
      <c r="K214" s="174">
        <f t="shared" si="98"/>
        <v>77</v>
      </c>
      <c r="L214" s="205">
        <f t="shared" si="99"/>
        <v>0.24444444444444444</v>
      </c>
      <c r="M214" s="201" t="s">
        <v>557</v>
      </c>
      <c r="N214" s="206">
        <v>43017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8">
        <v>100</v>
      </c>
      <c r="B215" s="199">
        <v>43013</v>
      </c>
      <c r="C215" s="199"/>
      <c r="D215" s="200" t="s">
        <v>441</v>
      </c>
      <c r="E215" s="201" t="s">
        <v>587</v>
      </c>
      <c r="F215" s="202">
        <v>145</v>
      </c>
      <c r="G215" s="201"/>
      <c r="H215" s="201">
        <v>179</v>
      </c>
      <c r="I215" s="203">
        <v>180</v>
      </c>
      <c r="J215" s="204" t="s">
        <v>719</v>
      </c>
      <c r="K215" s="174">
        <f t="shared" si="98"/>
        <v>34</v>
      </c>
      <c r="L215" s="205">
        <f t="shared" si="99"/>
        <v>0.23448275862068965</v>
      </c>
      <c r="M215" s="201" t="s">
        <v>557</v>
      </c>
      <c r="N215" s="206">
        <v>43025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8">
        <v>101</v>
      </c>
      <c r="B216" s="199">
        <v>43014</v>
      </c>
      <c r="C216" s="199"/>
      <c r="D216" s="200" t="s">
        <v>329</v>
      </c>
      <c r="E216" s="201" t="s">
        <v>587</v>
      </c>
      <c r="F216" s="202">
        <v>256</v>
      </c>
      <c r="G216" s="201"/>
      <c r="H216" s="201">
        <v>323</v>
      </c>
      <c r="I216" s="203">
        <v>320</v>
      </c>
      <c r="J216" s="204" t="s">
        <v>645</v>
      </c>
      <c r="K216" s="174">
        <f t="shared" si="98"/>
        <v>67</v>
      </c>
      <c r="L216" s="205">
        <f t="shared" si="99"/>
        <v>0.26171875</v>
      </c>
      <c r="M216" s="201" t="s">
        <v>557</v>
      </c>
      <c r="N216" s="206">
        <v>43067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8">
        <v>102</v>
      </c>
      <c r="B217" s="199">
        <v>43017</v>
      </c>
      <c r="C217" s="199"/>
      <c r="D217" s="200" t="s">
        <v>344</v>
      </c>
      <c r="E217" s="201" t="s">
        <v>587</v>
      </c>
      <c r="F217" s="202">
        <v>137.5</v>
      </c>
      <c r="G217" s="201"/>
      <c r="H217" s="201">
        <v>184</v>
      </c>
      <c r="I217" s="203">
        <v>183</v>
      </c>
      <c r="J217" s="204" t="s">
        <v>720</v>
      </c>
      <c r="K217" s="174">
        <f t="shared" si="98"/>
        <v>46.5</v>
      </c>
      <c r="L217" s="205">
        <f t="shared" si="99"/>
        <v>0.33818181818181819</v>
      </c>
      <c r="M217" s="201" t="s">
        <v>557</v>
      </c>
      <c r="N217" s="206">
        <v>43108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8">
        <v>103</v>
      </c>
      <c r="B218" s="199">
        <v>43018</v>
      </c>
      <c r="C218" s="199"/>
      <c r="D218" s="200" t="s">
        <v>721</v>
      </c>
      <c r="E218" s="201" t="s">
        <v>587</v>
      </c>
      <c r="F218" s="202">
        <v>125.5</v>
      </c>
      <c r="G218" s="201"/>
      <c r="H218" s="201">
        <v>158</v>
      </c>
      <c r="I218" s="203">
        <v>155</v>
      </c>
      <c r="J218" s="204" t="s">
        <v>722</v>
      </c>
      <c r="K218" s="174">
        <f t="shared" si="98"/>
        <v>32.5</v>
      </c>
      <c r="L218" s="205">
        <f t="shared" si="99"/>
        <v>0.25896414342629481</v>
      </c>
      <c r="M218" s="201" t="s">
        <v>557</v>
      </c>
      <c r="N218" s="206">
        <v>43067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8">
        <v>104</v>
      </c>
      <c r="B219" s="199">
        <v>43018</v>
      </c>
      <c r="C219" s="199"/>
      <c r="D219" s="200" t="s">
        <v>723</v>
      </c>
      <c r="E219" s="201" t="s">
        <v>587</v>
      </c>
      <c r="F219" s="202">
        <v>895</v>
      </c>
      <c r="G219" s="201"/>
      <c r="H219" s="201">
        <v>1122.5</v>
      </c>
      <c r="I219" s="203">
        <v>1078</v>
      </c>
      <c r="J219" s="204" t="s">
        <v>724</v>
      </c>
      <c r="K219" s="174">
        <v>227.5</v>
      </c>
      <c r="L219" s="205">
        <v>0.25418994413407803</v>
      </c>
      <c r="M219" s="201" t="s">
        <v>557</v>
      </c>
      <c r="N219" s="206">
        <v>43117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8">
        <v>105</v>
      </c>
      <c r="B220" s="199">
        <v>43020</v>
      </c>
      <c r="C220" s="199"/>
      <c r="D220" s="200" t="s">
        <v>338</v>
      </c>
      <c r="E220" s="201" t="s">
        <v>587</v>
      </c>
      <c r="F220" s="202">
        <v>525</v>
      </c>
      <c r="G220" s="201"/>
      <c r="H220" s="201">
        <v>629</v>
      </c>
      <c r="I220" s="203">
        <v>629</v>
      </c>
      <c r="J220" s="204" t="s">
        <v>645</v>
      </c>
      <c r="K220" s="174">
        <v>104</v>
      </c>
      <c r="L220" s="205">
        <v>0.19809523809523799</v>
      </c>
      <c r="M220" s="201" t="s">
        <v>557</v>
      </c>
      <c r="N220" s="206">
        <v>43119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8">
        <v>106</v>
      </c>
      <c r="B221" s="199">
        <v>43046</v>
      </c>
      <c r="C221" s="199"/>
      <c r="D221" s="200" t="s">
        <v>377</v>
      </c>
      <c r="E221" s="201" t="s">
        <v>587</v>
      </c>
      <c r="F221" s="202">
        <v>740</v>
      </c>
      <c r="G221" s="201"/>
      <c r="H221" s="201">
        <v>892.5</v>
      </c>
      <c r="I221" s="203">
        <v>900</v>
      </c>
      <c r="J221" s="204" t="s">
        <v>725</v>
      </c>
      <c r="K221" s="174">
        <f>H221-F221</f>
        <v>152.5</v>
      </c>
      <c r="L221" s="205">
        <f>K221/F221</f>
        <v>0.20608108108108109</v>
      </c>
      <c r="M221" s="201" t="s">
        <v>557</v>
      </c>
      <c r="N221" s="206">
        <v>43052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67">
        <v>107</v>
      </c>
      <c r="B222" s="168">
        <v>43073</v>
      </c>
      <c r="C222" s="168"/>
      <c r="D222" s="169" t="s">
        <v>726</v>
      </c>
      <c r="E222" s="170" t="s">
        <v>587</v>
      </c>
      <c r="F222" s="171">
        <v>118.5</v>
      </c>
      <c r="G222" s="170"/>
      <c r="H222" s="170">
        <v>143.5</v>
      </c>
      <c r="I222" s="172">
        <v>145</v>
      </c>
      <c r="J222" s="173" t="s">
        <v>578</v>
      </c>
      <c r="K222" s="174">
        <f>H222-F222</f>
        <v>25</v>
      </c>
      <c r="L222" s="175">
        <f>K222/F222</f>
        <v>0.2109704641350211</v>
      </c>
      <c r="M222" s="170" t="s">
        <v>557</v>
      </c>
      <c r="N222" s="176">
        <v>43097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7">
        <v>108</v>
      </c>
      <c r="B223" s="178">
        <v>43090</v>
      </c>
      <c r="C223" s="178"/>
      <c r="D223" s="179" t="s">
        <v>416</v>
      </c>
      <c r="E223" s="180" t="s">
        <v>587</v>
      </c>
      <c r="F223" s="181">
        <v>715</v>
      </c>
      <c r="G223" s="181"/>
      <c r="H223" s="182">
        <v>500</v>
      </c>
      <c r="I223" s="182">
        <v>872</v>
      </c>
      <c r="J223" s="183" t="s">
        <v>727</v>
      </c>
      <c r="K223" s="184">
        <f>H223-F223</f>
        <v>-215</v>
      </c>
      <c r="L223" s="185">
        <f>K223/F223</f>
        <v>-0.30069930069930068</v>
      </c>
      <c r="M223" s="181" t="s">
        <v>569</v>
      </c>
      <c r="N223" s="178">
        <v>43670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67">
        <v>109</v>
      </c>
      <c r="B224" s="168">
        <v>43098</v>
      </c>
      <c r="C224" s="168"/>
      <c r="D224" s="169" t="s">
        <v>571</v>
      </c>
      <c r="E224" s="170" t="s">
        <v>587</v>
      </c>
      <c r="F224" s="171">
        <v>435</v>
      </c>
      <c r="G224" s="170"/>
      <c r="H224" s="170">
        <v>542.5</v>
      </c>
      <c r="I224" s="172">
        <v>539</v>
      </c>
      <c r="J224" s="173" t="s">
        <v>645</v>
      </c>
      <c r="K224" s="174">
        <v>107.5</v>
      </c>
      <c r="L224" s="175">
        <v>0.247126436781609</v>
      </c>
      <c r="M224" s="170" t="s">
        <v>557</v>
      </c>
      <c r="N224" s="176">
        <v>43206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67">
        <v>110</v>
      </c>
      <c r="B225" s="168">
        <v>43098</v>
      </c>
      <c r="C225" s="168"/>
      <c r="D225" s="169" t="s">
        <v>529</v>
      </c>
      <c r="E225" s="170" t="s">
        <v>587</v>
      </c>
      <c r="F225" s="171">
        <v>885</v>
      </c>
      <c r="G225" s="170"/>
      <c r="H225" s="170">
        <v>1090</v>
      </c>
      <c r="I225" s="172">
        <v>1084</v>
      </c>
      <c r="J225" s="173" t="s">
        <v>645</v>
      </c>
      <c r="K225" s="174">
        <v>205</v>
      </c>
      <c r="L225" s="175">
        <v>0.23163841807909599</v>
      </c>
      <c r="M225" s="170" t="s">
        <v>557</v>
      </c>
      <c r="N225" s="176">
        <v>43213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7">
        <v>111</v>
      </c>
      <c r="B226" s="208">
        <v>43192</v>
      </c>
      <c r="C226" s="208"/>
      <c r="D226" s="186" t="s">
        <v>728</v>
      </c>
      <c r="E226" s="181" t="s">
        <v>587</v>
      </c>
      <c r="F226" s="209">
        <v>478.5</v>
      </c>
      <c r="G226" s="181"/>
      <c r="H226" s="181">
        <v>442</v>
      </c>
      <c r="I226" s="182">
        <v>613</v>
      </c>
      <c r="J226" s="183" t="s">
        <v>729</v>
      </c>
      <c r="K226" s="184">
        <f>H226-F226</f>
        <v>-36.5</v>
      </c>
      <c r="L226" s="185">
        <f>K226/F226</f>
        <v>-7.6280041797283177E-2</v>
      </c>
      <c r="M226" s="181" t="s">
        <v>569</v>
      </c>
      <c r="N226" s="178">
        <v>43762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7">
        <v>112</v>
      </c>
      <c r="B227" s="178">
        <v>43194</v>
      </c>
      <c r="C227" s="178"/>
      <c r="D227" s="179" t="s">
        <v>730</v>
      </c>
      <c r="E227" s="180" t="s">
        <v>587</v>
      </c>
      <c r="F227" s="181">
        <f>141.5-7.3</f>
        <v>134.19999999999999</v>
      </c>
      <c r="G227" s="181"/>
      <c r="H227" s="182">
        <v>77</v>
      </c>
      <c r="I227" s="182">
        <v>180</v>
      </c>
      <c r="J227" s="183" t="s">
        <v>731</v>
      </c>
      <c r="K227" s="184">
        <f>H227-F227</f>
        <v>-57.199999999999989</v>
      </c>
      <c r="L227" s="185">
        <f>K227/F227</f>
        <v>-0.42622950819672129</v>
      </c>
      <c r="M227" s="181" t="s">
        <v>569</v>
      </c>
      <c r="N227" s="178">
        <v>43522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7">
        <v>113</v>
      </c>
      <c r="B228" s="178">
        <v>43209</v>
      </c>
      <c r="C228" s="178"/>
      <c r="D228" s="179" t="s">
        <v>732</v>
      </c>
      <c r="E228" s="180" t="s">
        <v>587</v>
      </c>
      <c r="F228" s="181">
        <v>430</v>
      </c>
      <c r="G228" s="181"/>
      <c r="H228" s="182">
        <v>220</v>
      </c>
      <c r="I228" s="182">
        <v>537</v>
      </c>
      <c r="J228" s="183" t="s">
        <v>733</v>
      </c>
      <c r="K228" s="184">
        <f>H228-F228</f>
        <v>-210</v>
      </c>
      <c r="L228" s="185">
        <f>K228/F228</f>
        <v>-0.48837209302325579</v>
      </c>
      <c r="M228" s="181" t="s">
        <v>569</v>
      </c>
      <c r="N228" s="178">
        <v>43252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8">
        <v>114</v>
      </c>
      <c r="B229" s="199">
        <v>43220</v>
      </c>
      <c r="C229" s="199"/>
      <c r="D229" s="200" t="s">
        <v>378</v>
      </c>
      <c r="E229" s="201" t="s">
        <v>587</v>
      </c>
      <c r="F229" s="201">
        <v>153.5</v>
      </c>
      <c r="G229" s="201"/>
      <c r="H229" s="201">
        <v>196</v>
      </c>
      <c r="I229" s="203">
        <v>196</v>
      </c>
      <c r="J229" s="173" t="s">
        <v>734</v>
      </c>
      <c r="K229" s="174">
        <f>H229-F229</f>
        <v>42.5</v>
      </c>
      <c r="L229" s="175">
        <f>K229/F229</f>
        <v>0.27687296416938112</v>
      </c>
      <c r="M229" s="170" t="s">
        <v>557</v>
      </c>
      <c r="N229" s="176">
        <v>43605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7">
        <v>115</v>
      </c>
      <c r="B230" s="178">
        <v>43306</v>
      </c>
      <c r="C230" s="178"/>
      <c r="D230" s="179" t="s">
        <v>704</v>
      </c>
      <c r="E230" s="180" t="s">
        <v>587</v>
      </c>
      <c r="F230" s="181">
        <v>27.5</v>
      </c>
      <c r="G230" s="181"/>
      <c r="H230" s="182">
        <v>13.1</v>
      </c>
      <c r="I230" s="182">
        <v>60</v>
      </c>
      <c r="J230" s="183" t="s">
        <v>735</v>
      </c>
      <c r="K230" s="184">
        <v>-14.4</v>
      </c>
      <c r="L230" s="185">
        <v>-0.52363636363636401</v>
      </c>
      <c r="M230" s="181" t="s">
        <v>569</v>
      </c>
      <c r="N230" s="178">
        <v>43138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7">
        <v>116</v>
      </c>
      <c r="B231" s="208">
        <v>43318</v>
      </c>
      <c r="C231" s="208"/>
      <c r="D231" s="186" t="s">
        <v>736</v>
      </c>
      <c r="E231" s="181" t="s">
        <v>587</v>
      </c>
      <c r="F231" s="181">
        <v>148.5</v>
      </c>
      <c r="G231" s="181"/>
      <c r="H231" s="181">
        <v>102</v>
      </c>
      <c r="I231" s="182">
        <v>182</v>
      </c>
      <c r="J231" s="183" t="s">
        <v>737</v>
      </c>
      <c r="K231" s="184">
        <f>H231-F231</f>
        <v>-46.5</v>
      </c>
      <c r="L231" s="185">
        <f>K231/F231</f>
        <v>-0.31313131313131315</v>
      </c>
      <c r="M231" s="181" t="s">
        <v>569</v>
      </c>
      <c r="N231" s="178">
        <v>43661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67">
        <v>117</v>
      </c>
      <c r="B232" s="168">
        <v>43335</v>
      </c>
      <c r="C232" s="168"/>
      <c r="D232" s="169" t="s">
        <v>738</v>
      </c>
      <c r="E232" s="170" t="s">
        <v>587</v>
      </c>
      <c r="F232" s="201">
        <v>285</v>
      </c>
      <c r="G232" s="170"/>
      <c r="H232" s="170">
        <v>355</v>
      </c>
      <c r="I232" s="172">
        <v>364</v>
      </c>
      <c r="J232" s="173" t="s">
        <v>739</v>
      </c>
      <c r="K232" s="174">
        <v>70</v>
      </c>
      <c r="L232" s="175">
        <v>0.24561403508771901</v>
      </c>
      <c r="M232" s="170" t="s">
        <v>557</v>
      </c>
      <c r="N232" s="176">
        <v>43455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67">
        <v>118</v>
      </c>
      <c r="B233" s="168">
        <v>43341</v>
      </c>
      <c r="C233" s="168"/>
      <c r="D233" s="169" t="s">
        <v>366</v>
      </c>
      <c r="E233" s="170" t="s">
        <v>587</v>
      </c>
      <c r="F233" s="201">
        <v>525</v>
      </c>
      <c r="G233" s="170"/>
      <c r="H233" s="170">
        <v>585</v>
      </c>
      <c r="I233" s="172">
        <v>635</v>
      </c>
      <c r="J233" s="173" t="s">
        <v>740</v>
      </c>
      <c r="K233" s="174">
        <f t="shared" ref="K233:K250" si="100">H233-F233</f>
        <v>60</v>
      </c>
      <c r="L233" s="175">
        <f t="shared" ref="L233:L250" si="101">K233/F233</f>
        <v>0.11428571428571428</v>
      </c>
      <c r="M233" s="170" t="s">
        <v>557</v>
      </c>
      <c r="N233" s="176">
        <v>43662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67">
        <v>119</v>
      </c>
      <c r="B234" s="168">
        <v>43395</v>
      </c>
      <c r="C234" s="168"/>
      <c r="D234" s="169" t="s">
        <v>354</v>
      </c>
      <c r="E234" s="170" t="s">
        <v>587</v>
      </c>
      <c r="F234" s="201">
        <v>475</v>
      </c>
      <c r="G234" s="170"/>
      <c r="H234" s="170">
        <v>574</v>
      </c>
      <c r="I234" s="172">
        <v>570</v>
      </c>
      <c r="J234" s="173" t="s">
        <v>645</v>
      </c>
      <c r="K234" s="174">
        <f t="shared" si="100"/>
        <v>99</v>
      </c>
      <c r="L234" s="175">
        <f t="shared" si="101"/>
        <v>0.20842105263157895</v>
      </c>
      <c r="M234" s="170" t="s">
        <v>557</v>
      </c>
      <c r="N234" s="176">
        <v>43403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8">
        <v>120</v>
      </c>
      <c r="B235" s="199">
        <v>43397</v>
      </c>
      <c r="C235" s="199"/>
      <c r="D235" s="200" t="s">
        <v>373</v>
      </c>
      <c r="E235" s="201" t="s">
        <v>587</v>
      </c>
      <c r="F235" s="201">
        <v>707.5</v>
      </c>
      <c r="G235" s="201"/>
      <c r="H235" s="201">
        <v>872</v>
      </c>
      <c r="I235" s="203">
        <v>872</v>
      </c>
      <c r="J235" s="204" t="s">
        <v>645</v>
      </c>
      <c r="K235" s="174">
        <f t="shared" si="100"/>
        <v>164.5</v>
      </c>
      <c r="L235" s="205">
        <f t="shared" si="101"/>
        <v>0.23250883392226149</v>
      </c>
      <c r="M235" s="201" t="s">
        <v>557</v>
      </c>
      <c r="N235" s="206">
        <v>43482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8">
        <v>121</v>
      </c>
      <c r="B236" s="199">
        <v>43398</v>
      </c>
      <c r="C236" s="199"/>
      <c r="D236" s="200" t="s">
        <v>741</v>
      </c>
      <c r="E236" s="201" t="s">
        <v>587</v>
      </c>
      <c r="F236" s="201">
        <v>162</v>
      </c>
      <c r="G236" s="201"/>
      <c r="H236" s="201">
        <v>204</v>
      </c>
      <c r="I236" s="203">
        <v>209</v>
      </c>
      <c r="J236" s="204" t="s">
        <v>742</v>
      </c>
      <c r="K236" s="174">
        <f t="shared" si="100"/>
        <v>42</v>
      </c>
      <c r="L236" s="205">
        <f t="shared" si="101"/>
        <v>0.25925925925925924</v>
      </c>
      <c r="M236" s="201" t="s">
        <v>557</v>
      </c>
      <c r="N236" s="206">
        <v>43539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8">
        <v>122</v>
      </c>
      <c r="B237" s="199">
        <v>43399</v>
      </c>
      <c r="C237" s="199"/>
      <c r="D237" s="200" t="s">
        <v>458</v>
      </c>
      <c r="E237" s="201" t="s">
        <v>587</v>
      </c>
      <c r="F237" s="201">
        <v>240</v>
      </c>
      <c r="G237" s="201"/>
      <c r="H237" s="201">
        <v>297</v>
      </c>
      <c r="I237" s="203">
        <v>297</v>
      </c>
      <c r="J237" s="204" t="s">
        <v>645</v>
      </c>
      <c r="K237" s="210">
        <f t="shared" si="100"/>
        <v>57</v>
      </c>
      <c r="L237" s="205">
        <f t="shared" si="101"/>
        <v>0.23749999999999999</v>
      </c>
      <c r="M237" s="201" t="s">
        <v>557</v>
      </c>
      <c r="N237" s="206">
        <v>43417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67">
        <v>123</v>
      </c>
      <c r="B238" s="168">
        <v>43439</v>
      </c>
      <c r="C238" s="168"/>
      <c r="D238" s="169" t="s">
        <v>743</v>
      </c>
      <c r="E238" s="170" t="s">
        <v>587</v>
      </c>
      <c r="F238" s="170">
        <v>202.5</v>
      </c>
      <c r="G238" s="170"/>
      <c r="H238" s="170">
        <v>255</v>
      </c>
      <c r="I238" s="172">
        <v>252</v>
      </c>
      <c r="J238" s="173" t="s">
        <v>645</v>
      </c>
      <c r="K238" s="174">
        <f t="shared" si="100"/>
        <v>52.5</v>
      </c>
      <c r="L238" s="175">
        <f t="shared" si="101"/>
        <v>0.25925925925925924</v>
      </c>
      <c r="M238" s="170" t="s">
        <v>557</v>
      </c>
      <c r="N238" s="176">
        <v>43542</v>
      </c>
      <c r="O238" s="1"/>
      <c r="P238" s="1"/>
      <c r="Q238" s="1"/>
      <c r="R238" s="6" t="s">
        <v>744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8">
        <v>124</v>
      </c>
      <c r="B239" s="199">
        <v>43465</v>
      </c>
      <c r="C239" s="168"/>
      <c r="D239" s="200" t="s">
        <v>403</v>
      </c>
      <c r="E239" s="201" t="s">
        <v>587</v>
      </c>
      <c r="F239" s="201">
        <v>710</v>
      </c>
      <c r="G239" s="201"/>
      <c r="H239" s="201">
        <v>866</v>
      </c>
      <c r="I239" s="203">
        <v>866</v>
      </c>
      <c r="J239" s="204" t="s">
        <v>645</v>
      </c>
      <c r="K239" s="174">
        <f t="shared" si="100"/>
        <v>156</v>
      </c>
      <c r="L239" s="175">
        <f t="shared" si="101"/>
        <v>0.21971830985915494</v>
      </c>
      <c r="M239" s="170" t="s">
        <v>557</v>
      </c>
      <c r="N239" s="176">
        <v>43553</v>
      </c>
      <c r="O239" s="1"/>
      <c r="P239" s="1"/>
      <c r="Q239" s="1"/>
      <c r="R239" s="6" t="s">
        <v>744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8">
        <v>125</v>
      </c>
      <c r="B240" s="199">
        <v>43522</v>
      </c>
      <c r="C240" s="199"/>
      <c r="D240" s="200" t="s">
        <v>152</v>
      </c>
      <c r="E240" s="201" t="s">
        <v>587</v>
      </c>
      <c r="F240" s="201">
        <v>337.25</v>
      </c>
      <c r="G240" s="201"/>
      <c r="H240" s="201">
        <v>398.5</v>
      </c>
      <c r="I240" s="203">
        <v>411</v>
      </c>
      <c r="J240" s="173" t="s">
        <v>745</v>
      </c>
      <c r="K240" s="174">
        <f t="shared" si="100"/>
        <v>61.25</v>
      </c>
      <c r="L240" s="175">
        <f t="shared" si="101"/>
        <v>0.1816160118606375</v>
      </c>
      <c r="M240" s="170" t="s">
        <v>557</v>
      </c>
      <c r="N240" s="176">
        <v>43760</v>
      </c>
      <c r="O240" s="1"/>
      <c r="P240" s="1"/>
      <c r="Q240" s="1"/>
      <c r="R240" s="6" t="s">
        <v>744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1">
        <v>126</v>
      </c>
      <c r="B241" s="212">
        <v>43559</v>
      </c>
      <c r="C241" s="212"/>
      <c r="D241" s="213" t="s">
        <v>746</v>
      </c>
      <c r="E241" s="214" t="s">
        <v>587</v>
      </c>
      <c r="F241" s="214">
        <v>130</v>
      </c>
      <c r="G241" s="214"/>
      <c r="H241" s="214">
        <v>65</v>
      </c>
      <c r="I241" s="215">
        <v>158</v>
      </c>
      <c r="J241" s="183" t="s">
        <v>747</v>
      </c>
      <c r="K241" s="184">
        <f t="shared" si="100"/>
        <v>-65</v>
      </c>
      <c r="L241" s="185">
        <f t="shared" si="101"/>
        <v>-0.5</v>
      </c>
      <c r="M241" s="181" t="s">
        <v>569</v>
      </c>
      <c r="N241" s="178">
        <v>43726</v>
      </c>
      <c r="O241" s="1"/>
      <c r="P241" s="1"/>
      <c r="Q241" s="1"/>
      <c r="R241" s="6" t="s">
        <v>748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8">
        <v>127</v>
      </c>
      <c r="B242" s="199">
        <v>43017</v>
      </c>
      <c r="C242" s="199"/>
      <c r="D242" s="200" t="s">
        <v>184</v>
      </c>
      <c r="E242" s="201" t="s">
        <v>587</v>
      </c>
      <c r="F242" s="201">
        <v>141.5</v>
      </c>
      <c r="G242" s="201"/>
      <c r="H242" s="201">
        <v>183.5</v>
      </c>
      <c r="I242" s="203">
        <v>210</v>
      </c>
      <c r="J242" s="173" t="s">
        <v>742</v>
      </c>
      <c r="K242" s="174">
        <f t="shared" si="100"/>
        <v>42</v>
      </c>
      <c r="L242" s="175">
        <f t="shared" si="101"/>
        <v>0.29681978798586572</v>
      </c>
      <c r="M242" s="170" t="s">
        <v>557</v>
      </c>
      <c r="N242" s="176">
        <v>43042</v>
      </c>
      <c r="O242" s="1"/>
      <c r="P242" s="1"/>
      <c r="Q242" s="1"/>
      <c r="R242" s="6" t="s">
        <v>748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1">
        <v>128</v>
      </c>
      <c r="B243" s="212">
        <v>43074</v>
      </c>
      <c r="C243" s="212"/>
      <c r="D243" s="213" t="s">
        <v>749</v>
      </c>
      <c r="E243" s="214" t="s">
        <v>587</v>
      </c>
      <c r="F243" s="209">
        <v>172</v>
      </c>
      <c r="G243" s="214"/>
      <c r="H243" s="214">
        <v>155.25</v>
      </c>
      <c r="I243" s="215">
        <v>230</v>
      </c>
      <c r="J243" s="183" t="s">
        <v>750</v>
      </c>
      <c r="K243" s="184">
        <f t="shared" si="100"/>
        <v>-16.75</v>
      </c>
      <c r="L243" s="185">
        <f t="shared" si="101"/>
        <v>-9.7383720930232565E-2</v>
      </c>
      <c r="M243" s="181" t="s">
        <v>569</v>
      </c>
      <c r="N243" s="178">
        <v>43787</v>
      </c>
      <c r="O243" s="1"/>
      <c r="P243" s="1"/>
      <c r="Q243" s="1"/>
      <c r="R243" s="6" t="s">
        <v>748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8">
        <v>129</v>
      </c>
      <c r="B244" s="199">
        <v>43398</v>
      </c>
      <c r="C244" s="199"/>
      <c r="D244" s="200" t="s">
        <v>107</v>
      </c>
      <c r="E244" s="201" t="s">
        <v>587</v>
      </c>
      <c r="F244" s="201">
        <v>698.5</v>
      </c>
      <c r="G244" s="201"/>
      <c r="H244" s="201">
        <v>890</v>
      </c>
      <c r="I244" s="203">
        <v>890</v>
      </c>
      <c r="J244" s="173" t="s">
        <v>818</v>
      </c>
      <c r="K244" s="174">
        <f t="shared" si="100"/>
        <v>191.5</v>
      </c>
      <c r="L244" s="175">
        <f t="shared" si="101"/>
        <v>0.27415891195418757</v>
      </c>
      <c r="M244" s="170" t="s">
        <v>557</v>
      </c>
      <c r="N244" s="176">
        <v>44328</v>
      </c>
      <c r="O244" s="1"/>
      <c r="P244" s="1"/>
      <c r="Q244" s="1"/>
      <c r="R244" s="6" t="s">
        <v>744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8">
        <v>130</v>
      </c>
      <c r="B245" s="199">
        <v>42877</v>
      </c>
      <c r="C245" s="199"/>
      <c r="D245" s="200" t="s">
        <v>365</v>
      </c>
      <c r="E245" s="201" t="s">
        <v>587</v>
      </c>
      <c r="F245" s="201">
        <v>127.6</v>
      </c>
      <c r="G245" s="201"/>
      <c r="H245" s="201">
        <v>138</v>
      </c>
      <c r="I245" s="203">
        <v>190</v>
      </c>
      <c r="J245" s="173" t="s">
        <v>751</v>
      </c>
      <c r="K245" s="174">
        <f t="shared" si="100"/>
        <v>10.400000000000006</v>
      </c>
      <c r="L245" s="175">
        <f t="shared" si="101"/>
        <v>8.1504702194357417E-2</v>
      </c>
      <c r="M245" s="170" t="s">
        <v>557</v>
      </c>
      <c r="N245" s="176">
        <v>43774</v>
      </c>
      <c r="O245" s="1"/>
      <c r="P245" s="1"/>
      <c r="Q245" s="1"/>
      <c r="R245" s="6" t="s">
        <v>748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8">
        <v>131</v>
      </c>
      <c r="B246" s="199">
        <v>43158</v>
      </c>
      <c r="C246" s="199"/>
      <c r="D246" s="200" t="s">
        <v>752</v>
      </c>
      <c r="E246" s="201" t="s">
        <v>587</v>
      </c>
      <c r="F246" s="201">
        <v>317</v>
      </c>
      <c r="G246" s="201"/>
      <c r="H246" s="201">
        <v>382.5</v>
      </c>
      <c r="I246" s="203">
        <v>398</v>
      </c>
      <c r="J246" s="173" t="s">
        <v>753</v>
      </c>
      <c r="K246" s="174">
        <f t="shared" si="100"/>
        <v>65.5</v>
      </c>
      <c r="L246" s="175">
        <f t="shared" si="101"/>
        <v>0.20662460567823343</v>
      </c>
      <c r="M246" s="170" t="s">
        <v>557</v>
      </c>
      <c r="N246" s="176">
        <v>44238</v>
      </c>
      <c r="O246" s="1"/>
      <c r="P246" s="1"/>
      <c r="Q246" s="1"/>
      <c r="R246" s="6" t="s">
        <v>748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1">
        <v>132</v>
      </c>
      <c r="B247" s="212">
        <v>43164</v>
      </c>
      <c r="C247" s="212"/>
      <c r="D247" s="213" t="s">
        <v>144</v>
      </c>
      <c r="E247" s="214" t="s">
        <v>587</v>
      </c>
      <c r="F247" s="209">
        <f>510-14.4</f>
        <v>495.6</v>
      </c>
      <c r="G247" s="214"/>
      <c r="H247" s="214">
        <v>350</v>
      </c>
      <c r="I247" s="215">
        <v>672</v>
      </c>
      <c r="J247" s="183" t="s">
        <v>754</v>
      </c>
      <c r="K247" s="184">
        <f t="shared" si="100"/>
        <v>-145.60000000000002</v>
      </c>
      <c r="L247" s="185">
        <f t="shared" si="101"/>
        <v>-0.29378531073446329</v>
      </c>
      <c r="M247" s="181" t="s">
        <v>569</v>
      </c>
      <c r="N247" s="178">
        <v>43887</v>
      </c>
      <c r="O247" s="1"/>
      <c r="P247" s="1"/>
      <c r="Q247" s="1"/>
      <c r="R247" s="6" t="s">
        <v>744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1">
        <v>133</v>
      </c>
      <c r="B248" s="212">
        <v>43237</v>
      </c>
      <c r="C248" s="212"/>
      <c r="D248" s="213" t="s">
        <v>450</v>
      </c>
      <c r="E248" s="214" t="s">
        <v>587</v>
      </c>
      <c r="F248" s="209">
        <v>230.3</v>
      </c>
      <c r="G248" s="214"/>
      <c r="H248" s="214">
        <v>102.5</v>
      </c>
      <c r="I248" s="215">
        <v>348</v>
      </c>
      <c r="J248" s="183" t="s">
        <v>755</v>
      </c>
      <c r="K248" s="184">
        <f t="shared" si="100"/>
        <v>-127.80000000000001</v>
      </c>
      <c r="L248" s="185">
        <f t="shared" si="101"/>
        <v>-0.55492835432045162</v>
      </c>
      <c r="M248" s="181" t="s">
        <v>569</v>
      </c>
      <c r="N248" s="178">
        <v>43896</v>
      </c>
      <c r="O248" s="1"/>
      <c r="P248" s="1"/>
      <c r="Q248" s="1"/>
      <c r="R248" s="6" t="s">
        <v>744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98">
        <v>134</v>
      </c>
      <c r="B249" s="199">
        <v>43258</v>
      </c>
      <c r="C249" s="199"/>
      <c r="D249" s="200" t="s">
        <v>420</v>
      </c>
      <c r="E249" s="201" t="s">
        <v>587</v>
      </c>
      <c r="F249" s="201">
        <f>342.5-5.1</f>
        <v>337.4</v>
      </c>
      <c r="G249" s="201"/>
      <c r="H249" s="201">
        <v>412.5</v>
      </c>
      <c r="I249" s="203">
        <v>439</v>
      </c>
      <c r="J249" s="173" t="s">
        <v>756</v>
      </c>
      <c r="K249" s="174">
        <f t="shared" si="100"/>
        <v>75.100000000000023</v>
      </c>
      <c r="L249" s="175">
        <f t="shared" si="101"/>
        <v>0.22258446947243635</v>
      </c>
      <c r="M249" s="170" t="s">
        <v>557</v>
      </c>
      <c r="N249" s="176">
        <v>44230</v>
      </c>
      <c r="O249" s="1"/>
      <c r="P249" s="1"/>
      <c r="Q249" s="1"/>
      <c r="R249" s="6" t="s">
        <v>748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2">
        <v>135</v>
      </c>
      <c r="B250" s="191">
        <v>43285</v>
      </c>
      <c r="C250" s="191"/>
      <c r="D250" s="192" t="s">
        <v>55</v>
      </c>
      <c r="E250" s="193" t="s">
        <v>587</v>
      </c>
      <c r="F250" s="193">
        <f>127.5-5.53</f>
        <v>121.97</v>
      </c>
      <c r="G250" s="194"/>
      <c r="H250" s="194">
        <v>122.5</v>
      </c>
      <c r="I250" s="194">
        <v>170</v>
      </c>
      <c r="J250" s="195" t="s">
        <v>785</v>
      </c>
      <c r="K250" s="196">
        <f t="shared" si="100"/>
        <v>0.53000000000000114</v>
      </c>
      <c r="L250" s="197">
        <f t="shared" si="101"/>
        <v>4.3453308190538747E-3</v>
      </c>
      <c r="M250" s="193" t="s">
        <v>678</v>
      </c>
      <c r="N250" s="191">
        <v>44431</v>
      </c>
      <c r="O250" s="1"/>
      <c r="P250" s="1"/>
      <c r="Q250" s="1"/>
      <c r="R250" s="6" t="s">
        <v>744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1">
        <v>136</v>
      </c>
      <c r="B251" s="212">
        <v>43294</v>
      </c>
      <c r="C251" s="212"/>
      <c r="D251" s="213" t="s">
        <v>356</v>
      </c>
      <c r="E251" s="214" t="s">
        <v>587</v>
      </c>
      <c r="F251" s="209">
        <v>46.5</v>
      </c>
      <c r="G251" s="214"/>
      <c r="H251" s="214">
        <v>17</v>
      </c>
      <c r="I251" s="215">
        <v>59</v>
      </c>
      <c r="J251" s="183" t="s">
        <v>757</v>
      </c>
      <c r="K251" s="184">
        <f t="shared" ref="K251:K259" si="102">H251-F251</f>
        <v>-29.5</v>
      </c>
      <c r="L251" s="185">
        <f t="shared" ref="L251:L259" si="103">K251/F251</f>
        <v>-0.63440860215053763</v>
      </c>
      <c r="M251" s="181" t="s">
        <v>569</v>
      </c>
      <c r="N251" s="178">
        <v>43887</v>
      </c>
      <c r="O251" s="1"/>
      <c r="P251" s="1"/>
      <c r="Q251" s="1"/>
      <c r="R251" s="6" t="s">
        <v>744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8">
        <v>137</v>
      </c>
      <c r="B252" s="199">
        <v>43396</v>
      </c>
      <c r="C252" s="199"/>
      <c r="D252" s="200" t="s">
        <v>405</v>
      </c>
      <c r="E252" s="201" t="s">
        <v>587</v>
      </c>
      <c r="F252" s="201">
        <v>156.5</v>
      </c>
      <c r="G252" s="201"/>
      <c r="H252" s="201">
        <v>207.5</v>
      </c>
      <c r="I252" s="203">
        <v>191</v>
      </c>
      <c r="J252" s="173" t="s">
        <v>645</v>
      </c>
      <c r="K252" s="174">
        <f t="shared" si="102"/>
        <v>51</v>
      </c>
      <c r="L252" s="175">
        <f t="shared" si="103"/>
        <v>0.32587859424920129</v>
      </c>
      <c r="M252" s="170" t="s">
        <v>557</v>
      </c>
      <c r="N252" s="176">
        <v>44369</v>
      </c>
      <c r="O252" s="1"/>
      <c r="P252" s="1"/>
      <c r="Q252" s="1"/>
      <c r="R252" s="6" t="s">
        <v>744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8">
        <v>138</v>
      </c>
      <c r="B253" s="199">
        <v>43439</v>
      </c>
      <c r="C253" s="199"/>
      <c r="D253" s="200" t="s">
        <v>319</v>
      </c>
      <c r="E253" s="201" t="s">
        <v>587</v>
      </c>
      <c r="F253" s="201">
        <v>259.5</v>
      </c>
      <c r="G253" s="201"/>
      <c r="H253" s="201">
        <v>320</v>
      </c>
      <c r="I253" s="203">
        <v>320</v>
      </c>
      <c r="J253" s="173" t="s">
        <v>645</v>
      </c>
      <c r="K253" s="174">
        <f t="shared" si="102"/>
        <v>60.5</v>
      </c>
      <c r="L253" s="175">
        <f t="shared" si="103"/>
        <v>0.23314065510597304</v>
      </c>
      <c r="M253" s="170" t="s">
        <v>557</v>
      </c>
      <c r="N253" s="176">
        <v>44323</v>
      </c>
      <c r="O253" s="1"/>
      <c r="P253" s="1"/>
      <c r="Q253" s="1"/>
      <c r="R253" s="6" t="s">
        <v>744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1">
        <v>139</v>
      </c>
      <c r="B254" s="212">
        <v>43439</v>
      </c>
      <c r="C254" s="212"/>
      <c r="D254" s="213" t="s">
        <v>758</v>
      </c>
      <c r="E254" s="214" t="s">
        <v>587</v>
      </c>
      <c r="F254" s="214">
        <v>715</v>
      </c>
      <c r="G254" s="214"/>
      <c r="H254" s="214">
        <v>445</v>
      </c>
      <c r="I254" s="215">
        <v>840</v>
      </c>
      <c r="J254" s="183" t="s">
        <v>759</v>
      </c>
      <c r="K254" s="184">
        <f t="shared" si="102"/>
        <v>-270</v>
      </c>
      <c r="L254" s="185">
        <f t="shared" si="103"/>
        <v>-0.3776223776223776</v>
      </c>
      <c r="M254" s="181" t="s">
        <v>569</v>
      </c>
      <c r="N254" s="178">
        <v>43800</v>
      </c>
      <c r="O254" s="1"/>
      <c r="P254" s="1"/>
      <c r="Q254" s="1"/>
      <c r="R254" s="6" t="s">
        <v>744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8">
        <v>140</v>
      </c>
      <c r="B255" s="199">
        <v>43469</v>
      </c>
      <c r="C255" s="199"/>
      <c r="D255" s="200" t="s">
        <v>157</v>
      </c>
      <c r="E255" s="201" t="s">
        <v>587</v>
      </c>
      <c r="F255" s="201">
        <v>875</v>
      </c>
      <c r="G255" s="201"/>
      <c r="H255" s="201">
        <v>1165</v>
      </c>
      <c r="I255" s="203">
        <v>1185</v>
      </c>
      <c r="J255" s="173" t="s">
        <v>760</v>
      </c>
      <c r="K255" s="174">
        <f t="shared" si="102"/>
        <v>290</v>
      </c>
      <c r="L255" s="175">
        <f t="shared" si="103"/>
        <v>0.33142857142857141</v>
      </c>
      <c r="M255" s="170" t="s">
        <v>557</v>
      </c>
      <c r="N255" s="176">
        <v>43847</v>
      </c>
      <c r="O255" s="1"/>
      <c r="P255" s="1"/>
      <c r="Q255" s="1"/>
      <c r="R255" s="6" t="s">
        <v>744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8">
        <v>141</v>
      </c>
      <c r="B256" s="199">
        <v>43559</v>
      </c>
      <c r="C256" s="199"/>
      <c r="D256" s="200" t="s">
        <v>335</v>
      </c>
      <c r="E256" s="201" t="s">
        <v>587</v>
      </c>
      <c r="F256" s="201">
        <f>387-14.63</f>
        <v>372.37</v>
      </c>
      <c r="G256" s="201"/>
      <c r="H256" s="201">
        <v>490</v>
      </c>
      <c r="I256" s="203">
        <v>490</v>
      </c>
      <c r="J256" s="173" t="s">
        <v>645</v>
      </c>
      <c r="K256" s="174">
        <f t="shared" si="102"/>
        <v>117.63</v>
      </c>
      <c r="L256" s="175">
        <f t="shared" si="103"/>
        <v>0.31589548030185027</v>
      </c>
      <c r="M256" s="170" t="s">
        <v>557</v>
      </c>
      <c r="N256" s="176">
        <v>43850</v>
      </c>
      <c r="O256" s="1"/>
      <c r="P256" s="1"/>
      <c r="Q256" s="1"/>
      <c r="R256" s="6" t="s">
        <v>744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1">
        <v>142</v>
      </c>
      <c r="B257" s="212">
        <v>43578</v>
      </c>
      <c r="C257" s="212"/>
      <c r="D257" s="213" t="s">
        <v>761</v>
      </c>
      <c r="E257" s="214" t="s">
        <v>559</v>
      </c>
      <c r="F257" s="214">
        <v>220</v>
      </c>
      <c r="G257" s="214"/>
      <c r="H257" s="214">
        <v>127.5</v>
      </c>
      <c r="I257" s="215">
        <v>284</v>
      </c>
      <c r="J257" s="183" t="s">
        <v>762</v>
      </c>
      <c r="K257" s="184">
        <f t="shared" si="102"/>
        <v>-92.5</v>
      </c>
      <c r="L257" s="185">
        <f t="shared" si="103"/>
        <v>-0.42045454545454547</v>
      </c>
      <c r="M257" s="181" t="s">
        <v>569</v>
      </c>
      <c r="N257" s="178">
        <v>43896</v>
      </c>
      <c r="O257" s="1"/>
      <c r="P257" s="1"/>
      <c r="Q257" s="1"/>
      <c r="R257" s="6" t="s">
        <v>744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98">
        <v>143</v>
      </c>
      <c r="B258" s="199">
        <v>43622</v>
      </c>
      <c r="C258" s="199"/>
      <c r="D258" s="200" t="s">
        <v>459</v>
      </c>
      <c r="E258" s="201" t="s">
        <v>559</v>
      </c>
      <c r="F258" s="201">
        <v>332.8</v>
      </c>
      <c r="G258" s="201"/>
      <c r="H258" s="201">
        <v>405</v>
      </c>
      <c r="I258" s="203">
        <v>419</v>
      </c>
      <c r="J258" s="173" t="s">
        <v>763</v>
      </c>
      <c r="K258" s="174">
        <f t="shared" si="102"/>
        <v>72.199999999999989</v>
      </c>
      <c r="L258" s="175">
        <f t="shared" si="103"/>
        <v>0.21694711538461534</v>
      </c>
      <c r="M258" s="170" t="s">
        <v>557</v>
      </c>
      <c r="N258" s="176">
        <v>43860</v>
      </c>
      <c r="O258" s="1"/>
      <c r="P258" s="1"/>
      <c r="Q258" s="1"/>
      <c r="R258" s="6" t="s">
        <v>748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92">
        <v>144</v>
      </c>
      <c r="B259" s="191">
        <v>43641</v>
      </c>
      <c r="C259" s="191"/>
      <c r="D259" s="192" t="s">
        <v>150</v>
      </c>
      <c r="E259" s="193" t="s">
        <v>587</v>
      </c>
      <c r="F259" s="193">
        <v>386</v>
      </c>
      <c r="G259" s="194"/>
      <c r="H259" s="194">
        <v>395</v>
      </c>
      <c r="I259" s="194">
        <v>452</v>
      </c>
      <c r="J259" s="195" t="s">
        <v>764</v>
      </c>
      <c r="K259" s="196">
        <f t="shared" si="102"/>
        <v>9</v>
      </c>
      <c r="L259" s="197">
        <f t="shared" si="103"/>
        <v>2.3316062176165803E-2</v>
      </c>
      <c r="M259" s="193" t="s">
        <v>678</v>
      </c>
      <c r="N259" s="191">
        <v>43868</v>
      </c>
      <c r="O259" s="1"/>
      <c r="P259" s="1"/>
      <c r="Q259" s="1"/>
      <c r="R259" s="6" t="s">
        <v>748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2">
        <v>145</v>
      </c>
      <c r="B260" s="191">
        <v>43707</v>
      </c>
      <c r="C260" s="191"/>
      <c r="D260" s="192" t="s">
        <v>130</v>
      </c>
      <c r="E260" s="193" t="s">
        <v>587</v>
      </c>
      <c r="F260" s="193">
        <v>137.5</v>
      </c>
      <c r="G260" s="194"/>
      <c r="H260" s="194">
        <v>138.5</v>
      </c>
      <c r="I260" s="194">
        <v>190</v>
      </c>
      <c r="J260" s="195" t="s">
        <v>784</v>
      </c>
      <c r="K260" s="196">
        <f>H260-F260</f>
        <v>1</v>
      </c>
      <c r="L260" s="197">
        <f>K260/F260</f>
        <v>7.2727272727272727E-3</v>
      </c>
      <c r="M260" s="193" t="s">
        <v>678</v>
      </c>
      <c r="N260" s="191">
        <v>44432</v>
      </c>
      <c r="O260" s="1"/>
      <c r="P260" s="1"/>
      <c r="Q260" s="1"/>
      <c r="R260" s="6" t="s">
        <v>744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98">
        <v>146</v>
      </c>
      <c r="B261" s="199">
        <v>43731</v>
      </c>
      <c r="C261" s="199"/>
      <c r="D261" s="200" t="s">
        <v>413</v>
      </c>
      <c r="E261" s="201" t="s">
        <v>587</v>
      </c>
      <c r="F261" s="201">
        <v>235</v>
      </c>
      <c r="G261" s="201"/>
      <c r="H261" s="201">
        <v>295</v>
      </c>
      <c r="I261" s="203">
        <v>296</v>
      </c>
      <c r="J261" s="173" t="s">
        <v>765</v>
      </c>
      <c r="K261" s="174">
        <f t="shared" ref="K261:K267" si="104">H261-F261</f>
        <v>60</v>
      </c>
      <c r="L261" s="175">
        <f t="shared" ref="L261:L267" si="105">K261/F261</f>
        <v>0.25531914893617019</v>
      </c>
      <c r="M261" s="170" t="s">
        <v>557</v>
      </c>
      <c r="N261" s="176">
        <v>43844</v>
      </c>
      <c r="O261" s="1"/>
      <c r="P261" s="1"/>
      <c r="Q261" s="1"/>
      <c r="R261" s="6" t="s">
        <v>748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98">
        <v>147</v>
      </c>
      <c r="B262" s="199">
        <v>43752</v>
      </c>
      <c r="C262" s="199"/>
      <c r="D262" s="200" t="s">
        <v>766</v>
      </c>
      <c r="E262" s="201" t="s">
        <v>587</v>
      </c>
      <c r="F262" s="201">
        <v>277.5</v>
      </c>
      <c r="G262" s="201"/>
      <c r="H262" s="201">
        <v>333</v>
      </c>
      <c r="I262" s="203">
        <v>333</v>
      </c>
      <c r="J262" s="173" t="s">
        <v>767</v>
      </c>
      <c r="K262" s="174">
        <f t="shared" si="104"/>
        <v>55.5</v>
      </c>
      <c r="L262" s="175">
        <f t="shared" si="105"/>
        <v>0.2</v>
      </c>
      <c r="M262" s="170" t="s">
        <v>557</v>
      </c>
      <c r="N262" s="176">
        <v>43846</v>
      </c>
      <c r="O262" s="1"/>
      <c r="P262" s="1"/>
      <c r="Q262" s="1"/>
      <c r="R262" s="6" t="s">
        <v>744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8">
        <v>148</v>
      </c>
      <c r="B263" s="199">
        <v>43752</v>
      </c>
      <c r="C263" s="199"/>
      <c r="D263" s="200" t="s">
        <v>768</v>
      </c>
      <c r="E263" s="201" t="s">
        <v>587</v>
      </c>
      <c r="F263" s="201">
        <v>930</v>
      </c>
      <c r="G263" s="201"/>
      <c r="H263" s="201">
        <v>1165</v>
      </c>
      <c r="I263" s="203">
        <v>1200</v>
      </c>
      <c r="J263" s="173" t="s">
        <v>769</v>
      </c>
      <c r="K263" s="174">
        <f t="shared" si="104"/>
        <v>235</v>
      </c>
      <c r="L263" s="175">
        <f t="shared" si="105"/>
        <v>0.25268817204301075</v>
      </c>
      <c r="M263" s="170" t="s">
        <v>557</v>
      </c>
      <c r="N263" s="176">
        <v>43847</v>
      </c>
      <c r="O263" s="1"/>
      <c r="P263" s="1"/>
      <c r="Q263" s="1"/>
      <c r="R263" s="6" t="s">
        <v>748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98">
        <v>149</v>
      </c>
      <c r="B264" s="199">
        <v>43753</v>
      </c>
      <c r="C264" s="199"/>
      <c r="D264" s="200" t="s">
        <v>770</v>
      </c>
      <c r="E264" s="201" t="s">
        <v>587</v>
      </c>
      <c r="F264" s="171">
        <v>111</v>
      </c>
      <c r="G264" s="201"/>
      <c r="H264" s="201">
        <v>141</v>
      </c>
      <c r="I264" s="203">
        <v>141</v>
      </c>
      <c r="J264" s="173" t="s">
        <v>572</v>
      </c>
      <c r="K264" s="174">
        <f t="shared" si="104"/>
        <v>30</v>
      </c>
      <c r="L264" s="175">
        <f t="shared" si="105"/>
        <v>0.27027027027027029</v>
      </c>
      <c r="M264" s="170" t="s">
        <v>557</v>
      </c>
      <c r="N264" s="176">
        <v>44328</v>
      </c>
      <c r="O264" s="1"/>
      <c r="P264" s="1"/>
      <c r="Q264" s="1"/>
      <c r="R264" s="6" t="s">
        <v>748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98">
        <v>150</v>
      </c>
      <c r="B265" s="199">
        <v>43753</v>
      </c>
      <c r="C265" s="199"/>
      <c r="D265" s="200" t="s">
        <v>771</v>
      </c>
      <c r="E265" s="201" t="s">
        <v>587</v>
      </c>
      <c r="F265" s="171">
        <v>296</v>
      </c>
      <c r="G265" s="201"/>
      <c r="H265" s="201">
        <v>370</v>
      </c>
      <c r="I265" s="203">
        <v>370</v>
      </c>
      <c r="J265" s="173" t="s">
        <v>645</v>
      </c>
      <c r="K265" s="174">
        <f t="shared" si="104"/>
        <v>74</v>
      </c>
      <c r="L265" s="175">
        <f t="shared" si="105"/>
        <v>0.25</v>
      </c>
      <c r="M265" s="170" t="s">
        <v>557</v>
      </c>
      <c r="N265" s="176">
        <v>43853</v>
      </c>
      <c r="O265" s="1"/>
      <c r="P265" s="1"/>
      <c r="Q265" s="1"/>
      <c r="R265" s="6" t="s">
        <v>748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98">
        <v>151</v>
      </c>
      <c r="B266" s="199">
        <v>43754</v>
      </c>
      <c r="C266" s="199"/>
      <c r="D266" s="200" t="s">
        <v>772</v>
      </c>
      <c r="E266" s="201" t="s">
        <v>587</v>
      </c>
      <c r="F266" s="171">
        <v>300</v>
      </c>
      <c r="G266" s="201"/>
      <c r="H266" s="201">
        <v>382.5</v>
      </c>
      <c r="I266" s="203">
        <v>344</v>
      </c>
      <c r="J266" s="173" t="s">
        <v>822</v>
      </c>
      <c r="K266" s="174">
        <f t="shared" si="104"/>
        <v>82.5</v>
      </c>
      <c r="L266" s="175">
        <f t="shared" si="105"/>
        <v>0.27500000000000002</v>
      </c>
      <c r="M266" s="170" t="s">
        <v>557</v>
      </c>
      <c r="N266" s="176">
        <v>44238</v>
      </c>
      <c r="O266" s="1"/>
      <c r="P266" s="1"/>
      <c r="Q266" s="1"/>
      <c r="R266" s="6" t="s">
        <v>748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8">
        <v>152</v>
      </c>
      <c r="B267" s="199">
        <v>43832</v>
      </c>
      <c r="C267" s="199"/>
      <c r="D267" s="200" t="s">
        <v>773</v>
      </c>
      <c r="E267" s="201" t="s">
        <v>587</v>
      </c>
      <c r="F267" s="171">
        <v>495</v>
      </c>
      <c r="G267" s="201"/>
      <c r="H267" s="201">
        <v>595</v>
      </c>
      <c r="I267" s="203">
        <v>590</v>
      </c>
      <c r="J267" s="173" t="s">
        <v>821</v>
      </c>
      <c r="K267" s="174">
        <f t="shared" si="104"/>
        <v>100</v>
      </c>
      <c r="L267" s="175">
        <f t="shared" si="105"/>
        <v>0.20202020202020202</v>
      </c>
      <c r="M267" s="170" t="s">
        <v>557</v>
      </c>
      <c r="N267" s="176">
        <v>44589</v>
      </c>
      <c r="O267" s="1"/>
      <c r="P267" s="1"/>
      <c r="Q267" s="1"/>
      <c r="R267" s="6" t="s">
        <v>748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8">
        <v>153</v>
      </c>
      <c r="B268" s="199">
        <v>43966</v>
      </c>
      <c r="C268" s="199"/>
      <c r="D268" s="200" t="s">
        <v>71</v>
      </c>
      <c r="E268" s="201" t="s">
        <v>587</v>
      </c>
      <c r="F268" s="171">
        <v>67.5</v>
      </c>
      <c r="G268" s="201"/>
      <c r="H268" s="201">
        <v>86</v>
      </c>
      <c r="I268" s="203">
        <v>86</v>
      </c>
      <c r="J268" s="173" t="s">
        <v>774</v>
      </c>
      <c r="K268" s="174">
        <f t="shared" ref="K268:K275" si="106">H268-F268</f>
        <v>18.5</v>
      </c>
      <c r="L268" s="175">
        <f t="shared" ref="L268:L275" si="107">K268/F268</f>
        <v>0.27407407407407408</v>
      </c>
      <c r="M268" s="170" t="s">
        <v>557</v>
      </c>
      <c r="N268" s="176">
        <v>44008</v>
      </c>
      <c r="O268" s="1"/>
      <c r="P268" s="1"/>
      <c r="Q268" s="1"/>
      <c r="R268" s="6" t="s">
        <v>748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98">
        <v>154</v>
      </c>
      <c r="B269" s="199">
        <v>44035</v>
      </c>
      <c r="C269" s="199"/>
      <c r="D269" s="200" t="s">
        <v>458</v>
      </c>
      <c r="E269" s="201" t="s">
        <v>587</v>
      </c>
      <c r="F269" s="171">
        <v>231</v>
      </c>
      <c r="G269" s="201"/>
      <c r="H269" s="201">
        <v>281</v>
      </c>
      <c r="I269" s="203">
        <v>281</v>
      </c>
      <c r="J269" s="173" t="s">
        <v>645</v>
      </c>
      <c r="K269" s="174">
        <f t="shared" si="106"/>
        <v>50</v>
      </c>
      <c r="L269" s="175">
        <f t="shared" si="107"/>
        <v>0.21645021645021645</v>
      </c>
      <c r="M269" s="170" t="s">
        <v>557</v>
      </c>
      <c r="N269" s="176">
        <v>44358</v>
      </c>
      <c r="O269" s="1"/>
      <c r="P269" s="1"/>
      <c r="Q269" s="1"/>
      <c r="R269" s="6" t="s">
        <v>748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98">
        <v>155</v>
      </c>
      <c r="B270" s="199">
        <v>44092</v>
      </c>
      <c r="C270" s="199"/>
      <c r="D270" s="200" t="s">
        <v>395</v>
      </c>
      <c r="E270" s="201" t="s">
        <v>587</v>
      </c>
      <c r="F270" s="201">
        <v>206</v>
      </c>
      <c r="G270" s="201"/>
      <c r="H270" s="201">
        <v>248</v>
      </c>
      <c r="I270" s="203">
        <v>248</v>
      </c>
      <c r="J270" s="173" t="s">
        <v>645</v>
      </c>
      <c r="K270" s="174">
        <f t="shared" si="106"/>
        <v>42</v>
      </c>
      <c r="L270" s="175">
        <f t="shared" si="107"/>
        <v>0.20388349514563106</v>
      </c>
      <c r="M270" s="170" t="s">
        <v>557</v>
      </c>
      <c r="N270" s="176">
        <v>44214</v>
      </c>
      <c r="O270" s="1"/>
      <c r="P270" s="1"/>
      <c r="Q270" s="1"/>
      <c r="R270" s="6" t="s">
        <v>748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98">
        <v>156</v>
      </c>
      <c r="B271" s="199">
        <v>44140</v>
      </c>
      <c r="C271" s="199"/>
      <c r="D271" s="200" t="s">
        <v>395</v>
      </c>
      <c r="E271" s="201" t="s">
        <v>587</v>
      </c>
      <c r="F271" s="201">
        <v>182.5</v>
      </c>
      <c r="G271" s="201"/>
      <c r="H271" s="201">
        <v>248</v>
      </c>
      <c r="I271" s="203">
        <v>248</v>
      </c>
      <c r="J271" s="173" t="s">
        <v>645</v>
      </c>
      <c r="K271" s="174">
        <f t="shared" si="106"/>
        <v>65.5</v>
      </c>
      <c r="L271" s="175">
        <f t="shared" si="107"/>
        <v>0.35890410958904112</v>
      </c>
      <c r="M271" s="170" t="s">
        <v>557</v>
      </c>
      <c r="N271" s="176">
        <v>44214</v>
      </c>
      <c r="O271" s="1"/>
      <c r="P271" s="1"/>
      <c r="Q271" s="1"/>
      <c r="R271" s="6" t="s">
        <v>748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98">
        <v>157</v>
      </c>
      <c r="B272" s="199">
        <v>44140</v>
      </c>
      <c r="C272" s="199"/>
      <c r="D272" s="200" t="s">
        <v>319</v>
      </c>
      <c r="E272" s="201" t="s">
        <v>587</v>
      </c>
      <c r="F272" s="201">
        <v>247.5</v>
      </c>
      <c r="G272" s="201"/>
      <c r="H272" s="201">
        <v>320</v>
      </c>
      <c r="I272" s="203">
        <v>320</v>
      </c>
      <c r="J272" s="173" t="s">
        <v>645</v>
      </c>
      <c r="K272" s="174">
        <f t="shared" si="106"/>
        <v>72.5</v>
      </c>
      <c r="L272" s="175">
        <f t="shared" si="107"/>
        <v>0.29292929292929293</v>
      </c>
      <c r="M272" s="170" t="s">
        <v>557</v>
      </c>
      <c r="N272" s="176">
        <v>44323</v>
      </c>
      <c r="O272" s="1"/>
      <c r="P272" s="1"/>
      <c r="Q272" s="1"/>
      <c r="R272" s="6" t="s">
        <v>748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8">
        <v>158</v>
      </c>
      <c r="B273" s="199">
        <v>44140</v>
      </c>
      <c r="C273" s="199"/>
      <c r="D273" s="200" t="s">
        <v>270</v>
      </c>
      <c r="E273" s="201" t="s">
        <v>587</v>
      </c>
      <c r="F273" s="171">
        <v>925</v>
      </c>
      <c r="G273" s="201"/>
      <c r="H273" s="201">
        <v>1095</v>
      </c>
      <c r="I273" s="203">
        <v>1093</v>
      </c>
      <c r="J273" s="173" t="s">
        <v>775</v>
      </c>
      <c r="K273" s="174">
        <f t="shared" si="106"/>
        <v>170</v>
      </c>
      <c r="L273" s="175">
        <f t="shared" si="107"/>
        <v>0.18378378378378379</v>
      </c>
      <c r="M273" s="170" t="s">
        <v>557</v>
      </c>
      <c r="N273" s="176">
        <v>44201</v>
      </c>
      <c r="O273" s="1"/>
      <c r="P273" s="1"/>
      <c r="Q273" s="1"/>
      <c r="R273" s="6" t="s">
        <v>748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8">
        <v>159</v>
      </c>
      <c r="B274" s="199">
        <v>44140</v>
      </c>
      <c r="C274" s="199"/>
      <c r="D274" s="200" t="s">
        <v>335</v>
      </c>
      <c r="E274" s="201" t="s">
        <v>587</v>
      </c>
      <c r="F274" s="171">
        <v>332.5</v>
      </c>
      <c r="G274" s="201"/>
      <c r="H274" s="201">
        <v>393</v>
      </c>
      <c r="I274" s="203">
        <v>406</v>
      </c>
      <c r="J274" s="173" t="s">
        <v>776</v>
      </c>
      <c r="K274" s="174">
        <f t="shared" si="106"/>
        <v>60.5</v>
      </c>
      <c r="L274" s="175">
        <f t="shared" si="107"/>
        <v>0.18195488721804512</v>
      </c>
      <c r="M274" s="170" t="s">
        <v>557</v>
      </c>
      <c r="N274" s="176">
        <v>44256</v>
      </c>
      <c r="O274" s="1"/>
      <c r="P274" s="1"/>
      <c r="Q274" s="1"/>
      <c r="R274" s="6" t="s">
        <v>748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98">
        <v>160</v>
      </c>
      <c r="B275" s="199">
        <v>44141</v>
      </c>
      <c r="C275" s="199"/>
      <c r="D275" s="200" t="s">
        <v>458</v>
      </c>
      <c r="E275" s="201" t="s">
        <v>587</v>
      </c>
      <c r="F275" s="171">
        <v>231</v>
      </c>
      <c r="G275" s="201"/>
      <c r="H275" s="201">
        <v>281</v>
      </c>
      <c r="I275" s="203">
        <v>281</v>
      </c>
      <c r="J275" s="173" t="s">
        <v>645</v>
      </c>
      <c r="K275" s="174">
        <f t="shared" si="106"/>
        <v>50</v>
      </c>
      <c r="L275" s="175">
        <f t="shared" si="107"/>
        <v>0.21645021645021645</v>
      </c>
      <c r="M275" s="170" t="s">
        <v>557</v>
      </c>
      <c r="N275" s="176">
        <v>44358</v>
      </c>
      <c r="O275" s="1"/>
      <c r="P275" s="1"/>
      <c r="Q275" s="1"/>
      <c r="R275" s="6" t="s">
        <v>748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4">
        <v>161</v>
      </c>
      <c r="B276" s="217">
        <v>44187</v>
      </c>
      <c r="C276" s="217"/>
      <c r="D276" s="218" t="s">
        <v>433</v>
      </c>
      <c r="E276" s="53" t="s">
        <v>587</v>
      </c>
      <c r="F276" s="219" t="s">
        <v>777</v>
      </c>
      <c r="G276" s="53"/>
      <c r="H276" s="53"/>
      <c r="I276" s="220">
        <v>239</v>
      </c>
      <c r="J276" s="216" t="s">
        <v>560</v>
      </c>
      <c r="K276" s="216"/>
      <c r="L276" s="221"/>
      <c r="M276" s="222"/>
      <c r="N276" s="223"/>
      <c r="O276" s="1"/>
      <c r="P276" s="1"/>
      <c r="Q276" s="1"/>
      <c r="R276" s="6" t="s">
        <v>748</v>
      </c>
    </row>
    <row r="277" spans="1:26" ht="12.75" customHeight="1">
      <c r="A277" s="198">
        <v>162</v>
      </c>
      <c r="B277" s="199">
        <v>44258</v>
      </c>
      <c r="C277" s="199"/>
      <c r="D277" s="200" t="s">
        <v>773</v>
      </c>
      <c r="E277" s="201" t="s">
        <v>587</v>
      </c>
      <c r="F277" s="171">
        <v>495</v>
      </c>
      <c r="G277" s="201"/>
      <c r="H277" s="201">
        <v>595</v>
      </c>
      <c r="I277" s="203">
        <v>590</v>
      </c>
      <c r="J277" s="173" t="s">
        <v>821</v>
      </c>
      <c r="K277" s="174">
        <f>H277-F277</f>
        <v>100</v>
      </c>
      <c r="L277" s="175">
        <f>K277/F277</f>
        <v>0.20202020202020202</v>
      </c>
      <c r="M277" s="170" t="s">
        <v>557</v>
      </c>
      <c r="N277" s="176">
        <v>44589</v>
      </c>
      <c r="O277" s="1"/>
      <c r="P277" s="1"/>
      <c r="R277" s="6" t="s">
        <v>748</v>
      </c>
    </row>
    <row r="278" spans="1:26" ht="12.75" customHeight="1">
      <c r="A278" s="198">
        <v>163</v>
      </c>
      <c r="B278" s="199">
        <v>44274</v>
      </c>
      <c r="C278" s="199"/>
      <c r="D278" s="200" t="s">
        <v>335</v>
      </c>
      <c r="E278" s="201" t="s">
        <v>587</v>
      </c>
      <c r="F278" s="171">
        <v>355</v>
      </c>
      <c r="G278" s="201"/>
      <c r="H278" s="201">
        <v>422.5</v>
      </c>
      <c r="I278" s="203">
        <v>420</v>
      </c>
      <c r="J278" s="173" t="s">
        <v>778</v>
      </c>
      <c r="K278" s="174">
        <f>H278-F278</f>
        <v>67.5</v>
      </c>
      <c r="L278" s="175">
        <f>K278/F278</f>
        <v>0.19014084507042253</v>
      </c>
      <c r="M278" s="170" t="s">
        <v>557</v>
      </c>
      <c r="N278" s="176">
        <v>44361</v>
      </c>
      <c r="O278" s="1"/>
      <c r="R278" s="225" t="s">
        <v>748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98">
        <v>164</v>
      </c>
      <c r="B279" s="199">
        <v>44295</v>
      </c>
      <c r="C279" s="199"/>
      <c r="D279" s="200" t="s">
        <v>779</v>
      </c>
      <c r="E279" s="201" t="s">
        <v>587</v>
      </c>
      <c r="F279" s="171">
        <v>555</v>
      </c>
      <c r="G279" s="201"/>
      <c r="H279" s="201">
        <v>663</v>
      </c>
      <c r="I279" s="203">
        <v>663</v>
      </c>
      <c r="J279" s="173" t="s">
        <v>780</v>
      </c>
      <c r="K279" s="174">
        <f>H279-F279</f>
        <v>108</v>
      </c>
      <c r="L279" s="175">
        <f>K279/F279</f>
        <v>0.19459459459459461</v>
      </c>
      <c r="M279" s="170" t="s">
        <v>557</v>
      </c>
      <c r="N279" s="176">
        <v>44321</v>
      </c>
      <c r="O279" s="1"/>
      <c r="P279" s="1"/>
      <c r="Q279" s="1"/>
      <c r="R279" s="225" t="s">
        <v>748</v>
      </c>
    </row>
    <row r="280" spans="1:26" ht="12.75" customHeight="1">
      <c r="A280" s="198">
        <v>165</v>
      </c>
      <c r="B280" s="199">
        <v>44308</v>
      </c>
      <c r="C280" s="199"/>
      <c r="D280" s="200" t="s">
        <v>365</v>
      </c>
      <c r="E280" s="201" t="s">
        <v>587</v>
      </c>
      <c r="F280" s="171">
        <v>126.5</v>
      </c>
      <c r="G280" s="201"/>
      <c r="H280" s="201">
        <v>155</v>
      </c>
      <c r="I280" s="203">
        <v>155</v>
      </c>
      <c r="J280" s="173" t="s">
        <v>645</v>
      </c>
      <c r="K280" s="174">
        <f>H280-F280</f>
        <v>28.5</v>
      </c>
      <c r="L280" s="175">
        <f>K280/F280</f>
        <v>0.22529644268774704</v>
      </c>
      <c r="M280" s="170" t="s">
        <v>557</v>
      </c>
      <c r="N280" s="176">
        <v>44362</v>
      </c>
      <c r="O280" s="1"/>
      <c r="R280" s="225" t="s">
        <v>748</v>
      </c>
    </row>
    <row r="281" spans="1:26" ht="12.75" customHeight="1">
      <c r="A281" s="255">
        <v>166</v>
      </c>
      <c r="B281" s="256">
        <v>44368</v>
      </c>
      <c r="C281" s="256"/>
      <c r="D281" s="257" t="s">
        <v>383</v>
      </c>
      <c r="E281" s="258" t="s">
        <v>587</v>
      </c>
      <c r="F281" s="259">
        <v>287.5</v>
      </c>
      <c r="G281" s="258"/>
      <c r="H281" s="258">
        <v>245</v>
      </c>
      <c r="I281" s="260">
        <v>344</v>
      </c>
      <c r="J281" s="183" t="s">
        <v>816</v>
      </c>
      <c r="K281" s="184">
        <f>H281-F281</f>
        <v>-42.5</v>
      </c>
      <c r="L281" s="185">
        <f>K281/F281</f>
        <v>-0.14782608695652175</v>
      </c>
      <c r="M281" s="181" t="s">
        <v>569</v>
      </c>
      <c r="N281" s="178">
        <v>44508</v>
      </c>
      <c r="O281" s="1"/>
      <c r="R281" s="225" t="s">
        <v>748</v>
      </c>
    </row>
    <row r="282" spans="1:26" ht="12.75" customHeight="1">
      <c r="A282" s="224">
        <v>167</v>
      </c>
      <c r="B282" s="217">
        <v>44368</v>
      </c>
      <c r="C282" s="217"/>
      <c r="D282" s="218" t="s">
        <v>458</v>
      </c>
      <c r="E282" s="53" t="s">
        <v>587</v>
      </c>
      <c r="F282" s="219" t="s">
        <v>781</v>
      </c>
      <c r="G282" s="53"/>
      <c r="H282" s="53"/>
      <c r="I282" s="220">
        <v>320</v>
      </c>
      <c r="J282" s="216" t="s">
        <v>560</v>
      </c>
      <c r="K282" s="224"/>
      <c r="L282" s="217"/>
      <c r="M282" s="217"/>
      <c r="N282" s="218"/>
      <c r="O282" s="41"/>
      <c r="R282" s="225" t="s">
        <v>748</v>
      </c>
    </row>
    <row r="283" spans="1:26" ht="12.75" customHeight="1">
      <c r="A283" s="198">
        <v>168</v>
      </c>
      <c r="B283" s="199">
        <v>44406</v>
      </c>
      <c r="C283" s="199"/>
      <c r="D283" s="200" t="s">
        <v>365</v>
      </c>
      <c r="E283" s="201" t="s">
        <v>587</v>
      </c>
      <c r="F283" s="171">
        <v>162.5</v>
      </c>
      <c r="G283" s="201"/>
      <c r="H283" s="201">
        <v>200</v>
      </c>
      <c r="I283" s="203">
        <v>200</v>
      </c>
      <c r="J283" s="173" t="s">
        <v>645</v>
      </c>
      <c r="K283" s="174">
        <f>H283-F283</f>
        <v>37.5</v>
      </c>
      <c r="L283" s="175">
        <f>K283/F283</f>
        <v>0.23076923076923078</v>
      </c>
      <c r="M283" s="170" t="s">
        <v>557</v>
      </c>
      <c r="N283" s="176">
        <v>44571</v>
      </c>
      <c r="O283" s="1"/>
      <c r="R283" s="225" t="s">
        <v>748</v>
      </c>
    </row>
    <row r="284" spans="1:26" ht="12.75" customHeight="1">
      <c r="A284" s="198">
        <v>169</v>
      </c>
      <c r="B284" s="199">
        <v>44462</v>
      </c>
      <c r="C284" s="199"/>
      <c r="D284" s="200" t="s">
        <v>786</v>
      </c>
      <c r="E284" s="201" t="s">
        <v>587</v>
      </c>
      <c r="F284" s="171">
        <v>1235</v>
      </c>
      <c r="G284" s="201"/>
      <c r="H284" s="201">
        <v>1505</v>
      </c>
      <c r="I284" s="203">
        <v>1500</v>
      </c>
      <c r="J284" s="173" t="s">
        <v>645</v>
      </c>
      <c r="K284" s="174">
        <f>H284-F284</f>
        <v>270</v>
      </c>
      <c r="L284" s="175">
        <f>K284/F284</f>
        <v>0.21862348178137653</v>
      </c>
      <c r="M284" s="170" t="s">
        <v>557</v>
      </c>
      <c r="N284" s="176">
        <v>44564</v>
      </c>
      <c r="O284" s="1"/>
      <c r="R284" s="225" t="s">
        <v>748</v>
      </c>
    </row>
    <row r="285" spans="1:26" ht="12.75" customHeight="1">
      <c r="A285" s="239">
        <v>170</v>
      </c>
      <c r="B285" s="240">
        <v>44480</v>
      </c>
      <c r="C285" s="240"/>
      <c r="D285" s="241" t="s">
        <v>788</v>
      </c>
      <c r="E285" s="242" t="s">
        <v>587</v>
      </c>
      <c r="F285" s="243" t="s">
        <v>793</v>
      </c>
      <c r="G285" s="242"/>
      <c r="H285" s="242"/>
      <c r="I285" s="242">
        <v>145</v>
      </c>
      <c r="J285" s="244" t="s">
        <v>560</v>
      </c>
      <c r="K285" s="239"/>
      <c r="L285" s="240"/>
      <c r="M285" s="240"/>
      <c r="N285" s="241"/>
      <c r="O285" s="41"/>
      <c r="R285" s="225" t="s">
        <v>748</v>
      </c>
    </row>
    <row r="286" spans="1:26" ht="12.75" customHeight="1">
      <c r="A286" s="245">
        <v>171</v>
      </c>
      <c r="B286" s="246">
        <v>44481</v>
      </c>
      <c r="C286" s="246"/>
      <c r="D286" s="247" t="s">
        <v>259</v>
      </c>
      <c r="E286" s="248" t="s">
        <v>587</v>
      </c>
      <c r="F286" s="249" t="s">
        <v>790</v>
      </c>
      <c r="G286" s="248"/>
      <c r="H286" s="248"/>
      <c r="I286" s="248">
        <v>380</v>
      </c>
      <c r="J286" s="250" t="s">
        <v>560</v>
      </c>
      <c r="K286" s="245"/>
      <c r="L286" s="246"/>
      <c r="M286" s="246"/>
      <c r="N286" s="247"/>
      <c r="O286" s="41"/>
      <c r="R286" s="225" t="s">
        <v>748</v>
      </c>
    </row>
    <row r="287" spans="1:26" ht="12.75" customHeight="1">
      <c r="A287" s="245">
        <v>172</v>
      </c>
      <c r="B287" s="246">
        <v>44481</v>
      </c>
      <c r="C287" s="246"/>
      <c r="D287" s="247" t="s">
        <v>390</v>
      </c>
      <c r="E287" s="248" t="s">
        <v>587</v>
      </c>
      <c r="F287" s="249" t="s">
        <v>791</v>
      </c>
      <c r="G287" s="248"/>
      <c r="H287" s="248"/>
      <c r="I287" s="248">
        <v>56</v>
      </c>
      <c r="J287" s="250" t="s">
        <v>560</v>
      </c>
      <c r="K287" s="245"/>
      <c r="L287" s="246"/>
      <c r="M287" s="246"/>
      <c r="N287" s="247"/>
      <c r="O287" s="41"/>
      <c r="R287" s="225"/>
    </row>
    <row r="288" spans="1:26" ht="12.75" customHeight="1">
      <c r="A288" s="198">
        <v>173</v>
      </c>
      <c r="B288" s="199">
        <v>44551</v>
      </c>
      <c r="C288" s="199"/>
      <c r="D288" s="200" t="s">
        <v>118</v>
      </c>
      <c r="E288" s="201" t="s">
        <v>587</v>
      </c>
      <c r="F288" s="171">
        <v>2300</v>
      </c>
      <c r="G288" s="201"/>
      <c r="H288" s="201">
        <f>(2820+2200)/2</f>
        <v>2510</v>
      </c>
      <c r="I288" s="203">
        <v>3000</v>
      </c>
      <c r="J288" s="173" t="s">
        <v>831</v>
      </c>
      <c r="K288" s="174">
        <f>H288-F288</f>
        <v>210</v>
      </c>
      <c r="L288" s="175">
        <f>K288/F288</f>
        <v>9.1304347826086957E-2</v>
      </c>
      <c r="M288" s="170" t="s">
        <v>557</v>
      </c>
      <c r="N288" s="176">
        <v>44649</v>
      </c>
      <c r="O288" s="1"/>
      <c r="R288" s="225"/>
    </row>
    <row r="289" spans="1:18" ht="12.75" customHeight="1">
      <c r="A289" s="251">
        <v>174</v>
      </c>
      <c r="B289" s="246">
        <v>44606</v>
      </c>
      <c r="C289" s="251"/>
      <c r="D289" s="251" t="s">
        <v>411</v>
      </c>
      <c r="E289" s="248" t="s">
        <v>587</v>
      </c>
      <c r="F289" s="248" t="s">
        <v>824</v>
      </c>
      <c r="G289" s="248"/>
      <c r="H289" s="248"/>
      <c r="I289" s="248">
        <v>764</v>
      </c>
      <c r="J289" s="248" t="s">
        <v>560</v>
      </c>
      <c r="K289" s="248"/>
      <c r="L289" s="248"/>
      <c r="M289" s="248"/>
      <c r="N289" s="251"/>
      <c r="O289" s="41"/>
      <c r="R289" s="225"/>
    </row>
    <row r="290" spans="1:18" ht="12.75" customHeight="1">
      <c r="A290" s="251">
        <v>175</v>
      </c>
      <c r="B290" s="246">
        <v>44613</v>
      </c>
      <c r="C290" s="251"/>
      <c r="D290" s="251" t="s">
        <v>786</v>
      </c>
      <c r="E290" s="248" t="s">
        <v>587</v>
      </c>
      <c r="F290" s="248" t="s">
        <v>825</v>
      </c>
      <c r="G290" s="248"/>
      <c r="H290" s="248"/>
      <c r="I290" s="248">
        <v>1510</v>
      </c>
      <c r="J290" s="248" t="s">
        <v>560</v>
      </c>
      <c r="K290" s="248"/>
      <c r="L290" s="248"/>
      <c r="M290" s="248"/>
      <c r="N290" s="251"/>
      <c r="O290" s="41"/>
      <c r="R290" s="225"/>
    </row>
    <row r="291" spans="1:18" ht="12.75" customHeight="1">
      <c r="A291">
        <v>176</v>
      </c>
      <c r="B291" s="246">
        <v>44670</v>
      </c>
      <c r="C291" s="246"/>
      <c r="D291" s="251" t="s">
        <v>521</v>
      </c>
      <c r="E291" s="303" t="s">
        <v>587</v>
      </c>
      <c r="F291" s="248" t="s">
        <v>833</v>
      </c>
      <c r="G291" s="248"/>
      <c r="H291" s="248"/>
      <c r="I291" s="248">
        <v>553</v>
      </c>
      <c r="J291" s="248" t="s">
        <v>560</v>
      </c>
      <c r="K291" s="248"/>
      <c r="L291" s="248"/>
      <c r="M291" s="248"/>
      <c r="N291" s="248"/>
      <c r="O291" s="41"/>
      <c r="R291" s="225"/>
    </row>
    <row r="292" spans="1:18" ht="12.75" customHeight="1">
      <c r="A292" s="224">
        <v>177</v>
      </c>
      <c r="B292" s="246">
        <v>44746</v>
      </c>
      <c r="D292" s="378" t="s">
        <v>903</v>
      </c>
      <c r="E292" s="377" t="s">
        <v>587</v>
      </c>
      <c r="F292" s="248" t="s">
        <v>901</v>
      </c>
      <c r="G292" s="248"/>
      <c r="H292" s="248"/>
      <c r="I292" s="248">
        <v>254</v>
      </c>
      <c r="J292" s="248" t="s">
        <v>560</v>
      </c>
      <c r="K292" s="248"/>
      <c r="L292" s="248"/>
      <c r="M292" s="248"/>
      <c r="N292" s="248"/>
      <c r="O292" s="41"/>
      <c r="R292" s="225"/>
    </row>
    <row r="293" spans="1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1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1:18" ht="12.75" customHeight="1">
      <c r="B295" s="226" t="s">
        <v>782</v>
      </c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1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1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1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1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1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1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A302" s="227"/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A303" s="227"/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A304" s="53"/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</sheetData>
  <autoFilter ref="R1:R300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2022-07-19T02:39:08Z</dcterms:modified>
</cp:coreProperties>
</file>