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7"/>
  <c r="K65"/>
  <c r="M65" s="1"/>
  <c r="L52"/>
  <c r="K52"/>
  <c r="L62"/>
  <c r="K62"/>
  <c r="L64"/>
  <c r="K64"/>
  <c r="L34"/>
  <c r="K34"/>
  <c r="M34" s="1"/>
  <c r="L22"/>
  <c r="K22"/>
  <c r="L83"/>
  <c r="L61"/>
  <c r="K61"/>
  <c r="L60"/>
  <c r="K60"/>
  <c r="L59"/>
  <c r="K59"/>
  <c r="L58"/>
  <c r="K58"/>
  <c r="L35"/>
  <c r="K35"/>
  <c r="L26"/>
  <c r="K26"/>
  <c r="L32"/>
  <c r="K32"/>
  <c r="L79"/>
  <c r="L77"/>
  <c r="L57"/>
  <c r="L56"/>
  <c r="K57"/>
  <c r="L28"/>
  <c r="K28"/>
  <c r="L81"/>
  <c r="M52" l="1"/>
  <c r="M62"/>
  <c r="M26"/>
  <c r="M64"/>
  <c r="M61"/>
  <c r="M22"/>
  <c r="M28"/>
  <c r="M60"/>
  <c r="M58"/>
  <c r="M59"/>
  <c r="M35"/>
  <c r="M32"/>
  <c r="M57"/>
  <c r="M77"/>
  <c r="M95"/>
  <c r="K56"/>
  <c r="L55"/>
  <c r="K55"/>
  <c r="L54"/>
  <c r="K54"/>
  <c r="L53"/>
  <c r="K53"/>
  <c r="L51"/>
  <c r="M51" s="1"/>
  <c r="L50"/>
  <c r="L49"/>
  <c r="L48"/>
  <c r="L47"/>
  <c r="L46"/>
  <c r="L45"/>
  <c r="L11"/>
  <c r="L12"/>
  <c r="L13"/>
  <c r="L14"/>
  <c r="L15"/>
  <c r="L16"/>
  <c r="L17"/>
  <c r="L18"/>
  <c r="L19"/>
  <c r="L20"/>
  <c r="L24"/>
  <c r="L25"/>
  <c r="L29"/>
  <c r="L30"/>
  <c r="L10"/>
  <c r="K50"/>
  <c r="K49"/>
  <c r="K97"/>
  <c r="M97" s="1"/>
  <c r="K30"/>
  <c r="K29"/>
  <c r="K94"/>
  <c r="M94" s="1"/>
  <c r="K47"/>
  <c r="K25"/>
  <c r="K24"/>
  <c r="K19"/>
  <c r="M19" s="1"/>
  <c r="K46"/>
  <c r="K20"/>
  <c r="K17"/>
  <c r="K18"/>
  <c r="K15"/>
  <c r="K16"/>
  <c r="K11"/>
  <c r="K48"/>
  <c r="K14"/>
  <c r="K10"/>
  <c r="M20" l="1"/>
  <c r="M30"/>
  <c r="M14"/>
  <c r="M16"/>
  <c r="M56"/>
  <c r="M25"/>
  <c r="M11"/>
  <c r="M15"/>
  <c r="M29"/>
  <c r="M24"/>
  <c r="M54"/>
  <c r="M18"/>
  <c r="M17"/>
  <c r="M47"/>
  <c r="M10"/>
  <c r="M55"/>
  <c r="M50"/>
  <c r="M53"/>
  <c r="M48"/>
  <c r="M49"/>
  <c r="M46"/>
  <c r="K45"/>
  <c r="M45" s="1"/>
  <c r="K13" l="1"/>
  <c r="M13" s="1"/>
  <c r="K12"/>
  <c r="M12" s="1"/>
  <c r="K263"/>
  <c r="L263" s="1"/>
  <c r="M7" l="1"/>
  <c r="F251" l="1"/>
  <c r="K252"/>
  <c r="L252" s="1"/>
  <c r="K243"/>
  <c r="L243" s="1"/>
  <c r="K246"/>
  <c r="L246" s="1"/>
  <c r="K254" l="1"/>
  <c r="L254" s="1"/>
  <c r="F245"/>
  <c r="F244"/>
  <c r="F242"/>
  <c r="K242" s="1"/>
  <c r="L242" s="1"/>
  <c r="F222"/>
  <c r="F174"/>
  <c r="K253" l="1"/>
  <c r="L253" s="1"/>
  <c r="K251"/>
  <c r="L251" s="1"/>
  <c r="K257"/>
  <c r="L257" s="1"/>
  <c r="K258"/>
  <c r="L258" s="1"/>
  <c r="K250"/>
  <c r="L250" s="1"/>
  <c r="K260"/>
  <c r="L260" s="1"/>
  <c r="K256"/>
  <c r="L256" s="1"/>
  <c r="K249" l="1"/>
  <c r="L249" s="1"/>
  <c r="K238"/>
  <c r="L238" s="1"/>
  <c r="K240"/>
  <c r="L240" s="1"/>
  <c r="K237"/>
  <c r="L237" s="1"/>
  <c r="K239"/>
  <c r="L239" s="1"/>
  <c r="K168"/>
  <c r="L168" s="1"/>
  <c r="K221"/>
  <c r="L221" s="1"/>
  <c r="K235"/>
  <c r="L235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K222"/>
  <c r="L222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K170"/>
  <c r="L170" s="1"/>
  <c r="K169"/>
  <c r="L169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D7" i="6"/>
  <c r="K6" i="4"/>
  <c r="K6" i="3"/>
  <c r="L6" i="2"/>
</calcChain>
</file>

<file path=xl/sharedStrings.xml><?xml version="1.0" encoding="utf-8"?>
<sst xmlns="http://schemas.openxmlformats.org/spreadsheetml/2006/main" count="7389" uniqueCount="3794">
  <si>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</si>
  <si>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</si>
  <si>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</si>
  <si>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</si>
  <si>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</si>
  <si>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</si>
  <si>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</si>
  <si>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</si>
  <si>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</si>
  <si>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</si>
  <si>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</si>
  <si>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</si>
  <si>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</si>
  <si>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</si>
  <si>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</si>
  <si>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</si>
  <si>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</si>
  <si>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</si>
  <si>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</si>
  <si>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</si>
  <si>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</si>
  <si>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</si>
  <si>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</si>
  <si>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</si>
  <si>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</si>
  <si>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</si>
  <si>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</si>
  <si>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</si>
  <si>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</si>
  <si>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</si>
  <si>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</si>
  <si>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</si>
  <si>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</si>
  <si>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</si>
  <si>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</si>
  <si>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</si>
  <si>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</si>
  <si>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</si>
  <si>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</si>
  <si>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</si>
  <si>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</si>
  <si>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</si>
  <si>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</si>
  <si>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</si>
  <si>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</si>
  <si>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</si>
  <si>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</si>
  <si>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</si>
  <si>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</si>
  <si>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</si>
  <si>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</si>
  <si>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</si>
  <si>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</si>
  <si>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</si>
  <si>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</si>
  <si>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</si>
  <si>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</si>
  <si>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</si>
  <si>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</si>
  <si>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</si>
  <si>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</si>
  <si>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</si>
  <si>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</si>
  <si>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</si>
  <si>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</si>
  <si>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</si>
  <si>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</si>
  <si>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</si>
  <si>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</si>
  <si>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</si>
  <si>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</si>
  <si>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</si>
  <si>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</si>
  <si>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</si>
  <si>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</si>
  <si>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</si>
  <si>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</si>
  <si>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</si>
  <si>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</si>
  <si>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</si>
  <si>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</si>
  <si>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</si>
  <si>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</si>
  <si>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</si>
  <si>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</si>
  <si>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</si>
  <si>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</si>
  <si>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</si>
  <si>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</si>
  <si>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</si>
  <si>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</si>
  <si>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</si>
  <si>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</si>
  <si>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</si>
  <si>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</si>
  <si>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</si>
  <si>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</si>
  <si>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</si>
  <si>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</si>
  <si>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</si>
  <si>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</si>
  <si>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</si>
  <si>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</si>
  <si>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</si>
  <si>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</si>
  <si>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</si>
  <si>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</si>
  <si>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</si>
  <si>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</si>
  <si>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</si>
  <si>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</si>
  <si>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</si>
  <si>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</si>
  <si>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</si>
  <si>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</si>
  <si>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</si>
  <si>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</si>
  <si>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</si>
  <si>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</si>
  <si>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</si>
  <si>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</si>
  <si>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</si>
  <si>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</si>
  <si>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</si>
  <si>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</si>
  <si>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</si>
  <si>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</si>
  <si>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</si>
  <si>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</si>
  <si>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</si>
  <si>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</si>
  <si>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</si>
  <si>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</si>
  <si>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</si>
  <si>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</si>
  <si>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</si>
  <si>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</si>
  <si>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</si>
  <si>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</si>
  <si>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</si>
  <si>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</si>
  <si>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</si>
  <si>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</si>
  <si>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</si>
  <si>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</si>
  <si>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</si>
  <si>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</si>
  <si>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</si>
  <si>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</si>
  <si>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</si>
  <si>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</si>
  <si>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</si>
  <si>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</si>
  <si>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</si>
  <si>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</si>
  <si>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</si>
  <si>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</si>
  <si>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</si>
  <si>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</si>
  <si>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</si>
  <si>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</si>
  <si>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</si>
  <si>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</si>
  <si>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</si>
  <si>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</si>
  <si>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</si>
  <si>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</si>
  <si>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</si>
  <si>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</si>
  <si>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</si>
  <si>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</si>
  <si>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</si>
  <si>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</si>
  <si>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</si>
  <si>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</si>
  <si>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</si>
  <si>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</si>
  <si>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</si>
  <si>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</si>
  <si>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</si>
  <si>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</si>
  <si>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</si>
  <si>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</si>
  <si>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</si>
  <si>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</si>
  <si>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</si>
  <si>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</si>
  <si>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</si>
  <si>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</si>
  <si>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</si>
  <si>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</si>
  <si>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</si>
  <si>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</si>
  <si>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</si>
  <si>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</si>
  <si>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</si>
  <si>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</si>
  <si>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</si>
  <si>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</si>
  <si>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</si>
  <si>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</si>
  <si>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</si>
  <si>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</si>
  <si>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</si>
  <si>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</si>
  <si>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</si>
  <si>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</si>
  <si>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</si>
  <si>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</si>
  <si>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</si>
  <si>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</si>
  <si>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</si>
  <si>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</si>
  <si>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</si>
  <si>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</si>
  <si>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</si>
  <si>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</si>
  <si>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</si>
  <si>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</si>
  <si>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</si>
  <si>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</si>
  <si>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</si>
  <si>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</si>
  <si>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</si>
  <si>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</si>
  <si>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</si>
  <si>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</si>
  <si>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</si>
  <si>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</si>
  <si>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</si>
  <si>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</si>
  <si>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</si>
  <si>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</si>
  <si>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</si>
  <si>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</si>
  <si>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</si>
  <si>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</si>
  <si>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</si>
  <si>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</si>
  <si>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</si>
  <si>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</si>
  <si>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</si>
  <si>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</si>
  <si>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</si>
  <si>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</si>
  <si>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</si>
  <si>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</si>
  <si>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</si>
  <si>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</si>
  <si>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</si>
  <si>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</si>
  <si>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</si>
  <si>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</si>
  <si>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</si>
  <si>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</si>
  <si>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</si>
  <si>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</si>
  <si>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</si>
  <si>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</si>
  <si>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</si>
  <si>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</si>
  <si>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</si>
  <si>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</si>
  <si>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</si>
  <si>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</si>
  <si>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</si>
  <si>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</si>
  <si>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</si>
  <si>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</si>
  <si>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</si>
  <si>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</si>
  <si>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</si>
  <si>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</si>
  <si>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</si>
  <si>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</si>
  <si>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</si>
  <si>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</si>
  <si>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</si>
  <si>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</si>
  <si>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</si>
  <si>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</si>
  <si>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</si>
  <si>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</si>
  <si>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</si>
  <si>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</si>
  <si>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</si>
  <si>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</si>
  <si>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</si>
  <si>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</si>
  <si>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</si>
  <si>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</si>
  <si>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</si>
  <si>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</si>
  <si>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</si>
  <si>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</si>
  <si>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</si>
  <si>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</si>
  <si>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</si>
  <si>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</si>
  <si>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</si>
  <si>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</si>
  <si>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</si>
  <si>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</si>
  <si>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</si>
  <si>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</si>
  <si>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</si>
  <si>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</si>
  <si>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</si>
  <si>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</si>
  <si>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</si>
  <si>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</si>
  <si>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</si>
  <si>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</si>
  <si>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</si>
  <si>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</si>
  <si>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</si>
  <si>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</si>
  <si>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</si>
  <si>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</si>
  <si>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</si>
  <si>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</si>
  <si>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</si>
  <si>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</si>
  <si>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</si>
  <si>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</si>
  <si>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</si>
  <si>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</si>
  <si>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</si>
  <si>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</si>
  <si>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</si>
  <si>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</si>
  <si>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</si>
  <si>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</si>
  <si>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</si>
  <si>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</si>
  <si>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</si>
  <si>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</si>
  <si>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</si>
  <si>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</si>
  <si>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</si>
  <si>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</si>
  <si>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</si>
  <si>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</si>
  <si>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</si>
  <si>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</si>
  <si>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</si>
  <si>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</si>
  <si>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</si>
  <si>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</si>
  <si>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</si>
  <si>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</si>
  <si>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</si>
  <si>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</si>
  <si>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</si>
  <si>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</si>
  <si>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</si>
  <si>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</si>
  <si>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</si>
  <si>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</si>
  <si>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</si>
  <si>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</si>
  <si>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</si>
  <si>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</si>
  <si>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</si>
  <si>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</si>
  <si>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</si>
  <si>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</si>
  <si>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</si>
  <si>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</si>
  <si>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</si>
  <si>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</si>
  <si>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</si>
  <si>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</si>
  <si>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</si>
  <si>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</si>
  <si>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</si>
  <si>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</si>
  <si>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</si>
  <si>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</si>
  <si>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</si>
  <si>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</si>
  <si>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</si>
  <si>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</si>
  <si>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</si>
  <si>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</si>
  <si>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</si>
  <si>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</si>
  <si>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</si>
  <si>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</si>
  <si>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</si>
  <si>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</si>
  <si>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</si>
  <si>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</si>
  <si>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</si>
  <si>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</si>
  <si>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</si>
  <si>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</si>
  <si>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</si>
  <si>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</si>
  <si>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</si>
  <si>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</si>
  <si>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</si>
  <si>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</si>
  <si>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</si>
  <si>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</si>
  <si>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</si>
  <si>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</si>
  <si>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</si>
  <si>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</si>
  <si>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</si>
  <si>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</si>
  <si>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</si>
  <si>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</si>
  <si>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</si>
  <si>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</si>
  <si>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</si>
  <si>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</si>
  <si>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</si>
  <si>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</si>
  <si>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</si>
  <si>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</si>
  <si>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</si>
  <si>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</si>
  <si>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</si>
  <si>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</si>
  <si>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</si>
  <si>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</si>
  <si>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</si>
  <si>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</si>
  <si>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</si>
  <si>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</si>
  <si>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</si>
  <si>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</si>
  <si>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</si>
  <si>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</si>
  <si>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</si>
  <si>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</si>
  <si>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</si>
  <si>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</si>
  <si>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</si>
  <si>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</si>
  <si>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</si>
  <si>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</si>
  <si>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</si>
  <si>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</si>
  <si>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</si>
  <si>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</si>
  <si>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</si>
  <si>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</si>
  <si>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</si>
  <si>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</si>
  <si>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</si>
  <si>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</si>
  <si>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</si>
  <si>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</si>
  <si>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</si>
  <si>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</si>
  <si>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</si>
  <si>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</si>
  <si>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</si>
  <si>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</si>
  <si>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</si>
  <si>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</si>
  <si>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</si>
  <si>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</si>
  <si>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</si>
  <si>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</si>
  <si>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</si>
  <si>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</si>
  <si>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</si>
  <si>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</si>
  <si>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</si>
  <si>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</si>
  <si>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</si>
  <si>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</si>
  <si>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</si>
  <si>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</si>
  <si>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</si>
  <si>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</si>
  <si>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</si>
  <si>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</si>
  <si>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</si>
  <si>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</si>
  <si>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</si>
  <si>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</si>
  <si>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</si>
  <si>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</si>
  <si>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</si>
  <si>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</si>
  <si>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</si>
  <si>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</si>
  <si>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</si>
  <si>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</si>
  <si>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</si>
  <si>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</si>
  <si>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</si>
  <si>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</si>
  <si>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</si>
  <si>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</si>
  <si>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</si>
  <si>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</si>
  <si>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</si>
  <si>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</si>
  <si>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</si>
  <si>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</si>
  <si>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</si>
  <si>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</si>
  <si>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</si>
  <si>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</si>
  <si>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</si>
  <si>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</si>
  <si>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</si>
  <si>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</si>
  <si>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</si>
  <si>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</si>
  <si>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</si>
  <si>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</si>
  <si>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</si>
  <si>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</si>
  <si>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</si>
  <si>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</si>
  <si>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</si>
  <si>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</si>
  <si>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</si>
  <si>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</si>
  <si>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</si>
  <si>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</si>
  <si>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</si>
  <si>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</si>
  <si>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</si>
  <si>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</si>
  <si>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</si>
  <si>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</si>
  <si>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</si>
  <si>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</si>
  <si>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</si>
  <si>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</si>
  <si>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</si>
  <si>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</si>
  <si>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</si>
  <si>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</si>
  <si>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</si>
  <si>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</si>
  <si>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</si>
  <si>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</si>
  <si>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</si>
  <si>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</si>
  <si>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</si>
  <si>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</si>
  <si>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</si>
  <si>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</si>
  <si>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</si>
  <si>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</si>
  <si>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</si>
  <si>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</si>
  <si>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</si>
  <si>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</si>
  <si>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</si>
  <si>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</si>
  <si>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</si>
  <si>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</si>
  <si>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</si>
  <si>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</si>
  <si>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</si>
  <si>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</si>
  <si>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</si>
  <si>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</si>
  <si>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</si>
  <si>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</si>
  <si>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</si>
  <si>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</si>
  <si>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</si>
  <si>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</si>
  <si>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</si>
  <si>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</si>
  <si>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</si>
  <si>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</si>
  <si>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</si>
  <si>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</si>
  <si>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</si>
  <si>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</si>
  <si>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</si>
  <si>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</si>
  <si>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</si>
  <si>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</si>
  <si>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</si>
  <si>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</si>
  <si>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</si>
  <si>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</si>
  <si>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</si>
  <si>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</si>
  <si>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</si>
  <si>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</si>
  <si>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</si>
  <si>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</si>
  <si>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</si>
  <si>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</si>
  <si>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</si>
  <si>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</si>
  <si>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</si>
  <si>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</si>
  <si>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</si>
  <si>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</si>
  <si>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</si>
  <si>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</si>
  <si>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</si>
  <si>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</si>
  <si>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</si>
  <si>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</si>
  <si>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</si>
  <si>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</si>
  <si>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</si>
  <si>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</si>
  <si>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</si>
  <si>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</si>
  <si>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</si>
  <si>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</si>
  <si>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</si>
  <si>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</si>
  <si>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</si>
  <si>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</si>
  <si>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</si>
  <si>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</si>
  <si>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</si>
  <si>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</si>
  <si>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</si>
  <si>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</si>
  <si>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</si>
  <si>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</si>
  <si>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</si>
  <si>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</si>
  <si>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</si>
  <si>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</si>
  <si>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</si>
  <si>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</si>
  <si>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</si>
  <si>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</si>
  <si>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</si>
  <si>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</si>
  <si>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</si>
  <si>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</si>
  <si>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</si>
  <si>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</si>
  <si>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</si>
  <si>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</si>
  <si>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</si>
  <si>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</si>
  <si>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</si>
  <si>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</si>
  <si>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</si>
  <si>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</si>
  <si>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</si>
  <si>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</si>
  <si>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</si>
  <si>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</si>
  <si>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</si>
  <si>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</si>
  <si>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</si>
  <si>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</si>
  <si>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</si>
  <si>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</si>
  <si>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</si>
  <si>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</si>
  <si>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</si>
  <si>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</si>
  <si>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</si>
  <si>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</si>
  <si>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</si>
  <si>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</si>
  <si>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</si>
  <si>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</si>
  <si>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</si>
  <si>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</si>
  <si>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</si>
  <si>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</si>
  <si>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</si>
  <si>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</si>
  <si>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</si>
  <si>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</si>
  <si>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</si>
  <si>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</si>
  <si>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</si>
  <si>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</si>
  <si>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</si>
  <si>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</si>
  <si>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</si>
  <si>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</si>
  <si>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</si>
  <si>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</si>
  <si>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</si>
  <si>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</si>
  <si>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</si>
  <si>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</si>
  <si>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</si>
  <si>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</si>
  <si>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</si>
  <si>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</si>
  <si>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</si>
  <si>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</si>
  <si>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</si>
  <si>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</si>
  <si>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</si>
  <si>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</si>
  <si>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</si>
  <si>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</si>
  <si>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</si>
  <si>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</si>
  <si>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</si>
  <si>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</si>
  <si>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</si>
  <si>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</si>
  <si>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</si>
  <si>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</si>
  <si>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</si>
  <si>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</si>
  <si>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</si>
  <si>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</si>
  <si>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</si>
  <si>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</si>
  <si>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</si>
  <si>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</si>
  <si>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</si>
  <si>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</si>
  <si>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</si>
  <si>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</si>
  <si>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</si>
  <si>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</si>
  <si>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</si>
  <si>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</si>
  <si>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</si>
  <si>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</si>
  <si>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</si>
  <si>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</si>
  <si>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</si>
  <si>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</si>
  <si>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</si>
  <si>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</si>
  <si>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</si>
  <si>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</si>
  <si>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</si>
  <si>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</si>
  <si>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</si>
  <si>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</si>
  <si>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</si>
  <si>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</si>
  <si>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</si>
  <si>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</si>
  <si>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</si>
  <si>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</si>
  <si>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</si>
  <si>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</si>
  <si>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</si>
  <si>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</si>
  <si>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</si>
  <si>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</si>
  <si>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</si>
  <si>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</si>
  <si>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</si>
  <si>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</si>
  <si>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</si>
  <si>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</si>
  <si>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</si>
  <si>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</si>
  <si>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</si>
  <si>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</si>
  <si>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</si>
  <si>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</si>
  <si>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</si>
  <si>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</si>
  <si>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</si>
  <si>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</si>
  <si>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</si>
  <si>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</si>
  <si>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</si>
  <si>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</si>
  <si>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</si>
  <si>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</si>
  <si>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</si>
  <si>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</si>
  <si>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</si>
  <si>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</si>
  <si>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</si>
  <si>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</si>
  <si>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</si>
  <si>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</si>
  <si>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</si>
  <si>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</si>
  <si>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</si>
  <si>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</si>
  <si>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</si>
  <si>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</si>
  <si>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</si>
  <si>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</si>
  <si>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</si>
  <si>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</si>
  <si>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</si>
  <si>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</si>
  <si>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</si>
  <si>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</si>
  <si>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</si>
  <si>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</si>
  <si>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</si>
  <si>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</si>
  <si>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</si>
  <si>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</si>
  <si>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</si>
  <si>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</si>
  <si>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</si>
  <si>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</si>
  <si>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</si>
  <si>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</si>
  <si>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</si>
  <si>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</si>
  <si>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</si>
  <si>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</si>
  <si>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</si>
  <si>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</si>
  <si>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</si>
  <si>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</si>
  <si>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</si>
  <si>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</si>
  <si>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</si>
  <si>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</si>
  <si>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</si>
  <si>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</si>
  <si>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</si>
  <si>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</si>
  <si>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</si>
  <si>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</si>
  <si>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</si>
  <si>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</si>
  <si>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</si>
  <si>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</si>
  <si>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</si>
  <si>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</si>
  <si>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</si>
  <si>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</si>
  <si>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</si>
  <si>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</si>
  <si>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</si>
  <si>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</si>
  <si>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</si>
  <si>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</si>
  <si>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</si>
  <si>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</si>
  <si>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</si>
  <si>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</si>
  <si>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</si>
  <si>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</si>
  <si>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</si>
  <si>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</si>
  <si>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</si>
  <si>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</si>
  <si>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</si>
  <si>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</si>
  <si>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</si>
  <si>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</si>
  <si>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</si>
  <si>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</si>
  <si>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</si>
  <si>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</si>
  <si>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</si>
  <si>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</si>
  <si>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</si>
  <si>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</si>
  <si>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</si>
  <si>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</si>
  <si>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</si>
  <si>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</si>
  <si>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</si>
  <si>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</si>
  <si>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</si>
  <si>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</si>
  <si>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</si>
  <si>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</si>
  <si>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</si>
  <si>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</si>
  <si>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</si>
  <si>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</si>
  <si>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</si>
  <si>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</si>
  <si>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</si>
  <si>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</si>
  <si>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</si>
  <si>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</si>
  <si>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</si>
  <si>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</si>
  <si>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</si>
  <si>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</si>
  <si>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</si>
  <si>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</si>
  <si>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</si>
  <si>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</si>
  <si>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</si>
  <si>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</si>
  <si>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</si>
  <si>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</si>
  <si>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</si>
  <si>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</si>
  <si>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</si>
  <si>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</si>
  <si>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</si>
  <si>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</si>
  <si>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</si>
  <si>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</si>
  <si>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</si>
  <si>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</si>
  <si>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</si>
  <si>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</si>
  <si>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</si>
  <si>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</si>
  <si>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</si>
  <si>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</si>
  <si>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</si>
  <si>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</si>
  <si>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</si>
  <si>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</si>
  <si>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</si>
  <si>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</si>
  <si>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</si>
  <si>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</si>
  <si>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</si>
  <si>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</si>
  <si>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</si>
  <si>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</si>
  <si>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</si>
  <si>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</si>
  <si>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</si>
  <si>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</si>
  <si>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</si>
  <si>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</si>
  <si>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</si>
  <si>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</si>
  <si>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</si>
  <si>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</si>
  <si>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</si>
  <si>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</si>
  <si>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</si>
  <si>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</si>
  <si>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</si>
  <si>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</si>
  <si>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</si>
  <si>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</si>
  <si>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</si>
  <si>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</si>
  <si>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</si>
  <si>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</si>
  <si>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</si>
  <si>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</si>
  <si>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</si>
  <si>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</si>
  <si>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</si>
  <si>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</si>
  <si>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</si>
  <si>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</si>
  <si>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</si>
  <si>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</si>
  <si>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</si>
  <si>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</si>
  <si>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</si>
  <si>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</si>
  <si>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</si>
  <si>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</si>
  <si>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</si>
  <si>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</si>
  <si>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</si>
  <si>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</si>
  <si>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</si>
  <si>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</si>
  <si>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</si>
  <si>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</si>
  <si>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</si>
  <si>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</si>
  <si>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</si>
  <si>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</si>
  <si>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</si>
  <si>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</si>
  <si>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</si>
  <si>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</si>
  <si>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</si>
  <si>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</si>
  <si>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</si>
  <si>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</si>
  <si>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</si>
  <si>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</si>
  <si>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</si>
  <si>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</si>
  <si>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</si>
  <si>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</si>
  <si>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</si>
  <si>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</si>
  <si>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</si>
  <si>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</si>
  <si>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</si>
  <si>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</si>
  <si>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</si>
  <si>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</si>
  <si>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</si>
  <si>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</si>
  <si>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</si>
  <si>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</si>
  <si>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</si>
  <si>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</si>
  <si>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</si>
  <si>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</si>
  <si>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</si>
  <si>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</si>
  <si>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</si>
  <si>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</si>
  <si>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</si>
  <si>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</si>
  <si>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</si>
  <si>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</si>
  <si>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</si>
  <si>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</si>
  <si>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</si>
  <si>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</si>
  <si>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</si>
  <si>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</si>
  <si>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</si>
  <si>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</si>
  <si>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</si>
  <si>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</si>
  <si>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</si>
  <si>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</si>
  <si>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</si>
  <si>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</si>
  <si>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</si>
  <si>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</si>
  <si>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</si>
  <si>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</si>
  <si>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</si>
  <si>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</si>
  <si>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</si>
  <si>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</si>
  <si>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</si>
  <si>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</si>
  <si>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</si>
  <si>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</si>
  <si>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</si>
  <si>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</si>
  <si>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</si>
  <si>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</si>
  <si>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</si>
  <si>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</si>
  <si>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</si>
  <si>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</si>
  <si>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</si>
  <si>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</si>
  <si>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</si>
  <si>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</si>
  <si>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</si>
  <si>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</si>
  <si>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</si>
  <si>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</si>
  <si>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</si>
  <si>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</si>
  <si>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</si>
  <si>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</si>
  <si>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</si>
  <si>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</si>
  <si>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</si>
  <si>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</si>
  <si>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</si>
  <si>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</si>
  <si>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</si>
  <si>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</si>
  <si>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</si>
  <si>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</si>
  <si>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</si>
  <si>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</si>
  <si>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</si>
  <si>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</si>
  <si>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</si>
  <si>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</si>
  <si>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</si>
  <si>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</si>
  <si>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</si>
  <si>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</si>
  <si>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</si>
  <si>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</si>
  <si>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</si>
  <si>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</si>
  <si>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</si>
  <si>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</si>
  <si>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</si>
  <si>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</si>
  <si>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</si>
  <si>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</si>
  <si>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</si>
  <si>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</si>
  <si>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</si>
  <si>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</si>
  <si>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</si>
  <si>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</si>
  <si>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</si>
  <si>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</si>
  <si>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</si>
  <si>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</si>
  <si>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</si>
  <si>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</si>
  <si>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</si>
  <si>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</si>
  <si>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</si>
  <si>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</si>
  <si>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</si>
  <si>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</si>
  <si>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</si>
  <si>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</si>
  <si>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</si>
  <si>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</si>
  <si>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</si>
  <si>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</si>
  <si>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</si>
  <si>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</si>
  <si>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</si>
  <si>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</si>
  <si>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</si>
  <si>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</si>
  <si>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</si>
  <si>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</si>
  <si>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</si>
  <si>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</si>
  <si>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</si>
  <si>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</si>
  <si>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</si>
  <si>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</si>
  <si>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</si>
  <si>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</si>
  <si>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</si>
  <si>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</si>
  <si>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</si>
  <si>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</si>
  <si>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</si>
  <si>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</si>
  <si>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</si>
  <si>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</si>
  <si>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</si>
  <si>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</si>
  <si>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</si>
  <si>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</si>
  <si>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</si>
  <si>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</si>
  <si>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</si>
  <si>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</si>
  <si>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</si>
  <si>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</si>
  <si>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</si>
  <si>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</si>
  <si>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</si>
  <si>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</si>
  <si>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</si>
  <si>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</si>
  <si>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</si>
  <si>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</si>
  <si>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</si>
  <si>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</si>
  <si>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</si>
  <si>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</si>
  <si>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</si>
  <si>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</si>
  <si>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</si>
  <si>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</si>
  <si>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</si>
  <si>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</si>
  <si>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</si>
  <si>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</si>
  <si>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</si>
  <si>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</si>
  <si>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</si>
  <si>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</si>
  <si>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</si>
  <si>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</si>
  <si>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</si>
  <si>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</si>
  <si>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</si>
  <si>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</si>
  <si>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</si>
  <si>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</si>
  <si>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</si>
  <si>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</si>
  <si>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</si>
  <si>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</si>
  <si>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</si>
  <si>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</si>
  <si>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</si>
  <si>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</si>
  <si>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</si>
  <si>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</si>
  <si>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</si>
  <si>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</si>
  <si>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</si>
  <si>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</si>
  <si>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</si>
  <si>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</si>
  <si>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</si>
  <si>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</si>
  <si>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</si>
  <si>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</si>
  <si>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</si>
  <si>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</si>
  <si>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</si>
  <si>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</si>
  <si>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</si>
  <si>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</si>
  <si>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</si>
  <si>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</si>
  <si>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</si>
  <si>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</si>
  <si>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</si>
  <si>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</si>
  <si>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</si>
  <si>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</si>
  <si>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</si>
  <si>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</si>
  <si>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</si>
  <si>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</si>
  <si>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</si>
  <si>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</si>
  <si>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</si>
  <si>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</si>
  <si>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</si>
  <si>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</si>
  <si>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</si>
  <si>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</si>
  <si>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</si>
  <si>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</si>
  <si>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</si>
  <si>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</si>
  <si>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</si>
  <si>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</si>
  <si>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</si>
  <si>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</si>
  <si>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</si>
  <si>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</si>
  <si>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</si>
  <si>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</si>
  <si>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</si>
  <si>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</si>
  <si>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</si>
  <si>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</si>
  <si>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</si>
  <si>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</si>
  <si>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</si>
  <si>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</si>
  <si>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</si>
  <si>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</si>
  <si>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</si>
  <si>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</si>
  <si>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</si>
  <si>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</si>
  <si>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</si>
  <si>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</si>
  <si>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</si>
  <si>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</si>
  <si>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</si>
  <si>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</si>
  <si>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</si>
  <si>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</si>
  <si>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</si>
  <si>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</si>
  <si>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</si>
  <si>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</si>
  <si>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</si>
  <si>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</si>
  <si>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</si>
  <si>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</si>
  <si>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</si>
  <si>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</si>
  <si>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</si>
  <si>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</si>
  <si>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</si>
  <si>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</si>
  <si>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</si>
  <si>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</si>
  <si>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</si>
  <si>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</si>
  <si>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</si>
  <si>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</si>
  <si>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</si>
  <si>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</si>
  <si>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</si>
  <si>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</si>
  <si>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</si>
  <si>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</si>
  <si>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</si>
  <si>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</si>
  <si>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</si>
  <si>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</si>
  <si>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</si>
  <si>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</si>
  <si>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</si>
  <si>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</si>
  <si>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</si>
  <si>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</si>
  <si>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</si>
  <si>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</si>
  <si>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</si>
  <si>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</si>
  <si>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</si>
  <si>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</si>
  <si>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</si>
  <si>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</si>
  <si>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</si>
  <si>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</si>
  <si>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</si>
  <si>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</si>
  <si>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</si>
  <si>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</si>
  <si>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</si>
  <si>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</si>
  <si>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</si>
  <si>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</si>
  <si>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</si>
  <si>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</si>
  <si>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</si>
  <si>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</si>
  <si>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</si>
  <si>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</si>
  <si>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</si>
  <si>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</si>
  <si>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</si>
  <si>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</si>
  <si>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</si>
  <si>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</si>
  <si>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</si>
  <si>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</si>
  <si>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</si>
  <si>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</si>
  <si>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</si>
  <si>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</si>
  <si>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</si>
  <si>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</si>
  <si>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</si>
  <si>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</si>
  <si>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</si>
  <si>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</si>
  <si>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</si>
  <si>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</si>
  <si>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</si>
  <si>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</si>
  <si>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</si>
  <si>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</si>
  <si>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</si>
  <si>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</si>
  <si>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</si>
  <si>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</si>
  <si>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</si>
  <si>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</si>
  <si>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</si>
  <si>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</si>
  <si>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</si>
  <si>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</si>
  <si>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</si>
  <si>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</si>
  <si>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</si>
  <si>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</si>
  <si>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</si>
  <si>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</si>
  <si>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</si>
  <si>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</si>
  <si>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</si>
  <si>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</si>
  <si>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</si>
  <si>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</si>
  <si>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</si>
  <si>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</si>
  <si>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</si>
  <si>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</si>
  <si>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</si>
  <si>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</si>
  <si>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</si>
  <si>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</si>
  <si>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</si>
  <si>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</si>
  <si>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</si>
  <si>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</si>
  <si>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</si>
  <si>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</si>
  <si>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</si>
  <si>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</si>
  <si>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</si>
  <si>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</si>
  <si>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</si>
  <si>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</si>
  <si>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</si>
  <si>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</si>
  <si>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</si>
  <si>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</si>
  <si>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</si>
  <si>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</si>
  <si>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</si>
  <si>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</si>
  <si>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</si>
  <si>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</si>
  <si>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</si>
  <si>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</si>
  <si>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</si>
  <si>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</si>
  <si>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</si>
  <si>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</si>
  <si>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</si>
  <si>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</si>
  <si>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</si>
  <si>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</si>
  <si>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</si>
  <si>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</si>
  <si>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</si>
  <si>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</si>
  <si>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</si>
  <si>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</si>
  <si>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</si>
  <si>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</si>
  <si>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</si>
  <si>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</si>
  <si>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</si>
  <si>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</si>
  <si>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</si>
  <si>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</si>
  <si>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</si>
  <si>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</si>
  <si>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</si>
  <si>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</si>
  <si>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</si>
  <si>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</si>
  <si>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</si>
  <si>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</si>
  <si>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</si>
  <si>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</si>
  <si>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</si>
  <si>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</si>
  <si>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</si>
  <si>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</si>
  <si>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</si>
  <si>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</si>
  <si>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</si>
  <si>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</si>
  <si>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</si>
  <si>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</si>
  <si>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</si>
  <si>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</si>
  <si>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</si>
  <si>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</si>
  <si>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</si>
  <si>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</si>
  <si>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</si>
  <si>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</si>
  <si>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</si>
  <si>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</si>
  <si>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</si>
  <si>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</si>
  <si>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</si>
  <si>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</si>
  <si>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</si>
  <si>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</si>
  <si>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</si>
  <si>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</si>
  <si>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</si>
  <si>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</si>
  <si>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</si>
  <si>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</si>
  <si>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</si>
  <si>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</si>
  <si>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</si>
  <si>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</si>
  <si>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</si>
  <si>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</si>
  <si>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</si>
  <si>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</si>
  <si>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</si>
  <si>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</si>
  <si>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</si>
  <si>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</si>
  <si>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</si>
  <si>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</si>
  <si>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</si>
  <si>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</si>
  <si>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</si>
  <si>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</si>
  <si>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</si>
  <si>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</si>
  <si>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</si>
  <si>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</si>
  <si>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</si>
  <si>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</si>
  <si>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</si>
  <si>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</si>
  <si>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</si>
  <si>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</si>
  <si>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</si>
  <si>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</si>
  <si>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</si>
  <si>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</si>
  <si>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</si>
  <si>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</si>
  <si>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</si>
  <si>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</si>
  <si>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</si>
  <si>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</si>
  <si>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</si>
  <si>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</si>
  <si>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</si>
  <si>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</si>
  <si>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</si>
  <si>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</si>
  <si>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</si>
  <si>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</si>
  <si>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</si>
  <si>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</si>
  <si>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</si>
  <si>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</si>
  <si>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</si>
  <si>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</si>
  <si>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</si>
  <si>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</si>
  <si>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</si>
  <si>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</si>
  <si>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</si>
  <si>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</si>
  <si>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</si>
  <si>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</si>
  <si>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</si>
  <si>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</si>
  <si>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</si>
  <si>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</si>
  <si>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</si>
  <si>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</si>
  <si>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</si>
  <si>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</si>
  <si>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</si>
  <si>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</si>
  <si>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</si>
  <si>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</si>
  <si>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</si>
  <si>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</si>
  <si>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</si>
  <si>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</si>
  <si>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</si>
  <si>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</si>
  <si>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</si>
  <si>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</si>
  <si>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</si>
  <si>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</si>
  <si>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</si>
  <si>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</si>
  <si>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</si>
  <si>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</si>
  <si>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</si>
  <si>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</si>
  <si>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</si>
  <si>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</si>
  <si>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</si>
  <si>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</si>
  <si>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</si>
  <si>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</si>
  <si>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</si>
  <si>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</si>
  <si>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</si>
  <si>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</si>
  <si>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</si>
  <si>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</si>
  <si>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</si>
  <si>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</si>
  <si>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</si>
  <si>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</si>
  <si>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</si>
  <si>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</si>
  <si>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</si>
  <si>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</si>
  <si>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</si>
  <si>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</si>
  <si>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</si>
  <si>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</si>
  <si>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</si>
  <si>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</si>
  <si>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</si>
  <si>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</si>
  <si>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</si>
  <si>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</si>
  <si>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</si>
  <si>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</si>
  <si>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</si>
  <si>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</si>
  <si>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</si>
  <si>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</si>
  <si>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</si>
  <si>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</si>
  <si>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</si>
  <si>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</si>
  <si>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</si>
  <si>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</si>
  <si>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</si>
  <si>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</si>
  <si>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</si>
  <si>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</si>
  <si>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</si>
  <si>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</si>
  <si>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</si>
  <si>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</si>
  <si>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</si>
  <si>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</si>
  <si>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</si>
  <si>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</si>
  <si>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</si>
  <si>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</si>
  <si>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</si>
  <si>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</si>
  <si>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</si>
  <si>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</si>
  <si>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</si>
  <si>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</si>
  <si>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</si>
  <si>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</si>
  <si>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</si>
  <si>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</si>
  <si>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</si>
  <si>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</si>
  <si>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</si>
  <si>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</si>
  <si>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</si>
  <si>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</si>
  <si>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</si>
  <si>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</si>
  <si>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</si>
  <si>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</si>
  <si>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</si>
  <si>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</si>
  <si>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</si>
  <si>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</si>
  <si>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</si>
  <si>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</si>
  <si>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</si>
  <si>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</si>
  <si>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</si>
  <si>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</si>
  <si>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</si>
  <si>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</si>
  <si>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</si>
  <si>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</si>
  <si>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</si>
  <si>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</si>
  <si>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</si>
  <si>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</si>
  <si>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</si>
  <si>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</si>
  <si>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</si>
  <si>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</si>
  <si>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</si>
  <si>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</si>
  <si>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</si>
  <si>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</si>
  <si>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</si>
  <si>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</si>
  <si>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</si>
  <si>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</si>
  <si>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</si>
  <si>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</si>
  <si>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</si>
  <si>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</si>
  <si>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</si>
  <si>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</si>
  <si>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</si>
  <si>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</si>
  <si>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</si>
  <si>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</si>
  <si>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</si>
  <si>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</si>
  <si>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</si>
  <si>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</si>
  <si>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</si>
  <si>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</si>
  <si>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</si>
  <si>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</si>
  <si>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</si>
  <si>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</si>
  <si>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</si>
  <si>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</si>
  <si>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</si>
  <si>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</si>
  <si>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</si>
  <si>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</si>
  <si>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</si>
  <si>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</si>
  <si>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</si>
  <si>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</si>
  <si>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</si>
  <si>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</si>
  <si>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</si>
  <si>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</si>
  <si>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</si>
  <si>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</si>
  <si>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</si>
  <si>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</si>
  <si>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</si>
  <si>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</si>
  <si>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</si>
  <si>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</si>
  <si>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</si>
  <si>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</si>
  <si>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</si>
  <si>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</si>
  <si>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</si>
  <si>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</si>
  <si>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</si>
  <si>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</si>
  <si>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</si>
  <si>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</si>
  <si>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</si>
  <si>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</si>
  <si>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</si>
  <si>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</si>
  <si>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</si>
  <si>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</si>
  <si>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</si>
  <si>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</si>
  <si>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</si>
  <si>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</si>
  <si>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</si>
  <si>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</si>
  <si>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</si>
  <si>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</si>
  <si>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</si>
  <si>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</si>
  <si>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</si>
  <si>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</si>
  <si>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</si>
  <si>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</si>
  <si>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</si>
  <si>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</si>
  <si>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</si>
  <si>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</si>
  <si>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</si>
  <si>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</si>
  <si>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</si>
  <si>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</si>
  <si>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</si>
  <si>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</si>
  <si>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</si>
  <si>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</si>
  <si>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</si>
  <si>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</si>
  <si>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</si>
  <si>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</si>
  <si>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</si>
  <si>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</si>
  <si>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</si>
  <si>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</si>
  <si>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</si>
  <si>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</si>
  <si>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</si>
  <si>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</si>
  <si>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</si>
  <si>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</si>
  <si>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</si>
  <si>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</si>
  <si>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</si>
  <si>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</si>
  <si>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</si>
  <si>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</si>
  <si>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</si>
  <si>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</si>
  <si>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</si>
  <si>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</si>
  <si>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</si>
  <si>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</si>
  <si>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</si>
  <si>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</si>
  <si>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</si>
  <si>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</si>
  <si>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</si>
  <si>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</si>
  <si>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</si>
  <si>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</si>
  <si>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</si>
  <si>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</si>
  <si>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</si>
  <si>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</si>
  <si>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</si>
  <si>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</si>
  <si>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</si>
  <si>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</si>
  <si>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</si>
  <si>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</si>
  <si>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</si>
  <si>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</si>
  <si>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</si>
  <si>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</si>
  <si>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</si>
  <si>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</si>
  <si>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</si>
  <si>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</si>
  <si>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</si>
  <si>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</si>
  <si>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</si>
  <si>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</si>
  <si>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</si>
  <si>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</si>
  <si>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</si>
  <si>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</si>
  <si>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</si>
  <si>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</si>
  <si>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</si>
  <si>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</si>
  <si>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</si>
  <si>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</si>
  <si>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</si>
  <si>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</si>
  <si>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</si>
  <si>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</si>
  <si>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</si>
  <si>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</si>
  <si>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</si>
  <si>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</si>
  <si>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</si>
  <si>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</si>
  <si>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</si>
  <si>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</si>
  <si>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</si>
  <si>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</si>
  <si>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</si>
  <si>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</si>
  <si>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</si>
  <si>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</si>
  <si>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</si>
  <si>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</si>
  <si>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</si>
  <si>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</si>
  <si>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</si>
  <si>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</si>
  <si>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</si>
  <si>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</si>
  <si>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</si>
  <si>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</si>
  <si>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</si>
  <si>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</si>
  <si>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</si>
  <si>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</si>
  <si>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</si>
  <si>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</si>
  <si>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</si>
  <si>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</si>
  <si>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</si>
  <si>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</si>
  <si>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</si>
  <si>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</si>
  <si>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</si>
  <si>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</si>
  <si>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</si>
  <si>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</si>
  <si>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</si>
  <si>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</si>
  <si>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</si>
  <si>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</si>
  <si>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</si>
  <si>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</si>
  <si>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</si>
  <si>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</si>
  <si>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</si>
  <si>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</si>
  <si>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</si>
  <si>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</si>
  <si>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</si>
  <si>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</si>
  <si>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</si>
  <si>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</si>
  <si>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</si>
  <si>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</si>
  <si>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</si>
  <si>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</si>
  <si>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</si>
  <si>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</si>
  <si>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</si>
  <si>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</si>
  <si>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</si>
  <si>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</si>
  <si>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</si>
  <si>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</si>
  <si>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</si>
  <si>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</si>
  <si>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</si>
  <si>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</si>
  <si>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</si>
  <si>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</si>
  <si>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</si>
  <si>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</si>
  <si>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</si>
  <si>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</si>
  <si>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</si>
  <si>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</si>
  <si>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</si>
  <si>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</si>
  <si>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</si>
  <si>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</si>
  <si>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</si>
  <si>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</si>
  <si>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</si>
  <si>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</si>
  <si>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</si>
  <si>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</si>
  <si>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</si>
  <si>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</si>
  <si>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</si>
  <si>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</si>
  <si>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</si>
  <si>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</si>
  <si>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</si>
  <si>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</si>
  <si>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</si>
  <si>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</si>
  <si>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</si>
  <si>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</si>
  <si>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</si>
  <si>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</si>
  <si>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</si>
  <si>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</si>
  <si>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</si>
  <si>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</si>
  <si>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</si>
  <si>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</si>
  <si>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</si>
  <si>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</si>
  <si>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</si>
  <si>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</si>
  <si>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</si>
  <si>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</si>
  <si>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</si>
  <si>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</si>
  <si>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</si>
  <si>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</si>
  <si>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</si>
  <si>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</si>
  <si>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</si>
  <si>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</si>
  <si>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</si>
  <si>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</si>
  <si>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</si>
  <si>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</si>
  <si>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</si>
  <si>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</si>
  <si>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</si>
  <si>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</si>
  <si>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</si>
  <si>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</si>
  <si>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</si>
  <si>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</si>
  <si>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</si>
  <si>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</si>
  <si>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</si>
  <si>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</si>
  <si>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</si>
  <si>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</si>
  <si>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</si>
  <si>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</si>
  <si>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</si>
  <si>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</si>
  <si>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</si>
  <si>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</si>
  <si>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</si>
  <si>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</si>
  <si>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</si>
  <si>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</si>
  <si>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</si>
  <si>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</si>
  <si>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</si>
  <si>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</si>
  <si>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</si>
  <si>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</si>
  <si>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</si>
  <si>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</si>
  <si>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</si>
  <si>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</si>
  <si>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</si>
  <si>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</si>
  <si>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</si>
  <si>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</si>
  <si>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</si>
  <si>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</si>
  <si>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</si>
  <si>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</si>
  <si>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</si>
  <si>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</si>
  <si>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</si>
  <si>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</si>
  <si>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</si>
  <si>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</si>
  <si>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</si>
  <si>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</si>
  <si>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</si>
  <si>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</si>
  <si>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</si>
  <si>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</si>
  <si>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</si>
  <si>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</si>
  <si>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</si>
  <si>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</si>
  <si>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</si>
  <si>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</si>
  <si>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</si>
  <si>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</si>
  <si>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</si>
  <si>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</si>
  <si>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</si>
  <si>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</si>
  <si>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</si>
  <si>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</si>
  <si>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</si>
  <si>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</si>
  <si>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</si>
  <si>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</si>
  <si>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</si>
  <si>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</si>
  <si>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</si>
  <si>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</si>
  <si>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</si>
  <si>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</si>
  <si>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</si>
  <si>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</si>
  <si>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</si>
  <si>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</si>
  <si>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</si>
  <si>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</si>
  <si>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</si>
  <si>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</si>
  <si>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</si>
  <si>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</si>
  <si>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</si>
  <si>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</si>
  <si>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</si>
  <si>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</si>
  <si>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</si>
  <si>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</si>
  <si>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</si>
  <si>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</si>
  <si>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</si>
  <si>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</si>
  <si>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</si>
  <si>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</si>
  <si>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</si>
  <si>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</si>
  <si>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</si>
  <si>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</si>
  <si>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</si>
  <si>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</si>
  <si>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</si>
  <si>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</si>
  <si>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</si>
  <si>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</si>
  <si>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</si>
  <si>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</si>
  <si>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</si>
  <si>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</si>
  <si>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</si>
  <si>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</si>
  <si>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</si>
  <si>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</si>
  <si>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</si>
  <si>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</si>
  <si>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</si>
  <si>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</si>
  <si>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</si>
  <si>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</si>
  <si>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</si>
  <si>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</si>
  <si>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</si>
  <si>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</si>
  <si>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</si>
  <si>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</si>
  <si>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</si>
  <si>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</si>
  <si>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</si>
  <si>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</si>
  <si>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</si>
  <si>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</si>
  <si>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</si>
  <si>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</si>
  <si>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</si>
  <si>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</si>
  <si>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</si>
  <si>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</si>
  <si>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</si>
  <si>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</si>
  <si>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</si>
  <si>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</si>
  <si>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</si>
  <si>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</si>
  <si>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</si>
  <si>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</si>
  <si>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</si>
  <si>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</si>
  <si>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</si>
  <si>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</si>
  <si>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</si>
  <si>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</si>
  <si>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</si>
  <si>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</si>
  <si>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</si>
  <si>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</si>
  <si>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</si>
  <si>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</si>
  <si>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</si>
  <si>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</si>
  <si>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</si>
  <si>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</si>
  <si>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</si>
  <si>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</si>
  <si>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</si>
  <si>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</si>
  <si>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</si>
  <si>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</si>
  <si>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</si>
  <si>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</si>
  <si>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</si>
  <si>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</si>
  <si>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</si>
  <si>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</si>
  <si>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</si>
  <si>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</si>
  <si>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</si>
  <si>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</si>
  <si>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</si>
  <si>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</si>
  <si>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</si>
  <si>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</si>
  <si>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</si>
  <si>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</si>
  <si>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</si>
  <si>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</si>
  <si>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</si>
  <si>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</si>
  <si>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</si>
  <si>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</si>
  <si>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</si>
  <si>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</si>
  <si>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</si>
  <si>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</si>
  <si>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</si>
  <si>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</si>
  <si>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</si>
  <si>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</si>
  <si>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</si>
  <si>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</si>
  <si>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</si>
  <si>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</si>
  <si>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</si>
  <si>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</si>
  <si>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</si>
  <si>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</si>
  <si>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</si>
  <si>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</si>
  <si>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</si>
  <si>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</si>
  <si>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</si>
  <si>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</si>
  <si>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</si>
  <si>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</si>
  <si>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</si>
  <si>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</si>
  <si>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</si>
  <si>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</si>
  <si>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</si>
  <si>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</si>
  <si>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</si>
  <si>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</si>
  <si>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</si>
  <si>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</si>
  <si>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</si>
  <si>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</si>
  <si>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</si>
  <si>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</si>
  <si>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</si>
  <si>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</si>
  <si>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</si>
  <si>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</si>
  <si>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</si>
  <si>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</si>
  <si>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</si>
  <si>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</si>
  <si>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</si>
  <si>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</si>
  <si>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</si>
  <si>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</si>
  <si>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</si>
  <si>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</si>
  <si>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</si>
  <si>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</si>
  <si>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</si>
  <si>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</si>
  <si>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</si>
  <si>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</si>
  <si>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</si>
  <si>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</si>
  <si>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</si>
  <si>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</si>
  <si>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</si>
  <si>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</si>
  <si>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</si>
  <si>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</si>
  <si>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</si>
  <si>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</si>
  <si>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</si>
  <si>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</si>
  <si>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</si>
  <si>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</si>
  <si>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</si>
  <si>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</si>
  <si>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</si>
  <si>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</si>
  <si>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</si>
  <si>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</si>
  <si>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</si>
  <si>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</si>
  <si>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</si>
  <si>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</si>
  <si>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</si>
  <si>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</si>
  <si>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</si>
  <si>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</si>
  <si>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</si>
  <si>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</si>
  <si>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</si>
  <si>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</si>
  <si>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</si>
  <si>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</si>
  <si>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</si>
  <si>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</si>
  <si>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</si>
  <si>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</si>
  <si>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</si>
  <si>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</si>
  <si>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</si>
  <si>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</si>
  <si>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</si>
  <si>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</si>
  <si>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</si>
  <si>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</si>
  <si>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</si>
  <si>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</si>
  <si>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</si>
  <si>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</si>
  <si>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</si>
  <si>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</si>
  <si>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</si>
  <si>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</si>
  <si>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</si>
  <si>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</si>
  <si>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</si>
  <si>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</si>
  <si>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</si>
  <si>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</si>
  <si>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</si>
  <si>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</si>
  <si>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</si>
  <si>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</si>
  <si>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</si>
  <si>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</si>
  <si>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</si>
  <si>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</si>
  <si>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</si>
  <si>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</si>
  <si>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</si>
  <si>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</si>
  <si>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</si>
  <si>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</si>
  <si>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</si>
  <si>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</si>
  <si>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</si>
  <si>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</si>
  <si>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</si>
  <si>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</si>
  <si>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</si>
  <si>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</si>
  <si>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</si>
  <si>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</si>
  <si>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</si>
  <si>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</si>
  <si>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</si>
  <si>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</si>
  <si>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</si>
  <si>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</si>
  <si>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</si>
  <si>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</si>
  <si>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</si>
  <si>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</si>
  <si>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</si>
  <si>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</si>
  <si>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</si>
  <si>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</si>
  <si>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</si>
  <si>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</si>
  <si>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</si>
  <si>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</si>
  <si>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</si>
  <si>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</si>
  <si>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</si>
  <si>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</si>
  <si>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</si>
  <si>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</si>
  <si>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</si>
  <si>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</si>
  <si>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</si>
  <si>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</si>
  <si>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</si>
  <si>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</si>
  <si>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</si>
  <si>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</si>
  <si>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</si>
  <si>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</si>
  <si>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</si>
  <si>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</si>
  <si>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</si>
  <si>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</si>
  <si>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</si>
  <si>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</si>
  <si>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</si>
  <si>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</si>
  <si>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</si>
  <si>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</si>
  <si>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</si>
  <si>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</si>
  <si>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</si>
  <si>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</si>
  <si>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</si>
  <si>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</si>
  <si>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</si>
  <si>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</si>
  <si>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</si>
  <si>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</si>
  <si>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</si>
  <si>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</si>
  <si>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</si>
  <si>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</si>
  <si>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</si>
  <si>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</si>
  <si>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</si>
  <si>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</si>
  <si>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</si>
  <si>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</si>
  <si>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</si>
  <si>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</si>
  <si>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</si>
  <si>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</si>
  <si>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</si>
  <si>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</si>
  <si>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</si>
  <si>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</si>
  <si>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</si>
  <si>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</si>
  <si>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</si>
  <si>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</si>
  <si>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</si>
  <si>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</si>
  <si>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</si>
  <si>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</si>
  <si>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</si>
  <si>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</si>
  <si>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</si>
  <si>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</si>
  <si>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</si>
  <si>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</si>
  <si>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</si>
  <si>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</si>
  <si>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</si>
  <si>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</si>
  <si>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</si>
  <si>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</si>
  <si>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</si>
  <si>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</si>
  <si>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</si>
  <si>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</si>
  <si>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</si>
  <si>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</si>
  <si>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</si>
  <si>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</si>
  <si>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</si>
  <si>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</si>
  <si>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</si>
  <si>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</si>
  <si>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</si>
  <si>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</si>
  <si>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</si>
  <si>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</si>
  <si>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</si>
  <si>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</si>
  <si>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</si>
  <si>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</si>
  <si>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</si>
  <si>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</si>
  <si>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</si>
  <si>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</si>
  <si>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</si>
  <si>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</si>
  <si>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</si>
  <si>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</si>
  <si>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</si>
  <si>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</si>
  <si>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</si>
  <si>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</si>
  <si>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</si>
  <si>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</si>
  <si>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</si>
  <si>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</si>
  <si>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</si>
  <si>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</si>
  <si>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</si>
  <si>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</si>
  <si>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</si>
  <si>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</si>
  <si>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</si>
  <si>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</si>
  <si>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</si>
  <si>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</si>
  <si>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</si>
  <si>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</si>
  <si>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</si>
  <si>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</si>
  <si>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</si>
  <si>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</si>
  <si>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</si>
  <si>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</si>
  <si>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</si>
  <si>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</si>
  <si>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</si>
  <si>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</si>
  <si>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</si>
  <si>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</si>
  <si>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</si>
  <si>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</si>
  <si>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</si>
  <si>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</si>
  <si>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</si>
  <si>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</si>
  <si>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</si>
  <si>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</si>
  <si>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</si>
  <si>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</si>
  <si>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</si>
  <si>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</si>
  <si>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</si>
  <si>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</si>
  <si>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</si>
  <si>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</si>
  <si>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</si>
  <si>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</si>
  <si>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</si>
  <si>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</si>
  <si>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</si>
  <si>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</si>
  <si>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</si>
  <si>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</si>
  <si>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</si>
  <si>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</si>
  <si>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</si>
  <si>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</si>
  <si>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</si>
  <si>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</si>
  <si>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</si>
  <si>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</si>
  <si>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</si>
  <si>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</si>
  <si>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</si>
  <si>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</si>
  <si>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</si>
  <si>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</si>
  <si>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</si>
  <si>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</si>
  <si>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</si>
  <si>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</si>
  <si>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</si>
  <si>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</si>
  <si>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</si>
  <si>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</si>
  <si>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</si>
  <si>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</si>
  <si>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</si>
  <si>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</si>
  <si>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</si>
  <si>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</si>
  <si>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</si>
  <si>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</si>
  <si>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</si>
  <si>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</si>
  <si>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</si>
  <si>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</si>
  <si>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</si>
  <si>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</si>
  <si>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</si>
  <si>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</si>
  <si>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</si>
  <si>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</si>
  <si>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</si>
  <si>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</si>
  <si>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</si>
  <si>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</si>
  <si>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</si>
  <si>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</si>
  <si>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</si>
  <si>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</si>
  <si>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</si>
  <si>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</si>
  <si>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</si>
  <si>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</si>
  <si>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</si>
  <si>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</si>
  <si>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</si>
  <si>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</si>
  <si>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</si>
  <si>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</si>
  <si>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</si>
  <si>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</si>
  <si>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</si>
  <si>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</si>
  <si>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</si>
  <si>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</si>
  <si>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</si>
  <si>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</si>
  <si>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</si>
  <si>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</si>
  <si>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</si>
  <si>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</si>
  <si>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</si>
  <si>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</si>
  <si>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</si>
  <si>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</si>
  <si>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</si>
  <si>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</si>
  <si>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</si>
  <si>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</si>
  <si>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</si>
  <si>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</si>
  <si>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</si>
  <si>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</si>
  <si>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</si>
  <si>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</si>
  <si>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</si>
  <si>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</si>
  <si>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</si>
  <si>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</si>
  <si>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</si>
  <si>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</si>
  <si>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</si>
  <si>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</si>
  <si>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</si>
  <si>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</si>
  <si>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</si>
  <si>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</si>
  <si>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</si>
  <si>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</si>
  <si>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</si>
  <si>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</si>
  <si>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</si>
  <si>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</si>
  <si>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</si>
  <si>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</si>
  <si>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</si>
  <si>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</si>
  <si>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</si>
  <si>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</si>
  <si>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</si>
  <si>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</si>
  <si>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</si>
  <si>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</si>
  <si>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</si>
  <si>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</si>
  <si>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</si>
  <si>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</si>
  <si>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</si>
  <si>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</si>
  <si>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</si>
  <si>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</si>
  <si>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</si>
  <si>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</si>
  <si>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</si>
  <si>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</si>
  <si>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</si>
  <si>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</si>
  <si>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</si>
  <si>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</si>
  <si>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</si>
  <si>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</si>
  <si>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</si>
  <si>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</si>
  <si>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</si>
  <si>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</si>
  <si>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</si>
  <si>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</si>
  <si>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</si>
  <si>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</si>
  <si>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</si>
  <si>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</si>
  <si>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</si>
  <si>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</si>
  <si>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</si>
  <si>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</si>
  <si>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</si>
  <si>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</si>
  <si>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</si>
  <si>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</si>
  <si>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</si>
  <si>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</si>
  <si>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</si>
  <si>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</si>
  <si>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</si>
  <si>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</si>
  <si>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</si>
  <si>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</si>
  <si>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</si>
  <si>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</si>
  <si>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</si>
  <si>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</si>
  <si>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</si>
  <si>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</si>
  <si>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</si>
  <si>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</si>
  <si>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</si>
  <si>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</si>
  <si>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</si>
  <si>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</si>
  <si>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</si>
  <si>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</si>
  <si>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</si>
  <si>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</si>
  <si>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</si>
  <si>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</si>
  <si>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</si>
  <si>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</si>
  <si>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</si>
  <si>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</si>
  <si>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</si>
  <si>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</si>
  <si>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</si>
  <si>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</si>
  <si>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</si>
  <si>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</si>
  <si>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</si>
  <si>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</si>
  <si>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</si>
  <si>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</si>
  <si>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</si>
  <si>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</si>
  <si>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</si>
  <si>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</si>
  <si>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</si>
  <si>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</si>
  <si>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</si>
  <si>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</si>
  <si>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</si>
  <si>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</si>
  <si>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</si>
  <si>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</si>
  <si>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</si>
  <si>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</si>
  <si>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</si>
  <si>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</si>
  <si>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</si>
  <si>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</si>
  <si>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</si>
  <si>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</si>
  <si>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</si>
  <si>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</si>
  <si>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</si>
  <si>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</si>
  <si>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</si>
  <si>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</si>
  <si>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</si>
  <si>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</si>
  <si>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</si>
  <si>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</si>
  <si>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</si>
  <si>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</si>
  <si>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</si>
  <si>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</si>
  <si>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</si>
  <si>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</si>
  <si>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</si>
  <si>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</si>
  <si>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</si>
  <si>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</si>
  <si>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</si>
  <si>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</si>
  <si>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</si>
  <si>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</si>
  <si>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</si>
  <si>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</si>
  <si>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</si>
  <si>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</si>
  <si>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</si>
  <si>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</si>
  <si>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</si>
  <si>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</si>
  <si>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</si>
  <si>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</si>
  <si>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</si>
  <si>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</si>
  <si>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</si>
  <si>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</si>
  <si>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</si>
  <si>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</si>
  <si>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</si>
  <si>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</si>
  <si>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</si>
  <si>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</si>
  <si>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</si>
  <si>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</si>
  <si>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</si>
  <si>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</si>
  <si>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</si>
  <si>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</si>
  <si>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</si>
  <si>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</si>
  <si>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</si>
  <si>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</si>
  <si>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</si>
  <si>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</si>
  <si>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</si>
  <si>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</si>
  <si>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</si>
  <si>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</si>
  <si>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</si>
  <si>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</si>
  <si>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</si>
  <si>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</si>
  <si>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</si>
  <si>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</si>
  <si>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</si>
  <si>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</si>
  <si>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</si>
  <si>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</si>
  <si>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</si>
  <si>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</si>
  <si>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</si>
  <si>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</si>
  <si>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</si>
  <si>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</si>
  <si>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</si>
  <si>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</si>
  <si>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</si>
  <si>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</si>
  <si>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</si>
  <si>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</si>
  <si>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</si>
  <si>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</si>
  <si>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</si>
  <si>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</si>
  <si>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</si>
  <si>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</si>
  <si>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</si>
  <si>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</si>
  <si>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</si>
  <si>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</si>
  <si>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</si>
  <si>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</si>
  <si>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</si>
  <si>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</si>
  <si>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</si>
  <si>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</si>
  <si>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</si>
  <si>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</si>
  <si>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</si>
  <si>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</si>
  <si>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</si>
  <si>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</si>
  <si>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</si>
  <si>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</si>
  <si>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</si>
  <si>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</si>
  <si>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</si>
  <si>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</si>
  <si>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</si>
  <si>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</si>
  <si>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</si>
  <si>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</si>
  <si>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</si>
  <si>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</si>
  <si>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</si>
  <si>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</si>
  <si>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</si>
  <si>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</si>
  <si>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</si>
  <si>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</si>
  <si>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</si>
  <si>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</si>
  <si>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</si>
  <si>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</si>
  <si>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</si>
  <si>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</si>
  <si>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</si>
  <si>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</si>
  <si>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</si>
  <si>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</si>
  <si>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</si>
  <si>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</si>
  <si>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</si>
  <si>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</si>
  <si>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</si>
  <si>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</si>
  <si>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</si>
  <si>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</si>
  <si>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</si>
  <si>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</si>
  <si>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</si>
  <si>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</si>
  <si>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</si>
  <si>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</si>
  <si>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</si>
  <si>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</si>
  <si>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</si>
  <si>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</si>
  <si>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</si>
  <si>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</si>
  <si>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</si>
  <si>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</si>
  <si>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</si>
  <si>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</si>
  <si>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</si>
  <si>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</si>
  <si>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</si>
  <si>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</si>
  <si>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</si>
  <si>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</si>
  <si>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</si>
  <si>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</si>
  <si>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</si>
  <si>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</si>
  <si>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</si>
  <si>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</si>
  <si>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</si>
  <si>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</si>
  <si>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</si>
  <si>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</si>
  <si>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</si>
  <si>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</si>
  <si>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</si>
  <si>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</si>
  <si>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</si>
  <si>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</si>
  <si>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</si>
  <si>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</si>
  <si>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</si>
  <si>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</si>
  <si>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</si>
  <si>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</si>
  <si>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</si>
  <si>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</si>
  <si>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</si>
  <si>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</si>
  <si>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</si>
  <si>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</si>
  <si>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</si>
  <si>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</si>
  <si>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</si>
  <si>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</si>
  <si>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</si>
  <si>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</si>
  <si>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</si>
  <si>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</si>
  <si>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</si>
  <si>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</si>
  <si>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</si>
  <si>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</si>
  <si>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</si>
  <si>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</si>
  <si>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</si>
  <si>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</si>
  <si>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</si>
  <si>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</si>
  <si>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</si>
  <si>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</si>
  <si>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</si>
  <si>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</si>
  <si>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</si>
  <si>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</si>
  <si>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</si>
  <si>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</si>
  <si>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</si>
  <si>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</si>
  <si>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</si>
  <si>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</si>
  <si>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</si>
  <si>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</si>
  <si>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</si>
  <si>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</si>
  <si>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</si>
  <si>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</si>
  <si>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</si>
  <si>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</si>
  <si>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</si>
  <si>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</si>
  <si>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</si>
  <si>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</si>
  <si>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</si>
  <si>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</si>
  <si>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</si>
  <si>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</si>
  <si>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</si>
  <si>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</si>
  <si>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</si>
  <si>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</si>
  <si>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</si>
  <si>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</si>
  <si>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</si>
  <si>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</si>
  <si>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</si>
  <si>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</si>
  <si>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</si>
  <si>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</si>
  <si>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</si>
  <si>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</si>
  <si>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</si>
  <si>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</si>
  <si>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</si>
  <si>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</si>
  <si>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</si>
  <si>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</si>
  <si>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</si>
  <si>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</si>
  <si>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</si>
  <si>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</si>
  <si>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</si>
  <si>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</si>
  <si>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</si>
  <si>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</si>
  <si>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</si>
  <si>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</si>
  <si>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</si>
  <si>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</si>
  <si>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</si>
  <si>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</si>
  <si>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</si>
  <si>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</si>
  <si>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</si>
  <si>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</si>
  <si>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</si>
  <si>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</si>
  <si>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</si>
  <si>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</si>
  <si>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</si>
  <si>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</si>
  <si>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</si>
  <si>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</si>
  <si>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</si>
  <si>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</si>
  <si>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</si>
  <si>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</si>
  <si>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</si>
  <si>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</si>
  <si>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</si>
  <si>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</si>
  <si>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</si>
  <si>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</si>
  <si>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</si>
  <si>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</si>
  <si>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</si>
  <si>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</si>
  <si>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</si>
  <si>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</si>
  <si>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</si>
  <si>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</si>
  <si>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</si>
  <si>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</si>
  <si>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</si>
  <si>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</si>
  <si>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</si>
  <si>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</si>
  <si>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</si>
  <si>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</si>
  <si>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</si>
  <si>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</si>
  <si>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</si>
  <si>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</si>
  <si>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</si>
  <si>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</si>
  <si>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</si>
  <si>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</si>
  <si>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</si>
  <si>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</si>
  <si>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</si>
  <si>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</si>
  <si>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</si>
  <si>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</si>
  <si>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</si>
  <si>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</si>
  <si>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</si>
  <si>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</si>
  <si>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</si>
  <si>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</si>
  <si>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</si>
  <si>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</si>
  <si>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</si>
  <si>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</si>
  <si>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</si>
  <si>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</si>
  <si>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</si>
  <si>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</si>
  <si>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</si>
  <si>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</si>
  <si>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</si>
  <si>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</si>
  <si>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</si>
  <si>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</si>
  <si>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</si>
  <si>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</si>
  <si>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</si>
  <si>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</si>
  <si>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</si>
  <si>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</si>
  <si>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</si>
  <si>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</si>
  <si>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</si>
  <si>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</si>
  <si>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</si>
  <si>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</si>
  <si>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</si>
  <si>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</si>
  <si>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</si>
  <si>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</si>
  <si>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</si>
  <si>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</si>
  <si>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</si>
  <si>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</si>
  <si>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</si>
  <si>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</si>
  <si>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</si>
  <si>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</si>
  <si>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</si>
  <si>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</si>
  <si>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</si>
  <si>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</si>
  <si>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</si>
  <si>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</si>
  <si>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</si>
  <si>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</si>
  <si>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</si>
  <si>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</si>
  <si>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</si>
  <si>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</si>
  <si>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</si>
  <si>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</si>
  <si>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</si>
  <si>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</si>
  <si>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</si>
  <si>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</si>
  <si>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</si>
  <si>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</si>
  <si>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</si>
  <si>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</si>
  <si>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</si>
  <si>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</si>
  <si>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</si>
  <si>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</si>
  <si>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</si>
  <si>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</si>
  <si>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</si>
  <si>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</si>
  <si>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</si>
  <si>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</si>
  <si>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</si>
  <si>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</si>
  <si>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</si>
  <si>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</si>
  <si>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</si>
  <si>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</si>
  <si>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</si>
  <si>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</si>
  <si>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</si>
  <si>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</si>
  <si>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</si>
  <si>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</si>
  <si>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</si>
  <si>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</si>
  <si>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</si>
  <si>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</si>
  <si>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</si>
  <si>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</si>
  <si>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</si>
  <si>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</si>
  <si>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</si>
  <si>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</si>
  <si>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</si>
  <si>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</si>
  <si>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</si>
  <si>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</si>
  <si>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</si>
  <si>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</si>
  <si>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</si>
  <si>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</si>
  <si>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</si>
  <si>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</si>
  <si>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</si>
  <si>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</si>
  <si>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</si>
  <si>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</si>
  <si>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</si>
  <si>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</si>
  <si>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</si>
  <si>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</si>
  <si>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</si>
  <si>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</si>
  <si>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</si>
  <si>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</si>
  <si>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</si>
  <si>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</si>
  <si>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</si>
  <si>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</si>
  <si>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</si>
  <si>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</si>
  <si>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</si>
  <si>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</si>
  <si>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</si>
  <si>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</si>
  <si>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</si>
  <si>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</si>
  <si>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</si>
  <si>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</si>
  <si>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</si>
  <si>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</si>
  <si>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</si>
  <si>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</si>
  <si>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</si>
  <si>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</si>
  <si>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</si>
  <si>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</si>
  <si>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</si>
  <si>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</si>
  <si>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</si>
  <si>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</si>
  <si>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</si>
  <si>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</si>
  <si>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</si>
  <si>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</si>
  <si>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</si>
  <si>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</si>
  <si>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</si>
  <si>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</si>
  <si>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</si>
  <si>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</si>
  <si>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</si>
  <si>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</si>
  <si>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</si>
  <si>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</si>
  <si>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</si>
  <si>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</si>
  <si>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</si>
  <si>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</si>
  <si>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</si>
  <si>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</si>
  <si>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</si>
  <si>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</si>
  <si>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</si>
  <si>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</si>
  <si>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</si>
  <si>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</si>
  <si>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</si>
  <si>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</si>
  <si>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</si>
  <si>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</si>
  <si>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</si>
  <si>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</si>
  <si>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</si>
  <si>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</si>
  <si>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</si>
  <si>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</si>
  <si>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</si>
  <si>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</si>
  <si>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</si>
  <si>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</si>
  <si>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</si>
  <si>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</si>
  <si>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</si>
  <si>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</si>
  <si>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</si>
  <si>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</si>
  <si>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</si>
  <si>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</si>
  <si>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</si>
  <si>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</si>
  <si>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</si>
  <si>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</si>
  <si>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</si>
  <si>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</si>
  <si>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</si>
  <si>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</si>
  <si>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</si>
  <si>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</si>
  <si>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</si>
  <si>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</si>
  <si>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</si>
  <si>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</si>
  <si>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</si>
  <si>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</si>
  <si>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</si>
  <si>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</si>
  <si>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</si>
  <si>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</si>
  <si>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</si>
  <si>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</si>
  <si>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</si>
  <si>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</si>
  <si>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</si>
  <si>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</si>
  <si>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</si>
  <si>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</si>
  <si>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</si>
  <si>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</si>
  <si>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</si>
  <si>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</si>
  <si>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</si>
  <si>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</si>
  <si>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</si>
  <si>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</si>
  <si>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</si>
  <si>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</si>
  <si>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</si>
  <si>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</si>
  <si>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</si>
  <si>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</si>
  <si>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</si>
  <si>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</si>
  <si>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</si>
  <si>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</si>
  <si>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</si>
  <si>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</si>
  <si>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</si>
  <si>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</si>
  <si>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</si>
  <si>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</si>
  <si>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</si>
  <si>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</si>
  <si>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</si>
  <si>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</si>
  <si>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</si>
  <si>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</si>
  <si>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</si>
  <si>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</si>
  <si>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</si>
  <si>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</si>
  <si>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</si>
  <si>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</si>
  <si>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</si>
  <si>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</si>
  <si>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</si>
  <si>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</si>
  <si>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</si>
  <si>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</si>
  <si>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</si>
  <si>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</si>
  <si>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</si>
  <si>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</si>
  <si>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</si>
  <si>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</si>
  <si>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</si>
  <si>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</si>
  <si>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</si>
  <si>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</si>
  <si>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</si>
  <si>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</si>
  <si>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</si>
  <si>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</si>
  <si>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</si>
  <si>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</si>
  <si>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</si>
  <si>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</si>
  <si>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</si>
  <si>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</si>
  <si>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</si>
  <si>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</si>
  <si>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</si>
  <si>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</si>
  <si>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</si>
  <si>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</si>
  <si>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</si>
  <si>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</si>
  <si>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</si>
  <si>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</si>
  <si>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</si>
  <si>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</si>
  <si>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</si>
  <si>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</si>
  <si>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</si>
  <si>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</si>
  <si>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</si>
  <si>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</si>
  <si>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</si>
  <si>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</si>
  <si>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</si>
  <si>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</si>
  <si>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</si>
  <si>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</si>
  <si>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</si>
  <si>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</si>
  <si>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</si>
  <si>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</si>
  <si>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</si>
  <si>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</si>
  <si>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</si>
  <si>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</si>
  <si>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</si>
  <si>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</si>
  <si>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</si>
  <si>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</si>
  <si>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</si>
  <si>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</si>
  <si>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</si>
  <si>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</si>
  <si>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</si>
  <si>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</si>
  <si>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</si>
  <si>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</si>
  <si>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</si>
  <si>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</si>
  <si>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</si>
  <si>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</si>
  <si>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</si>
  <si>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</si>
  <si>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</si>
  <si>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</si>
  <si>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</si>
  <si>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</si>
  <si>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</si>
  <si>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</si>
  <si>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</si>
  <si>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</si>
  <si>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</si>
  <si>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</si>
  <si>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</si>
  <si>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</si>
  <si>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</si>
  <si>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</si>
  <si>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</si>
  <si>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</si>
  <si>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</si>
  <si>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</si>
  <si>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</si>
  <si>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</si>
  <si>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</si>
  <si>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</si>
  <si>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</si>
  <si>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</si>
  <si>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</si>
  <si>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</si>
  <si>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</si>
  <si>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</si>
  <si>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</si>
  <si>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</si>
  <si>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</si>
  <si>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</si>
  <si>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</si>
  <si>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</si>
  <si>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</si>
  <si>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</si>
  <si>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</si>
  <si>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</si>
  <si>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</si>
  <si>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</si>
  <si>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</si>
  <si>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</si>
  <si>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</si>
  <si>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</si>
  <si>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</si>
  <si>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</si>
  <si>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</si>
  <si>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</si>
  <si>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</si>
  <si>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</si>
  <si>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</si>
  <si>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</si>
  <si>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</si>
  <si>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</si>
  <si>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</si>
  <si>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</si>
  <si>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</si>
  <si>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</si>
  <si>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</si>
  <si>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</si>
  <si>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</si>
  <si>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</si>
  <si>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</si>
  <si>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</si>
  <si>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</si>
  <si>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</si>
  <si>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</si>
  <si>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</si>
  <si>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</si>
  <si>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</si>
  <si>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</si>
  <si>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</si>
  <si>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</si>
  <si>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</si>
  <si>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</si>
  <si>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</si>
  <si>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</si>
  <si>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</si>
  <si>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</si>
  <si>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</si>
  <si>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</si>
  <si>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</si>
  <si>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</si>
  <si>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</si>
  <si>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</si>
  <si>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</si>
  <si>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</si>
  <si>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</si>
  <si>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</si>
  <si>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</si>
  <si>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</si>
  <si>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</si>
  <si>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</si>
  <si>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</si>
  <si>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</si>
  <si>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</si>
  <si>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</si>
  <si>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</si>
  <si>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</si>
  <si>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</si>
  <si>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</si>
  <si>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</si>
  <si>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</si>
  <si>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</si>
  <si>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</si>
  <si>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</si>
  <si>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</si>
  <si>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</si>
  <si>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</si>
  <si>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</si>
  <si>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</si>
  <si>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</si>
  <si>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</si>
  <si>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</si>
  <si>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</si>
  <si>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</si>
  <si>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</si>
  <si>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</si>
  <si>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</si>
  <si>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</si>
  <si>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</si>
  <si>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</si>
  <si>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</si>
  <si>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</si>
  <si>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</si>
  <si>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</si>
  <si>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</si>
  <si>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</si>
  <si>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</si>
  <si>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</si>
  <si>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</si>
  <si>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</si>
  <si>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</si>
  <si>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</si>
  <si>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</si>
  <si>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</si>
  <si>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</si>
  <si>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</si>
  <si>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</si>
  <si>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</si>
  <si>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</si>
  <si>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</si>
  <si>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</si>
  <si>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</si>
  <si>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</si>
  <si>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</si>
  <si>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</si>
  <si>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</si>
  <si>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</si>
  <si>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</si>
  <si>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</si>
  <si>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</si>
  <si>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</si>
  <si>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</si>
  <si>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</si>
  <si>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</si>
  <si>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</si>
  <si>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</si>
  <si>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</si>
  <si>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</si>
  <si>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</si>
  <si>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</si>
  <si>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</si>
  <si>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</si>
  <si>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</si>
  <si>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</si>
  <si>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</si>
  <si>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</si>
  <si>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</si>
  <si>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</si>
  <si>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</si>
  <si>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</si>
  <si>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</si>
  <si>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</si>
  <si>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</si>
  <si>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</si>
  <si>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</si>
  <si>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</si>
  <si>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</si>
  <si>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</si>
  <si>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</si>
  <si>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</si>
  <si>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</si>
  <si>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</si>
  <si>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</si>
  <si>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</si>
  <si>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</si>
  <si>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</si>
  <si>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</si>
  <si>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</si>
  <si>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</si>
  <si>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</si>
  <si>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</si>
  <si>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</si>
  <si>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</si>
  <si>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</si>
  <si>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</si>
  <si>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</si>
  <si>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</si>
  <si>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</si>
  <si>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</si>
  <si>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</si>
  <si>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</si>
  <si>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</si>
  <si>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</si>
  <si>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</si>
  <si>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</si>
  <si>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</si>
  <si>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</si>
  <si>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</si>
  <si>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</si>
  <si>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</si>
  <si>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</si>
  <si>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</si>
  <si>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</si>
  <si>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</si>
  <si>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</si>
  <si>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</si>
  <si>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</si>
  <si>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</si>
  <si>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</si>
  <si>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</si>
  <si>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</si>
  <si>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</si>
  <si>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</si>
  <si>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</si>
  <si>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</si>
  <si>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</si>
  <si>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</si>
  <si>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</si>
  <si>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</si>
  <si>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</si>
  <si>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</si>
  <si>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</si>
  <si>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</si>
  <si>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</si>
  <si>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</si>
  <si>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</si>
  <si>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</si>
  <si>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</si>
  <si>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</si>
  <si>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</si>
  <si>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</si>
  <si>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</si>
  <si>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</si>
  <si>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</si>
  <si>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</si>
  <si>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</si>
  <si>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</si>
  <si>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</si>
  <si>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</si>
  <si>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</si>
  <si>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</si>
  <si>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</si>
  <si>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</si>
  <si>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</si>
  <si>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</si>
  <si>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</si>
  <si>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</si>
  <si>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</si>
  <si>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</si>
  <si>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</si>
  <si>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</si>
  <si>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</si>
  <si>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</si>
  <si>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</si>
  <si>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</si>
  <si>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</si>
  <si>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</si>
  <si>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</si>
  <si>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</si>
  <si>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</si>
  <si>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</si>
  <si>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</si>
  <si>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</si>
  <si>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</si>
  <si>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</si>
  <si>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</si>
  <si>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</si>
  <si>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</si>
  <si>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</si>
  <si>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</si>
  <si>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</si>
  <si>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</si>
  <si>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</si>
  <si>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</si>
  <si>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</si>
  <si>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</si>
  <si>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</si>
  <si>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</si>
  <si>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</si>
  <si>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</si>
  <si>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</si>
  <si>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</si>
  <si>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</si>
  <si>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</si>
  <si>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</si>
  <si>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</si>
  <si>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</si>
  <si>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</si>
  <si>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</si>
  <si>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</si>
  <si>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</si>
  <si>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</si>
  <si>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</si>
  <si>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</si>
  <si>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</si>
  <si>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</si>
  <si>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</si>
  <si>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</si>
  <si>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</si>
  <si>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</si>
  <si>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</si>
  <si>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</si>
  <si>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</si>
  <si>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</si>
  <si>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</si>
  <si>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</si>
  <si>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</si>
  <si>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</si>
  <si>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</si>
  <si>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</si>
  <si>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</si>
  <si>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</si>
  <si>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</si>
  <si>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</si>
  <si>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</si>
  <si>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</si>
  <si>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</si>
  <si>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</si>
  <si>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</si>
  <si>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</si>
  <si>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</si>
  <si>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</si>
  <si>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</si>
  <si>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</si>
  <si>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</si>
  <si>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</si>
  <si>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</si>
  <si>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</si>
  <si>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</si>
  <si>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</si>
  <si>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</si>
  <si>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</si>
  <si>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</si>
  <si>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</si>
  <si>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</si>
  <si>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</si>
  <si>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</si>
  <si>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</si>
  <si>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</si>
  <si>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</si>
  <si>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</si>
  <si>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</si>
  <si>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</si>
  <si>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</si>
  <si>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</si>
  <si>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</si>
  <si>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</si>
  <si>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365-368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</si>
  <si>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</si>
  <si>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</si>
  <si>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</si>
  <si>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</si>
  <si>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</si>
  <si>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</si>
  <si>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</si>
  <si>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</si>
  <si>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</si>
  <si>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</si>
  <si>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</si>
  <si>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</si>
  <si>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</si>
  <si>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</si>
  <si>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</si>
  <si>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</si>
  <si>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</si>
  <si>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</si>
  <si>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1130-1140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</si>
  <si>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</si>
  <si>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</si>
  <si>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</si>
  <si>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</si>
  <si>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</si>
  <si>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</si>
  <si>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</si>
  <si>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</si>
  <si>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</si>
  <si>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</si>
  <si>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</si>
  <si>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</si>
  <si>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</si>
  <si>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</si>
  <si>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</si>
  <si>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CBPL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</si>
  <si>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</si>
  <si>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</si>
  <si>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</si>
  <si>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</si>
  <si>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</si>
  <si>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</si>
  <si>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</si>
  <si>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</si>
  <si>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</si>
  <si>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</si>
  <si>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</si>
  <si>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</si>
  <si>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</si>
  <si>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</si>
  <si>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</si>
  <si>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</si>
  <si>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</si>
  <si>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</si>
  <si>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</si>
  <si>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</si>
  <si>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</si>
  <si>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</si>
  <si>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</si>
  <si>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</si>
  <si>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</si>
  <si>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</si>
  <si>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</si>
  <si>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</si>
  <si>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</si>
  <si>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</si>
  <si>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</si>
  <si>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</si>
  <si>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567-569</t>
  </si>
  <si>
    <t>80</t>
  </si>
  <si>
    <t>115</t>
  </si>
  <si>
    <t>-20</t>
  </si>
  <si>
    <t>-22.5</t>
  </si>
  <si>
    <t>Profit of Rs.92.5/-</t>
  </si>
  <si>
    <t>238-240</t>
  </si>
  <si>
    <t>265-270</t>
  </si>
  <si>
    <t>ASRL</t>
  </si>
  <si>
    <t>SHASHANK PRAVINCHANDRA DOSHI</t>
  </si>
  <si>
    <t>GSTL</t>
  </si>
  <si>
    <t>SMEATON DEVELOPERS PRIVATE LIMITED</t>
  </si>
  <si>
    <t>PRISMMEDI</t>
  </si>
  <si>
    <t>MANISH NITIN THAKUR</t>
  </si>
  <si>
    <t>Profit of Rs.940/-</t>
  </si>
  <si>
    <t>288-290</t>
  </si>
  <si>
    <t>320-330</t>
  </si>
  <si>
    <t>Profit of Rs.2.5/-</t>
  </si>
  <si>
    <t>99-97</t>
  </si>
  <si>
    <t>Loss of Rs.4,75/-</t>
  </si>
  <si>
    <t>Profit of Rs.8.5/-</t>
  </si>
  <si>
    <t>970-975</t>
  </si>
  <si>
    <t>SBIN JULY FUT</t>
  </si>
  <si>
    <t>184.5-185.5</t>
  </si>
  <si>
    <t>SBIN JUL 195 CE</t>
  </si>
  <si>
    <t>4.8-5.20</t>
  </si>
  <si>
    <t>Part profit of Rs.12/-</t>
  </si>
  <si>
    <t>AMFL</t>
  </si>
  <si>
    <t>NAVEEN GUPTA</t>
  </si>
  <si>
    <t>ZALAK PURVESH PARIKH</t>
  </si>
  <si>
    <t>CONSORTIUM CAPITAL PRIVATE LIMITED</t>
  </si>
  <si>
    <t>DEVABHAI NAGJIBHAI DESAI</t>
  </si>
  <si>
    <t>ASHARI</t>
  </si>
  <si>
    <t>MANOJKUMAR GUNVANTRAI SOMANI</t>
  </si>
  <si>
    <t>SABAH TAIYAB NOORANI</t>
  </si>
  <si>
    <t>BCLENTERPR</t>
  </si>
  <si>
    <t>RUTWIK NAILESHBHAI MORAKHIA</t>
  </si>
  <si>
    <t>PUSHPA KABRA</t>
  </si>
  <si>
    <t>KILPEST</t>
  </si>
  <si>
    <t>ALPHA LEON ENTERPRISES LLP</t>
  </si>
  <si>
    <t>RADHEY</t>
  </si>
  <si>
    <t>UTASAV SUMANCHANDRA SHAH</t>
  </si>
  <si>
    <t>AGNUS HOLDINGS PRIVATE LIMITED</t>
  </si>
  <si>
    <t>JSRAMAPRASAD JSRAMAPRASAD</t>
  </si>
  <si>
    <t>eClerx Services Limited</t>
  </si>
  <si>
    <t>ECLERX SERVICES LIMITED BUYBACK 2020</t>
  </si>
  <si>
    <t>Equitas Holdings Limited</t>
  </si>
  <si>
    <t>HRTI PRIVATE LIMITED</t>
  </si>
  <si>
    <t>Gic Housing Finance Ltd</t>
  </si>
  <si>
    <t>Neuland Laboratories Ltd</t>
  </si>
  <si>
    <t>PATHPIONEER ADVISORS LLP</t>
  </si>
  <si>
    <t>FRANKLIN TEMPLETON MUTUAL FUND</t>
  </si>
  <si>
    <t>Profit of Rs.27.50/-</t>
  </si>
  <si>
    <t>Profit of Rs.17.50/-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</si>
</sst>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1" t="s">
        <v>16</v>
      </c>
      <c r="B9" s="563" t="s">
        <v>17</v>
      </c>
      <c r="C9" s="563" t="s">
        <v>18</v>
      </c>
      <c r="D9" s="274" t="s">
        <v>19</v>
      </c>
      <c r="E9" s="274" t="s">
        <v>20</v>
      </c>
      <c r="F9" s="558" t="s">
        <v>21</v>
      </c>
      <c r="G9" s="559"/>
      <c r="H9" s="560"/>
      <c r="I9" s="558" t="s">
        <v>22</v>
      </c>
      <c r="J9" s="559"/>
      <c r="K9" s="560"/>
      <c r="L9" s="274"/>
      <c r="M9" s="281"/>
      <c r="N9" s="281"/>
      <c r="O9" s="281"/>
    </row>
    <row r="10" spans="1:15" ht="59.25" customHeight="1">
      <c r="A10" s="562"/>
      <c r="B10" s="564" t="s">
        <v>17</v>
      </c>
      <c r="C10" s="56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21571.3</v>
      </c>
      <c r="E11" s="303">
        <v>21414.616666666669</v>
      </c>
      <c r="F11" s="315">
        <v>21181.733333333337</v>
      </c>
      <c r="G11" s="315">
        <v>20792.166666666668</v>
      </c>
      <c r="H11" s="315">
        <v>20559.283333333336</v>
      </c>
      <c r="I11" s="315">
        <v>21804.183333333338</v>
      </c>
      <c r="J11" s="315">
        <v>22037.066666666669</v>
      </c>
      <c r="K11" s="315">
        <v>22426.633333333339</v>
      </c>
      <c r="L11" s="302">
        <v>21647.5</v>
      </c>
      <c r="M11" s="302">
        <v>21025.05</v>
      </c>
      <c r="N11" s="319">
        <v>1676250</v>
      </c>
      <c r="O11" s="320">
        <v>-4.568744662681469E-2</v>
      </c>
    </row>
    <row r="12" spans="1:15" ht="15">
      <c r="A12" s="277">
        <v>2</v>
      </c>
      <c r="B12" s="392" t="s">
        <v>34</v>
      </c>
      <c r="C12" s="277" t="s">
        <v>36</v>
      </c>
      <c r="D12" s="316">
        <v>10713.85</v>
      </c>
      <c r="E12" s="316">
        <v>10677.583333333334</v>
      </c>
      <c r="F12" s="317">
        <v>10617.166666666668</v>
      </c>
      <c r="G12" s="317">
        <v>10520.483333333334</v>
      </c>
      <c r="H12" s="317">
        <v>10460.066666666668</v>
      </c>
      <c r="I12" s="317">
        <v>10774.266666666668</v>
      </c>
      <c r="J12" s="317">
        <v>10834.683333333336</v>
      </c>
      <c r="K12" s="317">
        <v>10931.366666666669</v>
      </c>
      <c r="L12" s="304">
        <v>10738</v>
      </c>
      <c r="M12" s="304">
        <v>10580.9</v>
      </c>
      <c r="N12" s="319">
        <v>12217725</v>
      </c>
      <c r="O12" s="320">
        <v>8.6940276100431702E-2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1305.05</v>
      </c>
      <c r="E13" s="316">
        <v>1290.7833333333333</v>
      </c>
      <c r="F13" s="317">
        <v>1271.6666666666665</v>
      </c>
      <c r="G13" s="317">
        <v>1238.2833333333333</v>
      </c>
      <c r="H13" s="317">
        <v>1219.1666666666665</v>
      </c>
      <c r="I13" s="317">
        <v>1324.1666666666665</v>
      </c>
      <c r="J13" s="317">
        <v>1343.2833333333333</v>
      </c>
      <c r="K13" s="317">
        <v>1376.6666666666665</v>
      </c>
      <c r="L13" s="304">
        <v>1309.9000000000001</v>
      </c>
      <c r="M13" s="304">
        <v>1257.4000000000001</v>
      </c>
      <c r="N13" s="319">
        <v>2060500</v>
      </c>
      <c r="O13" s="320">
        <v>4.0919424096994193E-2</v>
      </c>
    </row>
    <row r="14" spans="1:15" ht="15">
      <c r="A14" s="277">
        <v>4</v>
      </c>
      <c r="B14" s="392" t="s">
        <v>39</v>
      </c>
      <c r="C14" s="277" t="s">
        <v>40</v>
      </c>
      <c r="D14" s="316">
        <v>148.94999999999999</v>
      </c>
      <c r="E14" s="316">
        <v>148.20000000000002</v>
      </c>
      <c r="F14" s="317">
        <v>146.10000000000002</v>
      </c>
      <c r="G14" s="317">
        <v>143.25</v>
      </c>
      <c r="H14" s="317">
        <v>141.15</v>
      </c>
      <c r="I14" s="317">
        <v>151.05000000000004</v>
      </c>
      <c r="J14" s="317">
        <v>153.15</v>
      </c>
      <c r="K14" s="317">
        <v>156.00000000000006</v>
      </c>
      <c r="L14" s="304">
        <v>150.30000000000001</v>
      </c>
      <c r="M14" s="304">
        <v>145.35</v>
      </c>
      <c r="N14" s="319">
        <v>19224000</v>
      </c>
      <c r="O14" s="320">
        <v>2.081165452653486E-4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312.39999999999998</v>
      </c>
      <c r="E15" s="316">
        <v>313.68333333333334</v>
      </c>
      <c r="F15" s="317">
        <v>309.7166666666667</v>
      </c>
      <c r="G15" s="317">
        <v>307.03333333333336</v>
      </c>
      <c r="H15" s="317">
        <v>303.06666666666672</v>
      </c>
      <c r="I15" s="317">
        <v>316.36666666666667</v>
      </c>
      <c r="J15" s="317">
        <v>320.33333333333326</v>
      </c>
      <c r="K15" s="317">
        <v>323.01666666666665</v>
      </c>
      <c r="L15" s="304">
        <v>317.64999999999998</v>
      </c>
      <c r="M15" s="304">
        <v>311</v>
      </c>
      <c r="N15" s="319">
        <v>30772500</v>
      </c>
      <c r="O15" s="320">
        <v>1.2669683257918552E-2</v>
      </c>
    </row>
    <row r="16" spans="1:15" ht="15">
      <c r="A16" s="277">
        <v>6</v>
      </c>
      <c r="B16" s="392" t="s">
        <v>44</v>
      </c>
      <c r="C16" s="277" t="s">
        <v>45</v>
      </c>
      <c r="D16" s="316">
        <v>684.65</v>
      </c>
      <c r="E16" s="316">
        <v>679.73333333333335</v>
      </c>
      <c r="F16" s="317">
        <v>671.7166666666667</v>
      </c>
      <c r="G16" s="317">
        <v>658.7833333333333</v>
      </c>
      <c r="H16" s="317">
        <v>650.76666666666665</v>
      </c>
      <c r="I16" s="317">
        <v>692.66666666666674</v>
      </c>
      <c r="J16" s="317">
        <v>700.68333333333339</v>
      </c>
      <c r="K16" s="317">
        <v>713.61666666666679</v>
      </c>
      <c r="L16" s="304">
        <v>687.75</v>
      </c>
      <c r="M16" s="304">
        <v>666.8</v>
      </c>
      <c r="N16" s="319">
        <v>1591000</v>
      </c>
      <c r="O16" s="320">
        <v>3.3116883116883114E-2</v>
      </c>
    </row>
    <row r="17" spans="1:15" ht="15">
      <c r="A17" s="277">
        <v>7</v>
      </c>
      <c r="B17" s="392" t="s">
        <v>37</v>
      </c>
      <c r="C17" s="277" t="s">
        <v>46</v>
      </c>
      <c r="D17" s="316">
        <v>193.1</v>
      </c>
      <c r="E17" s="316">
        <v>191.01666666666665</v>
      </c>
      <c r="F17" s="317">
        <v>188.3833333333333</v>
      </c>
      <c r="G17" s="317">
        <v>183.66666666666666</v>
      </c>
      <c r="H17" s="317">
        <v>181.0333333333333</v>
      </c>
      <c r="I17" s="317">
        <v>195.73333333333329</v>
      </c>
      <c r="J17" s="317">
        <v>198.36666666666662</v>
      </c>
      <c r="K17" s="317">
        <v>203.08333333333329</v>
      </c>
      <c r="L17" s="304">
        <v>193.65</v>
      </c>
      <c r="M17" s="304">
        <v>186.3</v>
      </c>
      <c r="N17" s="319">
        <v>18087000</v>
      </c>
      <c r="O17" s="320">
        <v>1.8584220307484373E-2</v>
      </c>
    </row>
    <row r="18" spans="1:15" ht="15">
      <c r="A18" s="277">
        <v>8</v>
      </c>
      <c r="B18" s="392" t="s">
        <v>39</v>
      </c>
      <c r="C18" s="277" t="s">
        <v>47</v>
      </c>
      <c r="D18" s="316">
        <v>1438</v>
      </c>
      <c r="E18" s="316">
        <v>1453.1833333333332</v>
      </c>
      <c r="F18" s="317">
        <v>1411.4166666666663</v>
      </c>
      <c r="G18" s="317">
        <v>1384.833333333333</v>
      </c>
      <c r="H18" s="317">
        <v>1343.0666666666662</v>
      </c>
      <c r="I18" s="317">
        <v>1479.7666666666664</v>
      </c>
      <c r="J18" s="317">
        <v>1521.5333333333333</v>
      </c>
      <c r="K18" s="317">
        <v>1548.1166666666666</v>
      </c>
      <c r="L18" s="304">
        <v>1494.95</v>
      </c>
      <c r="M18" s="304">
        <v>1426.6</v>
      </c>
      <c r="N18" s="319">
        <v>856500</v>
      </c>
      <c r="O18" s="320">
        <v>-1.0398613518197574E-2</v>
      </c>
    </row>
    <row r="19" spans="1:15" ht="15">
      <c r="A19" s="277">
        <v>9</v>
      </c>
      <c r="B19" s="392" t="s">
        <v>44</v>
      </c>
      <c r="C19" s="277" t="s">
        <v>48</v>
      </c>
      <c r="D19" s="316">
        <v>109.85</v>
      </c>
      <c r="E19" s="316">
        <v>110.60000000000001</v>
      </c>
      <c r="F19" s="317">
        <v>108.20000000000002</v>
      </c>
      <c r="G19" s="317">
        <v>106.55000000000001</v>
      </c>
      <c r="H19" s="317">
        <v>104.15000000000002</v>
      </c>
      <c r="I19" s="317">
        <v>112.25000000000001</v>
      </c>
      <c r="J19" s="317">
        <v>114.65000000000002</v>
      </c>
      <c r="K19" s="317">
        <v>116.30000000000001</v>
      </c>
      <c r="L19" s="304">
        <v>113</v>
      </c>
      <c r="M19" s="304">
        <v>108.95</v>
      </c>
      <c r="N19" s="319">
        <v>10805000</v>
      </c>
      <c r="O19" s="320">
        <v>0.10480572597137014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50.4</v>
      </c>
      <c r="E20" s="316">
        <v>49.800000000000004</v>
      </c>
      <c r="F20" s="317">
        <v>49.000000000000007</v>
      </c>
      <c r="G20" s="317">
        <v>47.6</v>
      </c>
      <c r="H20" s="317">
        <v>46.800000000000004</v>
      </c>
      <c r="I20" s="317">
        <v>51.20000000000001</v>
      </c>
      <c r="J20" s="317">
        <v>52.000000000000007</v>
      </c>
      <c r="K20" s="317">
        <v>53.400000000000013</v>
      </c>
      <c r="L20" s="304">
        <v>50.6</v>
      </c>
      <c r="M20" s="304">
        <v>48.4</v>
      </c>
      <c r="N20" s="319">
        <v>41634000</v>
      </c>
      <c r="O20" s="320">
        <v>-3.9451827242524919E-2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1693.6</v>
      </c>
      <c r="E21" s="316">
        <v>1678.5666666666666</v>
      </c>
      <c r="F21" s="317">
        <v>1661.4833333333331</v>
      </c>
      <c r="G21" s="317">
        <v>1629.3666666666666</v>
      </c>
      <c r="H21" s="317">
        <v>1612.2833333333331</v>
      </c>
      <c r="I21" s="317">
        <v>1710.6833333333332</v>
      </c>
      <c r="J21" s="317">
        <v>1727.7666666666667</v>
      </c>
      <c r="K21" s="317">
        <v>1759.8833333333332</v>
      </c>
      <c r="L21" s="304">
        <v>1695.65</v>
      </c>
      <c r="M21" s="304">
        <v>1646.45</v>
      </c>
      <c r="N21" s="319">
        <v>5616600</v>
      </c>
      <c r="O21" s="320">
        <v>2.4459644322845416E-2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837.65</v>
      </c>
      <c r="E22" s="316">
        <v>834.55000000000007</v>
      </c>
      <c r="F22" s="317">
        <v>825.50000000000011</v>
      </c>
      <c r="G22" s="317">
        <v>813.35</v>
      </c>
      <c r="H22" s="317">
        <v>804.30000000000007</v>
      </c>
      <c r="I22" s="317">
        <v>846.70000000000016</v>
      </c>
      <c r="J22" s="317">
        <v>855.75000000000011</v>
      </c>
      <c r="K22" s="317">
        <v>867.9000000000002</v>
      </c>
      <c r="L22" s="304">
        <v>843.6</v>
      </c>
      <c r="M22" s="304">
        <v>822.4</v>
      </c>
      <c r="N22" s="319">
        <v>12863500</v>
      </c>
      <c r="O22" s="320">
        <v>-2.7327238769291263E-2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433.95</v>
      </c>
      <c r="E23" s="316">
        <v>429.73333333333329</v>
      </c>
      <c r="F23" s="317">
        <v>423.31666666666661</v>
      </c>
      <c r="G23" s="317">
        <v>412.68333333333334</v>
      </c>
      <c r="H23" s="317">
        <v>406.26666666666665</v>
      </c>
      <c r="I23" s="317">
        <v>440.36666666666656</v>
      </c>
      <c r="J23" s="317">
        <v>446.78333333333319</v>
      </c>
      <c r="K23" s="317">
        <v>457.41666666666652</v>
      </c>
      <c r="L23" s="304">
        <v>436.15</v>
      </c>
      <c r="M23" s="304">
        <v>419.1</v>
      </c>
      <c r="N23" s="319">
        <v>56844000</v>
      </c>
      <c r="O23" s="320">
        <v>-1.45449946246759E-3</v>
      </c>
    </row>
    <row r="24" spans="1:15" ht="15">
      <c r="A24" s="277">
        <v>14</v>
      </c>
      <c r="B24" s="392" t="s">
        <v>44</v>
      </c>
      <c r="C24" s="277" t="s">
        <v>56</v>
      </c>
      <c r="D24" s="316">
        <v>2943</v>
      </c>
      <c r="E24" s="316">
        <v>2931.7000000000003</v>
      </c>
      <c r="F24" s="317">
        <v>2911.3000000000006</v>
      </c>
      <c r="G24" s="317">
        <v>2879.6000000000004</v>
      </c>
      <c r="H24" s="317">
        <v>2859.2000000000007</v>
      </c>
      <c r="I24" s="317">
        <v>2963.4000000000005</v>
      </c>
      <c r="J24" s="317">
        <v>2983.8</v>
      </c>
      <c r="K24" s="317">
        <v>3015.5000000000005</v>
      </c>
      <c r="L24" s="304">
        <v>2952.1</v>
      </c>
      <c r="M24" s="304">
        <v>2900</v>
      </c>
      <c r="N24" s="319">
        <v>1627000</v>
      </c>
      <c r="O24" s="320">
        <v>-8.682406702208682E-3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6285.55</v>
      </c>
      <c r="E25" s="316">
        <v>6221.8666666666659</v>
      </c>
      <c r="F25" s="317">
        <v>6143.7333333333318</v>
      </c>
      <c r="G25" s="317">
        <v>6001.9166666666661</v>
      </c>
      <c r="H25" s="317">
        <v>5923.7833333333319</v>
      </c>
      <c r="I25" s="317">
        <v>6363.6833333333316</v>
      </c>
      <c r="J25" s="317">
        <v>6441.8166666666648</v>
      </c>
      <c r="K25" s="317">
        <v>6583.6333333333314</v>
      </c>
      <c r="L25" s="304">
        <v>6300</v>
      </c>
      <c r="M25" s="304">
        <v>6080.05</v>
      </c>
      <c r="N25" s="319">
        <v>789750</v>
      </c>
      <c r="O25" s="320">
        <v>4.5161290322580643E-2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3210</v>
      </c>
      <c r="E26" s="316">
        <v>3178</v>
      </c>
      <c r="F26" s="317">
        <v>3134</v>
      </c>
      <c r="G26" s="317">
        <v>3058</v>
      </c>
      <c r="H26" s="317">
        <v>3014</v>
      </c>
      <c r="I26" s="317">
        <v>3254</v>
      </c>
      <c r="J26" s="317">
        <v>3298</v>
      </c>
      <c r="K26" s="317">
        <v>3374</v>
      </c>
      <c r="L26" s="304">
        <v>3222</v>
      </c>
      <c r="M26" s="304">
        <v>3102</v>
      </c>
      <c r="N26" s="319">
        <v>6507000</v>
      </c>
      <c r="O26" s="320">
        <v>-3.2668078938566172E-2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1255.45</v>
      </c>
      <c r="E27" s="316">
        <v>1250.4833333333333</v>
      </c>
      <c r="F27" s="317">
        <v>1240.4166666666667</v>
      </c>
      <c r="G27" s="317">
        <v>1225.3833333333334</v>
      </c>
      <c r="H27" s="317">
        <v>1215.3166666666668</v>
      </c>
      <c r="I27" s="317">
        <v>1265.5166666666667</v>
      </c>
      <c r="J27" s="317">
        <v>1275.5833333333333</v>
      </c>
      <c r="K27" s="317">
        <v>1290.6166666666666</v>
      </c>
      <c r="L27" s="304">
        <v>1260.55</v>
      </c>
      <c r="M27" s="304">
        <v>1235.45</v>
      </c>
      <c r="N27" s="319">
        <v>1747200</v>
      </c>
      <c r="O27" s="320">
        <v>7.1113290828837661E-2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343.35</v>
      </c>
      <c r="E28" s="316">
        <v>343.11666666666673</v>
      </c>
      <c r="F28" s="317">
        <v>331.43333333333345</v>
      </c>
      <c r="G28" s="317">
        <v>319.51666666666671</v>
      </c>
      <c r="H28" s="317">
        <v>307.83333333333343</v>
      </c>
      <c r="I28" s="317">
        <v>355.03333333333347</v>
      </c>
      <c r="J28" s="317">
        <v>366.71666666666675</v>
      </c>
      <c r="K28" s="317">
        <v>378.6333333333335</v>
      </c>
      <c r="L28" s="304">
        <v>354.8</v>
      </c>
      <c r="M28" s="304">
        <v>331.2</v>
      </c>
      <c r="N28" s="319">
        <v>10729800</v>
      </c>
      <c r="O28" s="320">
        <v>-4.6752379362163966E-3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48.3</v>
      </c>
      <c r="E29" s="316">
        <v>47.916666666666664</v>
      </c>
      <c r="F29" s="317">
        <v>47.283333333333331</v>
      </c>
      <c r="G29" s="317">
        <v>46.266666666666666</v>
      </c>
      <c r="H29" s="317">
        <v>45.633333333333333</v>
      </c>
      <c r="I29" s="317">
        <v>48.93333333333333</v>
      </c>
      <c r="J29" s="317">
        <v>49.56666666666667</v>
      </c>
      <c r="K29" s="317">
        <v>50.583333333333329</v>
      </c>
      <c r="L29" s="304">
        <v>48.55</v>
      </c>
      <c r="M29" s="304">
        <v>46.9</v>
      </c>
      <c r="N29" s="319">
        <v>45592000</v>
      </c>
      <c r="O29" s="320">
        <v>-1.4883061658398299E-2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1288.75</v>
      </c>
      <c r="E30" s="316">
        <v>1277.9166666666667</v>
      </c>
      <c r="F30" s="317">
        <v>1262.8333333333335</v>
      </c>
      <c r="G30" s="317">
        <v>1236.9166666666667</v>
      </c>
      <c r="H30" s="317">
        <v>1221.8333333333335</v>
      </c>
      <c r="I30" s="317">
        <v>1303.8333333333335</v>
      </c>
      <c r="J30" s="317">
        <v>1318.916666666667</v>
      </c>
      <c r="K30" s="317">
        <v>1344.8333333333335</v>
      </c>
      <c r="L30" s="304">
        <v>1293</v>
      </c>
      <c r="M30" s="304">
        <v>1252</v>
      </c>
      <c r="N30" s="319">
        <v>2198350</v>
      </c>
      <c r="O30" s="320">
        <v>-1.4988758431176618E-3</v>
      </c>
    </row>
    <row r="31" spans="1:15" ht="15">
      <c r="A31" s="277">
        <v>21</v>
      </c>
      <c r="B31" s="392" t="s">
        <v>64</v>
      </c>
      <c r="C31" s="277" t="s">
        <v>65</v>
      </c>
      <c r="D31" s="316">
        <v>94.8</v>
      </c>
      <c r="E31" s="316">
        <v>95.466666666666654</v>
      </c>
      <c r="F31" s="317">
        <v>93.883333333333312</v>
      </c>
      <c r="G31" s="317">
        <v>92.966666666666654</v>
      </c>
      <c r="H31" s="317">
        <v>91.383333333333312</v>
      </c>
      <c r="I31" s="317">
        <v>96.383333333333312</v>
      </c>
      <c r="J31" s="317">
        <v>97.966666666666654</v>
      </c>
      <c r="K31" s="317">
        <v>98.883333333333312</v>
      </c>
      <c r="L31" s="304">
        <v>97.05</v>
      </c>
      <c r="M31" s="304">
        <v>94.55</v>
      </c>
      <c r="N31" s="319">
        <v>24943200</v>
      </c>
      <c r="O31" s="320">
        <v>5.8027079303675046E-2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508.55</v>
      </c>
      <c r="E32" s="316">
        <v>506.75</v>
      </c>
      <c r="F32" s="317">
        <v>498.54999999999995</v>
      </c>
      <c r="G32" s="317">
        <v>488.54999999999995</v>
      </c>
      <c r="H32" s="317">
        <v>480.34999999999991</v>
      </c>
      <c r="I32" s="317">
        <v>516.75</v>
      </c>
      <c r="J32" s="317">
        <v>524.95000000000005</v>
      </c>
      <c r="K32" s="317">
        <v>534.95000000000005</v>
      </c>
      <c r="L32" s="304">
        <v>514.95000000000005</v>
      </c>
      <c r="M32" s="304">
        <v>496.75</v>
      </c>
      <c r="N32" s="319">
        <v>4314200</v>
      </c>
      <c r="O32" s="320">
        <v>-5.0968399592252807E-4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380.4</v>
      </c>
      <c r="E33" s="316">
        <v>376.34999999999997</v>
      </c>
      <c r="F33" s="317">
        <v>368.04999999999995</v>
      </c>
      <c r="G33" s="317">
        <v>355.7</v>
      </c>
      <c r="H33" s="317">
        <v>347.4</v>
      </c>
      <c r="I33" s="317">
        <v>388.69999999999993</v>
      </c>
      <c r="J33" s="317">
        <v>397</v>
      </c>
      <c r="K33" s="317">
        <v>409.34999999999991</v>
      </c>
      <c r="L33" s="304">
        <v>384.65</v>
      </c>
      <c r="M33" s="304">
        <v>364</v>
      </c>
      <c r="N33" s="319">
        <v>6484500</v>
      </c>
      <c r="O33" s="320">
        <v>2.8551034975017844E-2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563.45000000000005</v>
      </c>
      <c r="E34" s="316">
        <v>561.85</v>
      </c>
      <c r="F34" s="317">
        <v>556.70000000000005</v>
      </c>
      <c r="G34" s="317">
        <v>549.95000000000005</v>
      </c>
      <c r="H34" s="317">
        <v>544.80000000000007</v>
      </c>
      <c r="I34" s="317">
        <v>568.6</v>
      </c>
      <c r="J34" s="317">
        <v>573.74999999999989</v>
      </c>
      <c r="K34" s="317">
        <v>580.5</v>
      </c>
      <c r="L34" s="304">
        <v>567</v>
      </c>
      <c r="M34" s="304">
        <v>555.1</v>
      </c>
      <c r="N34" s="319">
        <v>83496759</v>
      </c>
      <c r="O34" s="320">
        <v>1.4141187050359712E-2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37.049999999999997</v>
      </c>
      <c r="E35" s="316">
        <v>37.116666666666667</v>
      </c>
      <c r="F35" s="317">
        <v>36.133333333333333</v>
      </c>
      <c r="G35" s="317">
        <v>35.216666666666669</v>
      </c>
      <c r="H35" s="317">
        <v>34.233333333333334</v>
      </c>
      <c r="I35" s="317">
        <v>38.033333333333331</v>
      </c>
      <c r="J35" s="317">
        <v>39.016666666666666</v>
      </c>
      <c r="K35" s="317">
        <v>39.93333333333333</v>
      </c>
      <c r="L35" s="304">
        <v>38.1</v>
      </c>
      <c r="M35" s="304">
        <v>36.200000000000003</v>
      </c>
      <c r="N35" s="319">
        <v>54516000</v>
      </c>
      <c r="O35" s="320">
        <v>3.0976965845909452E-2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427</v>
      </c>
      <c r="E36" s="316">
        <v>425.65000000000003</v>
      </c>
      <c r="F36" s="317">
        <v>418.45000000000005</v>
      </c>
      <c r="G36" s="317">
        <v>409.90000000000003</v>
      </c>
      <c r="H36" s="317">
        <v>402.70000000000005</v>
      </c>
      <c r="I36" s="317">
        <v>434.20000000000005</v>
      </c>
      <c r="J36" s="317">
        <v>441.4</v>
      </c>
      <c r="K36" s="317">
        <v>449.95000000000005</v>
      </c>
      <c r="L36" s="304">
        <v>432.85</v>
      </c>
      <c r="M36" s="304">
        <v>417.1</v>
      </c>
      <c r="N36" s="319">
        <v>15575600</v>
      </c>
      <c r="O36" s="320">
        <v>-2.0112863550860945E-2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12857.15</v>
      </c>
      <c r="E37" s="316">
        <v>12933.6</v>
      </c>
      <c r="F37" s="317">
        <v>12651</v>
      </c>
      <c r="G37" s="317">
        <v>12444.85</v>
      </c>
      <c r="H37" s="317">
        <v>12162.25</v>
      </c>
      <c r="I37" s="317">
        <v>13139.75</v>
      </c>
      <c r="J37" s="317">
        <v>13422.350000000002</v>
      </c>
      <c r="K37" s="317">
        <v>13628.5</v>
      </c>
      <c r="L37" s="304">
        <v>13216.2</v>
      </c>
      <c r="M37" s="304">
        <v>12727.45</v>
      </c>
      <c r="N37" s="319">
        <v>116250</v>
      </c>
      <c r="O37" s="320">
        <v>1.4840680925360105E-2</v>
      </c>
    </row>
    <row r="38" spans="1:15" ht="15">
      <c r="A38" s="277">
        <v>28</v>
      </c>
      <c r="B38" s="392" t="s">
        <v>73</v>
      </c>
      <c r="C38" s="277" t="s">
        <v>74</v>
      </c>
      <c r="D38" s="316">
        <v>393.9</v>
      </c>
      <c r="E38" s="316">
        <v>383.26666666666671</v>
      </c>
      <c r="F38" s="317">
        <v>370.73333333333341</v>
      </c>
      <c r="G38" s="317">
        <v>347.56666666666672</v>
      </c>
      <c r="H38" s="317">
        <v>335.03333333333342</v>
      </c>
      <c r="I38" s="317">
        <v>406.43333333333339</v>
      </c>
      <c r="J38" s="317">
        <v>418.9666666666667</v>
      </c>
      <c r="K38" s="317">
        <v>442.13333333333338</v>
      </c>
      <c r="L38" s="304">
        <v>395.8</v>
      </c>
      <c r="M38" s="304">
        <v>360.1</v>
      </c>
      <c r="N38" s="319">
        <v>19805400</v>
      </c>
      <c r="O38" s="320">
        <v>2.9472305389221558E-2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3867.75</v>
      </c>
      <c r="E39" s="316">
        <v>3820.4500000000003</v>
      </c>
      <c r="F39" s="317">
        <v>3750.9000000000005</v>
      </c>
      <c r="G39" s="317">
        <v>3634.05</v>
      </c>
      <c r="H39" s="317">
        <v>3564.5000000000005</v>
      </c>
      <c r="I39" s="317">
        <v>3937.3000000000006</v>
      </c>
      <c r="J39" s="317">
        <v>4006.8500000000008</v>
      </c>
      <c r="K39" s="317">
        <v>4123.7000000000007</v>
      </c>
      <c r="L39" s="304">
        <v>3890</v>
      </c>
      <c r="M39" s="304">
        <v>3703.6</v>
      </c>
      <c r="N39" s="319">
        <v>2052600</v>
      </c>
      <c r="O39" s="320">
        <v>0.21441249556265532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362.2</v>
      </c>
      <c r="E40" s="316">
        <v>359.58333333333331</v>
      </c>
      <c r="F40" s="317">
        <v>355.16666666666663</v>
      </c>
      <c r="G40" s="317">
        <v>348.13333333333333</v>
      </c>
      <c r="H40" s="317">
        <v>343.71666666666664</v>
      </c>
      <c r="I40" s="317">
        <v>366.61666666666662</v>
      </c>
      <c r="J40" s="317">
        <v>371.03333333333325</v>
      </c>
      <c r="K40" s="317">
        <v>378.06666666666661</v>
      </c>
      <c r="L40" s="304">
        <v>364</v>
      </c>
      <c r="M40" s="304">
        <v>352.55</v>
      </c>
      <c r="N40" s="319">
        <v>8584400</v>
      </c>
      <c r="O40" s="320">
        <v>6.3505042245843552E-2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101.85</v>
      </c>
      <c r="E41" s="316">
        <v>101.11666666666667</v>
      </c>
      <c r="F41" s="317">
        <v>99.533333333333346</v>
      </c>
      <c r="G41" s="317">
        <v>97.216666666666669</v>
      </c>
      <c r="H41" s="317">
        <v>95.63333333333334</v>
      </c>
      <c r="I41" s="317">
        <v>103.43333333333335</v>
      </c>
      <c r="J41" s="317">
        <v>105.01666666666667</v>
      </c>
      <c r="K41" s="317">
        <v>107.33333333333336</v>
      </c>
      <c r="L41" s="304">
        <v>102.7</v>
      </c>
      <c r="M41" s="304">
        <v>98.8</v>
      </c>
      <c r="N41" s="319">
        <v>12480000</v>
      </c>
      <c r="O41" s="320">
        <v>-4.5871559633027525E-2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300.45</v>
      </c>
      <c r="E42" s="316">
        <v>298.26666666666665</v>
      </c>
      <c r="F42" s="317">
        <v>292.18333333333328</v>
      </c>
      <c r="G42" s="317">
        <v>283.91666666666663</v>
      </c>
      <c r="H42" s="317">
        <v>277.83333333333326</v>
      </c>
      <c r="I42" s="317">
        <v>306.5333333333333</v>
      </c>
      <c r="J42" s="317">
        <v>312.61666666666667</v>
      </c>
      <c r="K42" s="317">
        <v>320.88333333333333</v>
      </c>
      <c r="L42" s="304">
        <v>304.35000000000002</v>
      </c>
      <c r="M42" s="304">
        <v>290</v>
      </c>
      <c r="N42" s="319">
        <v>2938600</v>
      </c>
      <c r="O42" s="320">
        <v>-3.7155963302752296E-2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209.4</v>
      </c>
      <c r="E43" s="316">
        <v>205.66666666666666</v>
      </c>
      <c r="F43" s="317">
        <v>200.63333333333333</v>
      </c>
      <c r="G43" s="317">
        <v>191.86666666666667</v>
      </c>
      <c r="H43" s="317">
        <v>186.83333333333334</v>
      </c>
      <c r="I43" s="317">
        <v>214.43333333333331</v>
      </c>
      <c r="J43" s="317">
        <v>219.46666666666667</v>
      </c>
      <c r="K43" s="317">
        <v>228.23333333333329</v>
      </c>
      <c r="L43" s="304">
        <v>210.7</v>
      </c>
      <c r="M43" s="304">
        <v>196.9</v>
      </c>
      <c r="N43" s="319">
        <v>6522500</v>
      </c>
      <c r="O43" s="320">
        <v>-7.515065579581709E-2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675.25</v>
      </c>
      <c r="E44" s="316">
        <v>663.55</v>
      </c>
      <c r="F44" s="317">
        <v>649.24999999999989</v>
      </c>
      <c r="G44" s="317">
        <v>623.24999999999989</v>
      </c>
      <c r="H44" s="317">
        <v>608.94999999999982</v>
      </c>
      <c r="I44" s="317">
        <v>689.55</v>
      </c>
      <c r="J44" s="317">
        <v>703.85000000000014</v>
      </c>
      <c r="K44" s="317">
        <v>729.85</v>
      </c>
      <c r="L44" s="304">
        <v>677.85</v>
      </c>
      <c r="M44" s="304">
        <v>637.54999999999995</v>
      </c>
      <c r="N44" s="319">
        <v>14094600</v>
      </c>
      <c r="O44" s="320">
        <v>7.3997028231797921E-2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126.5</v>
      </c>
      <c r="E45" s="316">
        <v>126.33333333333333</v>
      </c>
      <c r="F45" s="317">
        <v>124.71666666666665</v>
      </c>
      <c r="G45" s="317">
        <v>122.93333333333332</v>
      </c>
      <c r="H45" s="317">
        <v>121.31666666666665</v>
      </c>
      <c r="I45" s="317">
        <v>128.11666666666667</v>
      </c>
      <c r="J45" s="317">
        <v>129.73333333333335</v>
      </c>
      <c r="K45" s="317">
        <v>131.51666666666665</v>
      </c>
      <c r="L45" s="304">
        <v>127.95</v>
      </c>
      <c r="M45" s="304">
        <v>124.55</v>
      </c>
      <c r="N45" s="319">
        <v>39319900</v>
      </c>
      <c r="O45" s="320">
        <v>1.9083237437667818E-2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1401.6</v>
      </c>
      <c r="E46" s="316">
        <v>1401.6666666666667</v>
      </c>
      <c r="F46" s="317">
        <v>1383.7333333333336</v>
      </c>
      <c r="G46" s="317">
        <v>1365.8666666666668</v>
      </c>
      <c r="H46" s="317">
        <v>1347.9333333333336</v>
      </c>
      <c r="I46" s="317">
        <v>1419.5333333333335</v>
      </c>
      <c r="J46" s="317">
        <v>1437.4666666666665</v>
      </c>
      <c r="K46" s="317">
        <v>1455.3333333333335</v>
      </c>
      <c r="L46" s="304">
        <v>1419.6</v>
      </c>
      <c r="M46" s="304">
        <v>1383.8</v>
      </c>
      <c r="N46" s="319">
        <v>2754500</v>
      </c>
      <c r="O46" s="320">
        <v>1.52218782249742E-2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431.45</v>
      </c>
      <c r="E47" s="316">
        <v>428.13333333333338</v>
      </c>
      <c r="F47" s="317">
        <v>423.56666666666678</v>
      </c>
      <c r="G47" s="317">
        <v>415.68333333333339</v>
      </c>
      <c r="H47" s="317">
        <v>411.11666666666679</v>
      </c>
      <c r="I47" s="317">
        <v>436.01666666666677</v>
      </c>
      <c r="J47" s="317">
        <v>440.58333333333337</v>
      </c>
      <c r="K47" s="317">
        <v>448.46666666666675</v>
      </c>
      <c r="L47" s="304">
        <v>432.7</v>
      </c>
      <c r="M47" s="304">
        <v>420.25</v>
      </c>
      <c r="N47" s="319">
        <v>5401728</v>
      </c>
      <c r="O47" s="320">
        <v>2.5823686553873553E-2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382.5</v>
      </c>
      <c r="E48" s="316">
        <v>379.83333333333331</v>
      </c>
      <c r="F48" s="317">
        <v>375.66666666666663</v>
      </c>
      <c r="G48" s="317">
        <v>368.83333333333331</v>
      </c>
      <c r="H48" s="317">
        <v>364.66666666666663</v>
      </c>
      <c r="I48" s="317">
        <v>386.66666666666663</v>
      </c>
      <c r="J48" s="317">
        <v>390.83333333333326</v>
      </c>
      <c r="K48" s="317">
        <v>397.66666666666663</v>
      </c>
      <c r="L48" s="304">
        <v>384</v>
      </c>
      <c r="M48" s="304">
        <v>373</v>
      </c>
      <c r="N48" s="319">
        <v>1975200</v>
      </c>
      <c r="O48" s="320">
        <v>-1.555023923444976E-2</v>
      </c>
    </row>
    <row r="49" spans="1:15" ht="15">
      <c r="A49" s="277">
        <v>39</v>
      </c>
      <c r="B49" s="392" t="s">
        <v>50</v>
      </c>
      <c r="C49" s="277" t="s">
        <v>88</v>
      </c>
      <c r="D49" s="316">
        <v>488.15</v>
      </c>
      <c r="E49" s="316">
        <v>484.43333333333334</v>
      </c>
      <c r="F49" s="317">
        <v>479.11666666666667</v>
      </c>
      <c r="G49" s="317">
        <v>470.08333333333331</v>
      </c>
      <c r="H49" s="317">
        <v>464.76666666666665</v>
      </c>
      <c r="I49" s="317">
        <v>493.4666666666667</v>
      </c>
      <c r="J49" s="317">
        <v>498.78333333333342</v>
      </c>
      <c r="K49" s="317">
        <v>507.81666666666672</v>
      </c>
      <c r="L49" s="304">
        <v>489.75</v>
      </c>
      <c r="M49" s="304">
        <v>475.4</v>
      </c>
      <c r="N49" s="319">
        <v>13751250</v>
      </c>
      <c r="O49" s="320">
        <v>8.7108013937282226E-3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2212.65</v>
      </c>
      <c r="E50" s="316">
        <v>2220.2999999999997</v>
      </c>
      <c r="F50" s="317">
        <v>2192.8499999999995</v>
      </c>
      <c r="G50" s="317">
        <v>2173.0499999999997</v>
      </c>
      <c r="H50" s="317">
        <v>2145.5999999999995</v>
      </c>
      <c r="I50" s="317">
        <v>2240.0999999999995</v>
      </c>
      <c r="J50" s="317">
        <v>2267.5499999999993</v>
      </c>
      <c r="K50" s="317">
        <v>2287.3499999999995</v>
      </c>
      <c r="L50" s="304">
        <v>2247.75</v>
      </c>
      <c r="M50" s="304">
        <v>2200.5</v>
      </c>
      <c r="N50" s="319">
        <v>4675200</v>
      </c>
      <c r="O50" s="320">
        <v>1.2298631560713667E-2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139</v>
      </c>
      <c r="E51" s="316">
        <v>138.25</v>
      </c>
      <c r="F51" s="317">
        <v>135.9</v>
      </c>
      <c r="G51" s="317">
        <v>132.80000000000001</v>
      </c>
      <c r="H51" s="317">
        <v>130.45000000000002</v>
      </c>
      <c r="I51" s="317">
        <v>141.35</v>
      </c>
      <c r="J51" s="317">
        <v>143.70000000000002</v>
      </c>
      <c r="K51" s="317">
        <v>146.79999999999998</v>
      </c>
      <c r="L51" s="304">
        <v>140.6</v>
      </c>
      <c r="M51" s="304">
        <v>135.15</v>
      </c>
      <c r="N51" s="319">
        <v>30554700</v>
      </c>
      <c r="O51" s="320">
        <v>8.6056644880174293E-3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4151</v>
      </c>
      <c r="E52" s="316">
        <v>4111.6333333333332</v>
      </c>
      <c r="F52" s="317">
        <v>4055.4666666666662</v>
      </c>
      <c r="G52" s="317">
        <v>3959.9333333333329</v>
      </c>
      <c r="H52" s="317">
        <v>3903.766666666666</v>
      </c>
      <c r="I52" s="317">
        <v>4207.1666666666661</v>
      </c>
      <c r="J52" s="317">
        <v>4263.3333333333339</v>
      </c>
      <c r="K52" s="317">
        <v>4358.8666666666668</v>
      </c>
      <c r="L52" s="304">
        <v>4167.8</v>
      </c>
      <c r="M52" s="304">
        <v>4016.1</v>
      </c>
      <c r="N52" s="319">
        <v>3269000</v>
      </c>
      <c r="O52" s="320">
        <v>-3.8741454091009334E-2</v>
      </c>
    </row>
    <row r="53" spans="1:15" ht="15">
      <c r="A53" s="277">
        <v>43</v>
      </c>
      <c r="B53" s="392" t="s">
        <v>44</v>
      </c>
      <c r="C53" s="277" t="s">
        <v>95</v>
      </c>
      <c r="D53" s="316">
        <v>18707.45</v>
      </c>
      <c r="E53" s="316">
        <v>18721.149999999998</v>
      </c>
      <c r="F53" s="317">
        <v>18367.299999999996</v>
      </c>
      <c r="G53" s="317">
        <v>18027.149999999998</v>
      </c>
      <c r="H53" s="317">
        <v>17673.299999999996</v>
      </c>
      <c r="I53" s="317">
        <v>19061.299999999996</v>
      </c>
      <c r="J53" s="317">
        <v>19415.149999999994</v>
      </c>
      <c r="K53" s="317">
        <v>19755.299999999996</v>
      </c>
      <c r="L53" s="304">
        <v>19075</v>
      </c>
      <c r="M53" s="304">
        <v>18381</v>
      </c>
      <c r="N53" s="319">
        <v>289240</v>
      </c>
      <c r="O53" s="320">
        <v>4.9663406579448746E-2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55.35</v>
      </c>
      <c r="E54" s="316">
        <v>54.833333333333336</v>
      </c>
      <c r="F54" s="317">
        <v>53.716666666666669</v>
      </c>
      <c r="G54" s="317">
        <v>52.083333333333336</v>
      </c>
      <c r="H54" s="317">
        <v>50.966666666666669</v>
      </c>
      <c r="I54" s="317">
        <v>56.466666666666669</v>
      </c>
      <c r="J54" s="317">
        <v>57.583333333333329</v>
      </c>
      <c r="K54" s="317">
        <v>59.216666666666669</v>
      </c>
      <c r="L54" s="304">
        <v>55.95</v>
      </c>
      <c r="M54" s="304">
        <v>53.2</v>
      </c>
      <c r="N54" s="319">
        <v>10769200</v>
      </c>
      <c r="O54" s="320">
        <v>-5.0268096514745307E-2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1107.4000000000001</v>
      </c>
      <c r="E55" s="316">
        <v>1099.9666666666667</v>
      </c>
      <c r="F55" s="317">
        <v>1087.4333333333334</v>
      </c>
      <c r="G55" s="317">
        <v>1067.4666666666667</v>
      </c>
      <c r="H55" s="317">
        <v>1054.9333333333334</v>
      </c>
      <c r="I55" s="317">
        <v>1119.9333333333334</v>
      </c>
      <c r="J55" s="317">
        <v>1132.4666666666667</v>
      </c>
      <c r="K55" s="317">
        <v>1152.4333333333334</v>
      </c>
      <c r="L55" s="304">
        <v>1112.5</v>
      </c>
      <c r="M55" s="304">
        <v>1080</v>
      </c>
      <c r="N55" s="319">
        <v>2580600</v>
      </c>
      <c r="O55" s="320">
        <v>-2.7766266058847907E-2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155.6</v>
      </c>
      <c r="E56" s="316">
        <v>154.71666666666667</v>
      </c>
      <c r="F56" s="317">
        <v>153.53333333333333</v>
      </c>
      <c r="G56" s="317">
        <v>151.46666666666667</v>
      </c>
      <c r="H56" s="317">
        <v>150.28333333333333</v>
      </c>
      <c r="I56" s="317">
        <v>156.78333333333333</v>
      </c>
      <c r="J56" s="317">
        <v>157.96666666666667</v>
      </c>
      <c r="K56" s="317">
        <v>160.03333333333333</v>
      </c>
      <c r="L56" s="304">
        <v>155.9</v>
      </c>
      <c r="M56" s="304">
        <v>152.65</v>
      </c>
      <c r="N56" s="319">
        <v>11066400</v>
      </c>
      <c r="O56" s="320">
        <v>1.6291951775822744E-3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52.25</v>
      </c>
      <c r="E57" s="316">
        <v>52.183333333333337</v>
      </c>
      <c r="F57" s="317">
        <v>50.516666666666673</v>
      </c>
      <c r="G57" s="317">
        <v>48.783333333333339</v>
      </c>
      <c r="H57" s="317">
        <v>47.116666666666674</v>
      </c>
      <c r="I57" s="317">
        <v>53.916666666666671</v>
      </c>
      <c r="J57" s="317">
        <v>55.583333333333329</v>
      </c>
      <c r="K57" s="317">
        <v>57.31666666666667</v>
      </c>
      <c r="L57" s="304">
        <v>53.85</v>
      </c>
      <c r="M57" s="304">
        <v>50.45</v>
      </c>
      <c r="N57" s="319">
        <v>57171000</v>
      </c>
      <c r="O57" s="320">
        <v>-8.6956521739130436E-3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97.1</v>
      </c>
      <c r="E58" s="316">
        <v>96.483333333333334</v>
      </c>
      <c r="F58" s="317">
        <v>95.116666666666674</v>
      </c>
      <c r="G58" s="317">
        <v>93.13333333333334</v>
      </c>
      <c r="H58" s="317">
        <v>91.76666666666668</v>
      </c>
      <c r="I58" s="317">
        <v>98.466666666666669</v>
      </c>
      <c r="J58" s="317">
        <v>99.833333333333314</v>
      </c>
      <c r="K58" s="317">
        <v>101.81666666666666</v>
      </c>
      <c r="L58" s="304">
        <v>97.85</v>
      </c>
      <c r="M58" s="304">
        <v>94.5</v>
      </c>
      <c r="N58" s="319">
        <v>34099000</v>
      </c>
      <c r="O58" s="320">
        <v>-1.6191481872580078E-2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424.25</v>
      </c>
      <c r="E59" s="316">
        <v>421.51666666666665</v>
      </c>
      <c r="F59" s="317">
        <v>416.5333333333333</v>
      </c>
      <c r="G59" s="317">
        <v>408.81666666666666</v>
      </c>
      <c r="H59" s="317">
        <v>403.83333333333331</v>
      </c>
      <c r="I59" s="317">
        <v>429.23333333333329</v>
      </c>
      <c r="J59" s="317">
        <v>434.21666666666664</v>
      </c>
      <c r="K59" s="317">
        <v>441.93333333333328</v>
      </c>
      <c r="L59" s="304">
        <v>426.5</v>
      </c>
      <c r="M59" s="304">
        <v>413.8</v>
      </c>
      <c r="N59" s="319">
        <v>6492900</v>
      </c>
      <c r="O59" s="320">
        <v>5.1396648044692739E-2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20.100000000000001</v>
      </c>
      <c r="E60" s="316">
        <v>19.916666666666668</v>
      </c>
      <c r="F60" s="317">
        <v>19.583333333333336</v>
      </c>
      <c r="G60" s="317">
        <v>19.066666666666666</v>
      </c>
      <c r="H60" s="317">
        <v>18.733333333333334</v>
      </c>
      <c r="I60" s="317">
        <v>20.433333333333337</v>
      </c>
      <c r="J60" s="317">
        <v>20.766666666666673</v>
      </c>
      <c r="K60" s="317">
        <v>21.283333333333339</v>
      </c>
      <c r="L60" s="304">
        <v>20.25</v>
      </c>
      <c r="M60" s="304">
        <v>19.399999999999999</v>
      </c>
      <c r="N60" s="319">
        <v>100935000</v>
      </c>
      <c r="O60" s="320">
        <v>4.0286481647269475E-3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696.6</v>
      </c>
      <c r="E61" s="316">
        <v>694.88333333333333</v>
      </c>
      <c r="F61" s="317">
        <v>689.06666666666661</v>
      </c>
      <c r="G61" s="317">
        <v>681.5333333333333</v>
      </c>
      <c r="H61" s="317">
        <v>675.71666666666658</v>
      </c>
      <c r="I61" s="317">
        <v>702.41666666666663</v>
      </c>
      <c r="J61" s="317">
        <v>708.23333333333346</v>
      </c>
      <c r="K61" s="317">
        <v>715.76666666666665</v>
      </c>
      <c r="L61" s="304">
        <v>700.7</v>
      </c>
      <c r="M61" s="304">
        <v>687.35</v>
      </c>
      <c r="N61" s="319">
        <v>6916000</v>
      </c>
      <c r="O61" s="320">
        <v>7.2348430039068155E-4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887.2</v>
      </c>
      <c r="E62" s="316">
        <v>875.71666666666658</v>
      </c>
      <c r="F62" s="317">
        <v>852.03333333333319</v>
      </c>
      <c r="G62" s="317">
        <v>816.86666666666656</v>
      </c>
      <c r="H62" s="317">
        <v>793.18333333333317</v>
      </c>
      <c r="I62" s="317">
        <v>910.88333333333321</v>
      </c>
      <c r="J62" s="317">
        <v>934.56666666666661</v>
      </c>
      <c r="K62" s="317">
        <v>969.73333333333323</v>
      </c>
      <c r="L62" s="304">
        <v>899.4</v>
      </c>
      <c r="M62" s="304">
        <v>840.55</v>
      </c>
      <c r="N62" s="319">
        <v>394550</v>
      </c>
      <c r="O62" s="320">
        <v>5.565217391304348E-2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584.65</v>
      </c>
      <c r="E63" s="316">
        <v>585.96666666666658</v>
      </c>
      <c r="F63" s="317">
        <v>579.48333333333312</v>
      </c>
      <c r="G63" s="317">
        <v>574.31666666666649</v>
      </c>
      <c r="H63" s="317">
        <v>567.83333333333303</v>
      </c>
      <c r="I63" s="317">
        <v>591.13333333333321</v>
      </c>
      <c r="J63" s="317">
        <v>597.61666666666656</v>
      </c>
      <c r="K63" s="317">
        <v>602.7833333333333</v>
      </c>
      <c r="L63" s="304">
        <v>592.45000000000005</v>
      </c>
      <c r="M63" s="304">
        <v>580.79999999999995</v>
      </c>
      <c r="N63" s="319">
        <v>18772950</v>
      </c>
      <c r="O63" s="320">
        <v>7.6487685482637298E-3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575.4</v>
      </c>
      <c r="E64" s="316">
        <v>572.54999999999995</v>
      </c>
      <c r="F64" s="317">
        <v>566.29999999999995</v>
      </c>
      <c r="G64" s="317">
        <v>557.20000000000005</v>
      </c>
      <c r="H64" s="317">
        <v>550.95000000000005</v>
      </c>
      <c r="I64" s="317">
        <v>581.64999999999986</v>
      </c>
      <c r="J64" s="317">
        <v>587.89999999999986</v>
      </c>
      <c r="K64" s="317">
        <v>596.99999999999977</v>
      </c>
      <c r="L64" s="304">
        <v>578.79999999999995</v>
      </c>
      <c r="M64" s="304">
        <v>563.45000000000005</v>
      </c>
      <c r="N64" s="319">
        <v>5386000</v>
      </c>
      <c r="O64" s="320">
        <v>1.3549115543846444E-2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626.25</v>
      </c>
      <c r="E65" s="316">
        <v>627.61666666666667</v>
      </c>
      <c r="F65" s="317">
        <v>605.23333333333335</v>
      </c>
      <c r="G65" s="317">
        <v>584.2166666666667</v>
      </c>
      <c r="H65" s="317">
        <v>561.83333333333337</v>
      </c>
      <c r="I65" s="317">
        <v>648.63333333333333</v>
      </c>
      <c r="J65" s="317">
        <v>671.01666666666677</v>
      </c>
      <c r="K65" s="317">
        <v>692.0333333333333</v>
      </c>
      <c r="L65" s="304">
        <v>650</v>
      </c>
      <c r="M65" s="304">
        <v>606.6</v>
      </c>
      <c r="N65" s="319">
        <v>21866600</v>
      </c>
      <c r="O65" s="320">
        <v>5.8987049969489454E-2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1790.3</v>
      </c>
      <c r="E66" s="316">
        <v>1780.95</v>
      </c>
      <c r="F66" s="317">
        <v>1762.95</v>
      </c>
      <c r="G66" s="317">
        <v>1735.6</v>
      </c>
      <c r="H66" s="317">
        <v>1717.6</v>
      </c>
      <c r="I66" s="317">
        <v>1808.3000000000002</v>
      </c>
      <c r="J66" s="317">
        <v>1826.3000000000002</v>
      </c>
      <c r="K66" s="317">
        <v>1853.6500000000003</v>
      </c>
      <c r="L66" s="304">
        <v>1798.95</v>
      </c>
      <c r="M66" s="304">
        <v>1753.6</v>
      </c>
      <c r="N66" s="319">
        <v>29068800</v>
      </c>
      <c r="O66" s="320">
        <v>1.1461617152758931E-2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1060.95</v>
      </c>
      <c r="E67" s="316">
        <v>1053.9166666666667</v>
      </c>
      <c r="F67" s="317">
        <v>1043.0833333333335</v>
      </c>
      <c r="G67" s="317">
        <v>1025.2166666666667</v>
      </c>
      <c r="H67" s="317">
        <v>1014.3833333333334</v>
      </c>
      <c r="I67" s="317">
        <v>1071.7833333333335</v>
      </c>
      <c r="J67" s="317">
        <v>1082.616666666667</v>
      </c>
      <c r="K67" s="317">
        <v>1100.4833333333336</v>
      </c>
      <c r="L67" s="304">
        <v>1064.75</v>
      </c>
      <c r="M67" s="304">
        <v>1036.05</v>
      </c>
      <c r="N67" s="319">
        <v>40024050</v>
      </c>
      <c r="O67" s="320">
        <v>-1.8120732924953451E-2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601.6</v>
      </c>
      <c r="E68" s="316">
        <v>599.4666666666667</v>
      </c>
      <c r="F68" s="317">
        <v>593.13333333333344</v>
      </c>
      <c r="G68" s="317">
        <v>584.66666666666674</v>
      </c>
      <c r="H68" s="317">
        <v>578.33333333333348</v>
      </c>
      <c r="I68" s="317">
        <v>607.93333333333339</v>
      </c>
      <c r="J68" s="317">
        <v>614.26666666666665</v>
      </c>
      <c r="K68" s="317">
        <v>622.73333333333335</v>
      </c>
      <c r="L68" s="304">
        <v>605.79999999999995</v>
      </c>
      <c r="M68" s="304">
        <v>591</v>
      </c>
      <c r="N68" s="319">
        <v>12420100</v>
      </c>
      <c r="O68" s="320">
        <v>-5.3735024665257222E-3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2686.05</v>
      </c>
      <c r="E69" s="316">
        <v>2655.2333333333336</v>
      </c>
      <c r="F69" s="317">
        <v>2618.166666666667</v>
      </c>
      <c r="G69" s="317">
        <v>2550.2833333333333</v>
      </c>
      <c r="H69" s="317">
        <v>2513.2166666666667</v>
      </c>
      <c r="I69" s="317">
        <v>2723.1166666666672</v>
      </c>
      <c r="J69" s="317">
        <v>2760.1833333333338</v>
      </c>
      <c r="K69" s="317">
        <v>2828.0666666666675</v>
      </c>
      <c r="L69" s="304">
        <v>2692.3</v>
      </c>
      <c r="M69" s="304">
        <v>2587.35</v>
      </c>
      <c r="N69" s="319">
        <v>2445300</v>
      </c>
      <c r="O69" s="320">
        <v>4.2727389023922223E-2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166.1</v>
      </c>
      <c r="E70" s="316">
        <v>164.64999999999998</v>
      </c>
      <c r="F70" s="317">
        <v>162.59999999999997</v>
      </c>
      <c r="G70" s="317">
        <v>159.1</v>
      </c>
      <c r="H70" s="317">
        <v>157.04999999999998</v>
      </c>
      <c r="I70" s="317">
        <v>168.14999999999995</v>
      </c>
      <c r="J70" s="317">
        <v>170.19999999999996</v>
      </c>
      <c r="K70" s="317">
        <v>173.69999999999993</v>
      </c>
      <c r="L70" s="304">
        <v>166.7</v>
      </c>
      <c r="M70" s="304">
        <v>161.15</v>
      </c>
      <c r="N70" s="319">
        <v>36803700</v>
      </c>
      <c r="O70" s="320">
        <v>2.2092190112252209E-2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209.85</v>
      </c>
      <c r="E71" s="316">
        <v>207.4666666666667</v>
      </c>
      <c r="F71" s="317">
        <v>202.93333333333339</v>
      </c>
      <c r="G71" s="317">
        <v>196.01666666666671</v>
      </c>
      <c r="H71" s="317">
        <v>191.48333333333341</v>
      </c>
      <c r="I71" s="317">
        <v>214.38333333333338</v>
      </c>
      <c r="J71" s="317">
        <v>218.91666666666669</v>
      </c>
      <c r="K71" s="317">
        <v>225.83333333333337</v>
      </c>
      <c r="L71" s="304">
        <v>212</v>
      </c>
      <c r="M71" s="304">
        <v>200.55</v>
      </c>
      <c r="N71" s="319">
        <v>26846100</v>
      </c>
      <c r="O71" s="320">
        <v>-7.288338658146965E-3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2277.1999999999998</v>
      </c>
      <c r="E72" s="316">
        <v>2263.4666666666667</v>
      </c>
      <c r="F72" s="317">
        <v>2246.4333333333334</v>
      </c>
      <c r="G72" s="317">
        <v>2215.6666666666665</v>
      </c>
      <c r="H72" s="317">
        <v>2198.6333333333332</v>
      </c>
      <c r="I72" s="317">
        <v>2294.2333333333336</v>
      </c>
      <c r="J72" s="317">
        <v>2311.2666666666673</v>
      </c>
      <c r="K72" s="317">
        <v>2342.0333333333338</v>
      </c>
      <c r="L72" s="304">
        <v>2280.5</v>
      </c>
      <c r="M72" s="304">
        <v>2232.6999999999998</v>
      </c>
      <c r="N72" s="319">
        <v>16641000</v>
      </c>
      <c r="O72" s="320">
        <v>1.7462122601709526E-2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219.3</v>
      </c>
      <c r="E73" s="316">
        <v>216.81666666666669</v>
      </c>
      <c r="F73" s="317">
        <v>211.88333333333338</v>
      </c>
      <c r="G73" s="317">
        <v>204.4666666666667</v>
      </c>
      <c r="H73" s="317">
        <v>199.53333333333339</v>
      </c>
      <c r="I73" s="317">
        <v>224.23333333333338</v>
      </c>
      <c r="J73" s="317">
        <v>229.16666666666671</v>
      </c>
      <c r="K73" s="317">
        <v>236.58333333333337</v>
      </c>
      <c r="L73" s="304">
        <v>221.75</v>
      </c>
      <c r="M73" s="304">
        <v>209.4</v>
      </c>
      <c r="N73" s="319">
        <v>11904000</v>
      </c>
      <c r="O73" s="320">
        <v>2.3181454836131096E-2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345.8</v>
      </c>
      <c r="E74" s="316">
        <v>345.60000000000008</v>
      </c>
      <c r="F74" s="317">
        <v>341.80000000000018</v>
      </c>
      <c r="G74" s="317">
        <v>337.80000000000013</v>
      </c>
      <c r="H74" s="317">
        <v>334.00000000000023</v>
      </c>
      <c r="I74" s="317">
        <v>349.60000000000014</v>
      </c>
      <c r="J74" s="317">
        <v>353.4</v>
      </c>
      <c r="K74" s="317">
        <v>357.40000000000009</v>
      </c>
      <c r="L74" s="304">
        <v>349.4</v>
      </c>
      <c r="M74" s="304">
        <v>341.6</v>
      </c>
      <c r="N74" s="319">
        <v>116045875</v>
      </c>
      <c r="O74" s="320">
        <v>5.9013225587873613E-2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431.8</v>
      </c>
      <c r="E75" s="316">
        <v>428.40000000000003</v>
      </c>
      <c r="F75" s="317">
        <v>423.15000000000009</v>
      </c>
      <c r="G75" s="317">
        <v>414.50000000000006</v>
      </c>
      <c r="H75" s="317">
        <v>409.25000000000011</v>
      </c>
      <c r="I75" s="317">
        <v>437.05000000000007</v>
      </c>
      <c r="J75" s="317">
        <v>442.29999999999995</v>
      </c>
      <c r="K75" s="317">
        <v>450.95000000000005</v>
      </c>
      <c r="L75" s="304">
        <v>433.65</v>
      </c>
      <c r="M75" s="304">
        <v>419.75</v>
      </c>
      <c r="N75" s="319">
        <v>7746000</v>
      </c>
      <c r="O75" s="320">
        <v>8.9878858929269244E-3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7.9</v>
      </c>
      <c r="E76" s="316">
        <v>7.7666666666666684</v>
      </c>
      <c r="F76" s="317">
        <v>7.2333333333333361</v>
      </c>
      <c r="G76" s="317">
        <v>6.5666666666666673</v>
      </c>
      <c r="H76" s="317">
        <v>6.033333333333335</v>
      </c>
      <c r="I76" s="317">
        <v>8.4333333333333371</v>
      </c>
      <c r="J76" s="317">
        <v>8.9666666666666703</v>
      </c>
      <c r="K76" s="317">
        <v>9.6333333333333382</v>
      </c>
      <c r="L76" s="304">
        <v>8.3000000000000007</v>
      </c>
      <c r="M76" s="304">
        <v>7.1</v>
      </c>
      <c r="N76" s="319">
        <v>323260000</v>
      </c>
      <c r="O76" s="320">
        <v>-8.9151873767258388E-2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25.55</v>
      </c>
      <c r="E77" s="316">
        <v>25.100000000000005</v>
      </c>
      <c r="F77" s="317">
        <v>24.550000000000011</v>
      </c>
      <c r="G77" s="317">
        <v>23.550000000000008</v>
      </c>
      <c r="H77" s="317">
        <v>23.000000000000014</v>
      </c>
      <c r="I77" s="317">
        <v>26.100000000000009</v>
      </c>
      <c r="J77" s="317">
        <v>26.65</v>
      </c>
      <c r="K77" s="317">
        <v>27.650000000000006</v>
      </c>
      <c r="L77" s="304">
        <v>25.65</v>
      </c>
      <c r="M77" s="304">
        <v>24.1</v>
      </c>
      <c r="N77" s="319">
        <v>133019000</v>
      </c>
      <c r="O77" s="320">
        <v>4.1970531329066828E-2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407.55</v>
      </c>
      <c r="E78" s="316">
        <v>404.41666666666669</v>
      </c>
      <c r="F78" s="317">
        <v>399.48333333333335</v>
      </c>
      <c r="G78" s="317">
        <v>391.41666666666669</v>
      </c>
      <c r="H78" s="317">
        <v>386.48333333333335</v>
      </c>
      <c r="I78" s="317">
        <v>412.48333333333335</v>
      </c>
      <c r="J78" s="317">
        <v>417.41666666666663</v>
      </c>
      <c r="K78" s="317">
        <v>425.48333333333335</v>
      </c>
      <c r="L78" s="304">
        <v>409.35</v>
      </c>
      <c r="M78" s="304">
        <v>396.35</v>
      </c>
      <c r="N78" s="319">
        <v>10044375</v>
      </c>
      <c r="O78" s="320">
        <v>-1.4967637540453074E-2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991.55</v>
      </c>
      <c r="E79" s="316">
        <v>981.55000000000007</v>
      </c>
      <c r="F79" s="317">
        <v>959.10000000000014</v>
      </c>
      <c r="G79" s="317">
        <v>926.65000000000009</v>
      </c>
      <c r="H79" s="317">
        <v>904.20000000000016</v>
      </c>
      <c r="I79" s="317">
        <v>1014.0000000000001</v>
      </c>
      <c r="J79" s="317">
        <v>1036.4500000000003</v>
      </c>
      <c r="K79" s="317">
        <v>1068.9000000000001</v>
      </c>
      <c r="L79" s="304">
        <v>1004</v>
      </c>
      <c r="M79" s="304">
        <v>949.1</v>
      </c>
      <c r="N79" s="319">
        <v>2788000</v>
      </c>
      <c r="O79" s="320">
        <v>-8.183764202206488E-2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518.79999999999995</v>
      </c>
      <c r="E80" s="316">
        <v>510.74999999999994</v>
      </c>
      <c r="F80" s="317">
        <v>499.84999999999991</v>
      </c>
      <c r="G80" s="317">
        <v>480.9</v>
      </c>
      <c r="H80" s="317">
        <v>469.99999999999994</v>
      </c>
      <c r="I80" s="317">
        <v>529.69999999999982</v>
      </c>
      <c r="J80" s="317">
        <v>540.59999999999991</v>
      </c>
      <c r="K80" s="317">
        <v>559.54999999999984</v>
      </c>
      <c r="L80" s="304">
        <v>521.65</v>
      </c>
      <c r="M80" s="304">
        <v>491.8</v>
      </c>
      <c r="N80" s="319">
        <v>30452800</v>
      </c>
      <c r="O80" s="320">
        <v>-1.833561131598628E-2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190.5</v>
      </c>
      <c r="E81" s="316">
        <v>195.4</v>
      </c>
      <c r="F81" s="317">
        <v>184.60000000000002</v>
      </c>
      <c r="G81" s="317">
        <v>178.70000000000002</v>
      </c>
      <c r="H81" s="317">
        <v>167.90000000000003</v>
      </c>
      <c r="I81" s="317">
        <v>201.3</v>
      </c>
      <c r="J81" s="317">
        <v>212.10000000000002</v>
      </c>
      <c r="K81" s="317">
        <v>218</v>
      </c>
      <c r="L81" s="304">
        <v>206.2</v>
      </c>
      <c r="M81" s="304">
        <v>189.5</v>
      </c>
      <c r="N81" s="319">
        <v>14238000</v>
      </c>
      <c r="O81" s="320">
        <v>0.1100196463654224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908.05</v>
      </c>
      <c r="E82" s="316">
        <v>915.73333333333323</v>
      </c>
      <c r="F82" s="317">
        <v>883.46666666666647</v>
      </c>
      <c r="G82" s="317">
        <v>858.88333333333321</v>
      </c>
      <c r="H82" s="317">
        <v>826.61666666666645</v>
      </c>
      <c r="I82" s="317">
        <v>940.31666666666649</v>
      </c>
      <c r="J82" s="317">
        <v>972.58333333333314</v>
      </c>
      <c r="K82" s="317">
        <v>997.16666666666652</v>
      </c>
      <c r="L82" s="304">
        <v>948</v>
      </c>
      <c r="M82" s="304">
        <v>891.15</v>
      </c>
      <c r="N82" s="319">
        <v>56881200</v>
      </c>
      <c r="O82" s="320">
        <v>-6.9969623965643653E-3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84.55</v>
      </c>
      <c r="E83" s="316">
        <v>84.15</v>
      </c>
      <c r="F83" s="317">
        <v>82.800000000000011</v>
      </c>
      <c r="G83" s="317">
        <v>81.050000000000011</v>
      </c>
      <c r="H83" s="317">
        <v>79.700000000000017</v>
      </c>
      <c r="I83" s="317">
        <v>85.9</v>
      </c>
      <c r="J83" s="317">
        <v>87.25</v>
      </c>
      <c r="K83" s="317">
        <v>89</v>
      </c>
      <c r="L83" s="304">
        <v>85.5</v>
      </c>
      <c r="M83" s="304">
        <v>82.4</v>
      </c>
      <c r="N83" s="319">
        <v>55301400</v>
      </c>
      <c r="O83" s="320">
        <v>1.0835590748072515E-2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193.95</v>
      </c>
      <c r="E84" s="316">
        <v>195.16666666666666</v>
      </c>
      <c r="F84" s="317">
        <v>190.98333333333332</v>
      </c>
      <c r="G84" s="317">
        <v>188.01666666666665</v>
      </c>
      <c r="H84" s="317">
        <v>183.83333333333331</v>
      </c>
      <c r="I84" s="317">
        <v>198.13333333333333</v>
      </c>
      <c r="J84" s="317">
        <v>202.31666666666666</v>
      </c>
      <c r="K84" s="317">
        <v>205.28333333333333</v>
      </c>
      <c r="L84" s="304">
        <v>199.35</v>
      </c>
      <c r="M84" s="304">
        <v>192.2</v>
      </c>
      <c r="N84" s="319">
        <v>88940800</v>
      </c>
      <c r="O84" s="320">
        <v>4.1363806669164484E-2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177.55</v>
      </c>
      <c r="E85" s="316">
        <v>173.68333333333331</v>
      </c>
      <c r="F85" s="317">
        <v>168.61666666666662</v>
      </c>
      <c r="G85" s="317">
        <v>159.68333333333331</v>
      </c>
      <c r="H85" s="317">
        <v>154.61666666666662</v>
      </c>
      <c r="I85" s="317">
        <v>182.61666666666662</v>
      </c>
      <c r="J85" s="317">
        <v>187.68333333333328</v>
      </c>
      <c r="K85" s="317">
        <v>196.61666666666662</v>
      </c>
      <c r="L85" s="304">
        <v>178.75</v>
      </c>
      <c r="M85" s="304">
        <v>164.75</v>
      </c>
      <c r="N85" s="319">
        <v>19385000</v>
      </c>
      <c r="O85" s="320">
        <v>0.14197349042709867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201.8</v>
      </c>
      <c r="E86" s="316">
        <v>199.1</v>
      </c>
      <c r="F86" s="317">
        <v>195.75</v>
      </c>
      <c r="G86" s="317">
        <v>189.70000000000002</v>
      </c>
      <c r="H86" s="317">
        <v>186.35000000000002</v>
      </c>
      <c r="I86" s="317">
        <v>205.14999999999998</v>
      </c>
      <c r="J86" s="317">
        <v>208.49999999999994</v>
      </c>
      <c r="K86" s="317">
        <v>214.54999999999995</v>
      </c>
      <c r="L86" s="304">
        <v>202.45</v>
      </c>
      <c r="M86" s="304">
        <v>193.05</v>
      </c>
      <c r="N86" s="319">
        <v>47298600</v>
      </c>
      <c r="O86" s="320">
        <v>2.37260402057036E-2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1697.55</v>
      </c>
      <c r="E87" s="316">
        <v>1704.5333333333335</v>
      </c>
      <c r="F87" s="317">
        <v>1670.416666666667</v>
      </c>
      <c r="G87" s="317">
        <v>1643.2833333333335</v>
      </c>
      <c r="H87" s="317">
        <v>1609.166666666667</v>
      </c>
      <c r="I87" s="317">
        <v>1731.666666666667</v>
      </c>
      <c r="J87" s="317">
        <v>1765.7833333333333</v>
      </c>
      <c r="K87" s="317">
        <v>1792.916666666667</v>
      </c>
      <c r="L87" s="304">
        <v>1738.65</v>
      </c>
      <c r="M87" s="304">
        <v>1677.4</v>
      </c>
      <c r="N87" s="319">
        <v>1989500</v>
      </c>
      <c r="O87" s="320">
        <v>-1.2900024807740015E-2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377.45</v>
      </c>
      <c r="E88" s="316">
        <v>376.66666666666669</v>
      </c>
      <c r="F88" s="317">
        <v>372.93333333333339</v>
      </c>
      <c r="G88" s="317">
        <v>368.41666666666669</v>
      </c>
      <c r="H88" s="317">
        <v>364.68333333333339</v>
      </c>
      <c r="I88" s="317">
        <v>381.18333333333339</v>
      </c>
      <c r="J88" s="317">
        <v>384.91666666666663</v>
      </c>
      <c r="K88" s="317">
        <v>389.43333333333339</v>
      </c>
      <c r="L88" s="304">
        <v>380.4</v>
      </c>
      <c r="M88" s="304">
        <v>372.15</v>
      </c>
      <c r="N88" s="319">
        <v>1443400</v>
      </c>
      <c r="O88" s="320">
        <v>6.6184074457083769E-2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1320.2</v>
      </c>
      <c r="E89" s="316">
        <v>1305.05</v>
      </c>
      <c r="F89" s="317">
        <v>1282.0999999999999</v>
      </c>
      <c r="G89" s="317">
        <v>1244</v>
      </c>
      <c r="H89" s="317">
        <v>1221.05</v>
      </c>
      <c r="I89" s="317">
        <v>1343.1499999999999</v>
      </c>
      <c r="J89" s="317">
        <v>1366.1000000000001</v>
      </c>
      <c r="K89" s="317">
        <v>1404.1999999999998</v>
      </c>
      <c r="L89" s="304">
        <v>1328</v>
      </c>
      <c r="M89" s="304">
        <v>1266.95</v>
      </c>
      <c r="N89" s="319">
        <v>8784000</v>
      </c>
      <c r="O89" s="320">
        <v>1.0119595216191352E-2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60.65</v>
      </c>
      <c r="E90" s="316">
        <v>59.75</v>
      </c>
      <c r="F90" s="317">
        <v>58</v>
      </c>
      <c r="G90" s="317">
        <v>55.35</v>
      </c>
      <c r="H90" s="317">
        <v>53.6</v>
      </c>
      <c r="I90" s="317">
        <v>62.4</v>
      </c>
      <c r="J90" s="317">
        <v>64.150000000000006</v>
      </c>
      <c r="K90" s="317">
        <v>66.8</v>
      </c>
      <c r="L90" s="304">
        <v>61.5</v>
      </c>
      <c r="M90" s="304">
        <v>57.1</v>
      </c>
      <c r="N90" s="319">
        <v>36658800</v>
      </c>
      <c r="O90" s="320">
        <v>-0.1156496062992126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265.39999999999998</v>
      </c>
      <c r="E91" s="316">
        <v>261.83333333333331</v>
      </c>
      <c r="F91" s="317">
        <v>257.56666666666661</v>
      </c>
      <c r="G91" s="317">
        <v>249.73333333333329</v>
      </c>
      <c r="H91" s="317">
        <v>245.46666666666658</v>
      </c>
      <c r="I91" s="317">
        <v>269.66666666666663</v>
      </c>
      <c r="J91" s="317">
        <v>273.93333333333339</v>
      </c>
      <c r="K91" s="317">
        <v>281.76666666666665</v>
      </c>
      <c r="L91" s="304">
        <v>266.10000000000002</v>
      </c>
      <c r="M91" s="304">
        <v>254</v>
      </c>
      <c r="N91" s="319">
        <v>9682000</v>
      </c>
      <c r="O91" s="320">
        <v>-4.3469670025686621E-2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921.05</v>
      </c>
      <c r="E92" s="316">
        <v>914.41666666666663</v>
      </c>
      <c r="F92" s="317">
        <v>905.2833333333333</v>
      </c>
      <c r="G92" s="317">
        <v>889.51666666666665</v>
      </c>
      <c r="H92" s="317">
        <v>880.38333333333333</v>
      </c>
      <c r="I92" s="317">
        <v>930.18333333333328</v>
      </c>
      <c r="J92" s="317">
        <v>939.31666666666672</v>
      </c>
      <c r="K92" s="317">
        <v>955.08333333333326</v>
      </c>
      <c r="L92" s="304">
        <v>923.55</v>
      </c>
      <c r="M92" s="304">
        <v>898.65</v>
      </c>
      <c r="N92" s="319">
        <v>9722350</v>
      </c>
      <c r="O92" s="320">
        <v>2.68370607028754E-2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880.7</v>
      </c>
      <c r="E93" s="316">
        <v>873.01666666666677</v>
      </c>
      <c r="F93" s="317">
        <v>863.88333333333355</v>
      </c>
      <c r="G93" s="317">
        <v>847.06666666666683</v>
      </c>
      <c r="H93" s="317">
        <v>837.93333333333362</v>
      </c>
      <c r="I93" s="317">
        <v>889.83333333333348</v>
      </c>
      <c r="J93" s="317">
        <v>898.9666666666667</v>
      </c>
      <c r="K93" s="317">
        <v>915.78333333333342</v>
      </c>
      <c r="L93" s="304">
        <v>882.15</v>
      </c>
      <c r="M93" s="304">
        <v>856.2</v>
      </c>
      <c r="N93" s="319">
        <v>8569700</v>
      </c>
      <c r="O93" s="320">
        <v>-7.7415812591508051E-2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570.5</v>
      </c>
      <c r="E94" s="316">
        <v>562.43333333333339</v>
      </c>
      <c r="F94" s="317">
        <v>551.16666666666674</v>
      </c>
      <c r="G94" s="317">
        <v>531.83333333333337</v>
      </c>
      <c r="H94" s="317">
        <v>520.56666666666672</v>
      </c>
      <c r="I94" s="317">
        <v>581.76666666666677</v>
      </c>
      <c r="J94" s="317">
        <v>593.03333333333342</v>
      </c>
      <c r="K94" s="317">
        <v>612.36666666666679</v>
      </c>
      <c r="L94" s="304">
        <v>573.70000000000005</v>
      </c>
      <c r="M94" s="304">
        <v>543.1</v>
      </c>
      <c r="N94" s="319">
        <v>17735200</v>
      </c>
      <c r="O94" s="320">
        <v>2.4090541632983024E-2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201.25</v>
      </c>
      <c r="E95" s="316">
        <v>197.01666666666665</v>
      </c>
      <c r="F95" s="317">
        <v>190.98333333333329</v>
      </c>
      <c r="G95" s="317">
        <v>180.71666666666664</v>
      </c>
      <c r="H95" s="317">
        <v>174.68333333333328</v>
      </c>
      <c r="I95" s="317">
        <v>207.2833333333333</v>
      </c>
      <c r="J95" s="317">
        <v>213.31666666666666</v>
      </c>
      <c r="K95" s="317">
        <v>223.58333333333331</v>
      </c>
      <c r="L95" s="304">
        <v>203.05</v>
      </c>
      <c r="M95" s="304">
        <v>186.75</v>
      </c>
      <c r="N95" s="319">
        <v>10686900</v>
      </c>
      <c r="O95" s="320">
        <v>0.10871459694989107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161.5</v>
      </c>
      <c r="E96" s="316">
        <v>158.65</v>
      </c>
      <c r="F96" s="317">
        <v>155.4</v>
      </c>
      <c r="G96" s="317">
        <v>149.30000000000001</v>
      </c>
      <c r="H96" s="317">
        <v>146.05000000000001</v>
      </c>
      <c r="I96" s="317">
        <v>164.75</v>
      </c>
      <c r="J96" s="317">
        <v>168</v>
      </c>
      <c r="K96" s="317">
        <v>174.1</v>
      </c>
      <c r="L96" s="304">
        <v>161.9</v>
      </c>
      <c r="M96" s="304">
        <v>152.55000000000001</v>
      </c>
      <c r="N96" s="319">
        <v>17976000</v>
      </c>
      <c r="O96" s="320">
        <v>6.6951566951566954E-2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347.4</v>
      </c>
      <c r="E97" s="316">
        <v>345.15000000000003</v>
      </c>
      <c r="F97" s="317">
        <v>342.30000000000007</v>
      </c>
      <c r="G97" s="317">
        <v>337.20000000000005</v>
      </c>
      <c r="H97" s="317">
        <v>334.35000000000008</v>
      </c>
      <c r="I97" s="317">
        <v>350.25000000000006</v>
      </c>
      <c r="J97" s="317">
        <v>353.10000000000008</v>
      </c>
      <c r="K97" s="317">
        <v>358.20000000000005</v>
      </c>
      <c r="L97" s="304">
        <v>348</v>
      </c>
      <c r="M97" s="304">
        <v>340.05</v>
      </c>
      <c r="N97" s="319">
        <v>11362000</v>
      </c>
      <c r="O97" s="320">
        <v>1.7605633802816902E-4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5890.1</v>
      </c>
      <c r="E98" s="316">
        <v>5859.8166666666666</v>
      </c>
      <c r="F98" s="317">
        <v>5791.6333333333332</v>
      </c>
      <c r="G98" s="317">
        <v>5693.166666666667</v>
      </c>
      <c r="H98" s="317">
        <v>5624.9833333333336</v>
      </c>
      <c r="I98" s="317">
        <v>5958.2833333333328</v>
      </c>
      <c r="J98" s="317">
        <v>6026.4666666666653</v>
      </c>
      <c r="K98" s="317">
        <v>6124.9333333333325</v>
      </c>
      <c r="L98" s="304">
        <v>5928</v>
      </c>
      <c r="M98" s="304">
        <v>5761.35</v>
      </c>
      <c r="N98" s="319">
        <v>2738800</v>
      </c>
      <c r="O98" s="320">
        <v>-4.145153079776016E-3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611.04999999999995</v>
      </c>
      <c r="E99" s="316">
        <v>605.43333333333328</v>
      </c>
      <c r="F99" s="317">
        <v>597.16666666666652</v>
      </c>
      <c r="G99" s="317">
        <v>583.28333333333319</v>
      </c>
      <c r="H99" s="317">
        <v>575.01666666666642</v>
      </c>
      <c r="I99" s="317">
        <v>619.31666666666661</v>
      </c>
      <c r="J99" s="317">
        <v>627.58333333333326</v>
      </c>
      <c r="K99" s="317">
        <v>641.4666666666667</v>
      </c>
      <c r="L99" s="304">
        <v>613.70000000000005</v>
      </c>
      <c r="M99" s="304">
        <v>591.54999999999995</v>
      </c>
      <c r="N99" s="319">
        <v>17017500</v>
      </c>
      <c r="O99" s="320">
        <v>1.3239187996469551E-3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581.65</v>
      </c>
      <c r="E100" s="316">
        <v>566.94999999999993</v>
      </c>
      <c r="F100" s="317">
        <v>546.44999999999982</v>
      </c>
      <c r="G100" s="317">
        <v>511.24999999999989</v>
      </c>
      <c r="H100" s="317">
        <v>490.74999999999977</v>
      </c>
      <c r="I100" s="317">
        <v>602.14999999999986</v>
      </c>
      <c r="J100" s="317">
        <v>622.65000000000009</v>
      </c>
      <c r="K100" s="317">
        <v>657.84999999999991</v>
      </c>
      <c r="L100" s="304">
        <v>587.45000000000005</v>
      </c>
      <c r="M100" s="304">
        <v>531.75</v>
      </c>
      <c r="N100" s="319">
        <v>1716000</v>
      </c>
      <c r="O100" s="320">
        <v>0.15485564304461943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981.15</v>
      </c>
      <c r="E101" s="316">
        <v>974.23333333333323</v>
      </c>
      <c r="F101" s="317">
        <v>964.16666666666652</v>
      </c>
      <c r="G101" s="317">
        <v>947.18333333333328</v>
      </c>
      <c r="H101" s="317">
        <v>937.11666666666656</v>
      </c>
      <c r="I101" s="317">
        <v>991.21666666666647</v>
      </c>
      <c r="J101" s="317">
        <v>1001.2833333333333</v>
      </c>
      <c r="K101" s="317">
        <v>1018.2666666666664</v>
      </c>
      <c r="L101" s="304">
        <v>984.3</v>
      </c>
      <c r="M101" s="304">
        <v>957.25</v>
      </c>
      <c r="N101" s="319">
        <v>1025400</v>
      </c>
      <c r="O101" s="320">
        <v>-6.2534284147010427E-2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1004.95</v>
      </c>
      <c r="E102" s="316">
        <v>1000.5333333333333</v>
      </c>
      <c r="F102" s="317">
        <v>988.56666666666661</v>
      </c>
      <c r="G102" s="317">
        <v>972.18333333333328</v>
      </c>
      <c r="H102" s="317">
        <v>960.21666666666658</v>
      </c>
      <c r="I102" s="317">
        <v>1016.9166666666666</v>
      </c>
      <c r="J102" s="317">
        <v>1028.8833333333332</v>
      </c>
      <c r="K102" s="317">
        <v>1045.2666666666667</v>
      </c>
      <c r="L102" s="304">
        <v>1012.5</v>
      </c>
      <c r="M102" s="304">
        <v>984.15</v>
      </c>
      <c r="N102" s="319">
        <v>1690400</v>
      </c>
      <c r="O102" s="320">
        <v>-7.8499781945050154E-2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92.7</v>
      </c>
      <c r="E103" s="316">
        <v>93.2</v>
      </c>
      <c r="F103" s="317">
        <v>91.25</v>
      </c>
      <c r="G103" s="317">
        <v>89.8</v>
      </c>
      <c r="H103" s="317">
        <v>87.85</v>
      </c>
      <c r="I103" s="317">
        <v>94.65</v>
      </c>
      <c r="J103" s="317">
        <v>96.600000000000023</v>
      </c>
      <c r="K103" s="317">
        <v>98.050000000000011</v>
      </c>
      <c r="L103" s="304">
        <v>95.15</v>
      </c>
      <c r="M103" s="304">
        <v>91.75</v>
      </c>
      <c r="N103" s="319">
        <v>28014000</v>
      </c>
      <c r="O103" s="320">
        <v>2.2744697163301814E-2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63826.1</v>
      </c>
      <c r="E104" s="316">
        <v>63789.35</v>
      </c>
      <c r="F104" s="317">
        <v>62778.75</v>
      </c>
      <c r="G104" s="317">
        <v>61731.4</v>
      </c>
      <c r="H104" s="317">
        <v>60720.800000000003</v>
      </c>
      <c r="I104" s="317">
        <v>64836.7</v>
      </c>
      <c r="J104" s="317">
        <v>65847.299999999988</v>
      </c>
      <c r="K104" s="317">
        <v>66894.649999999994</v>
      </c>
      <c r="L104" s="304">
        <v>64799.95</v>
      </c>
      <c r="M104" s="304">
        <v>62742</v>
      </c>
      <c r="N104" s="319">
        <v>17060</v>
      </c>
      <c r="O104" s="320">
        <v>8.2487309644670048E-2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1135.55</v>
      </c>
      <c r="E105" s="316">
        <v>1118.3666666666668</v>
      </c>
      <c r="F105" s="317">
        <v>1095.2333333333336</v>
      </c>
      <c r="G105" s="317">
        <v>1054.9166666666667</v>
      </c>
      <c r="H105" s="317">
        <v>1031.7833333333335</v>
      </c>
      <c r="I105" s="317">
        <v>1158.6833333333336</v>
      </c>
      <c r="J105" s="317">
        <v>1181.8166666666668</v>
      </c>
      <c r="K105" s="317">
        <v>1222.1333333333337</v>
      </c>
      <c r="L105" s="304">
        <v>1141.5</v>
      </c>
      <c r="M105" s="304">
        <v>1078.05</v>
      </c>
      <c r="N105" s="319">
        <v>4471500</v>
      </c>
      <c r="O105" s="320">
        <v>7.6950867052023128E-2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33.950000000000003</v>
      </c>
      <c r="E106" s="316">
        <v>33.633333333333333</v>
      </c>
      <c r="F106" s="317">
        <v>33.166666666666664</v>
      </c>
      <c r="G106" s="317">
        <v>32.383333333333333</v>
      </c>
      <c r="H106" s="317">
        <v>31.916666666666664</v>
      </c>
      <c r="I106" s="317">
        <v>34.416666666666664</v>
      </c>
      <c r="J106" s="317">
        <v>34.883333333333333</v>
      </c>
      <c r="K106" s="317">
        <v>35.666666666666664</v>
      </c>
      <c r="L106" s="304">
        <v>34.1</v>
      </c>
      <c r="M106" s="304">
        <v>32.85</v>
      </c>
      <c r="N106" s="319">
        <v>39593000</v>
      </c>
      <c r="O106" s="320">
        <v>1.1289622231871473E-2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3040.5</v>
      </c>
      <c r="E107" s="316">
        <v>3032.2166666666667</v>
      </c>
      <c r="F107" s="317">
        <v>2993.4333333333334</v>
      </c>
      <c r="G107" s="317">
        <v>2946.3666666666668</v>
      </c>
      <c r="H107" s="317">
        <v>2907.5833333333335</v>
      </c>
      <c r="I107" s="317">
        <v>3079.2833333333333</v>
      </c>
      <c r="J107" s="317">
        <v>3118.0666666666671</v>
      </c>
      <c r="K107" s="317">
        <v>3165.1333333333332</v>
      </c>
      <c r="L107" s="304">
        <v>3071</v>
      </c>
      <c r="M107" s="304">
        <v>2985.15</v>
      </c>
      <c r="N107" s="319">
        <v>759500</v>
      </c>
      <c r="O107" s="320">
        <v>-9.4554939680469522E-3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31.7</v>
      </c>
      <c r="E108" s="316">
        <v>31.333333333333332</v>
      </c>
      <c r="F108" s="317">
        <v>30.666666666666664</v>
      </c>
      <c r="G108" s="317">
        <v>29.633333333333333</v>
      </c>
      <c r="H108" s="317">
        <v>28.966666666666665</v>
      </c>
      <c r="I108" s="317">
        <v>32.36666666666666</v>
      </c>
      <c r="J108" s="317">
        <v>33.033333333333331</v>
      </c>
      <c r="K108" s="317">
        <v>34.066666666666663</v>
      </c>
      <c r="L108" s="304">
        <v>32</v>
      </c>
      <c r="M108" s="304">
        <v>30.3</v>
      </c>
      <c r="N108" s="319">
        <v>22659000</v>
      </c>
      <c r="O108" s="320">
        <v>4.0501446480231434E-2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17440.900000000001</v>
      </c>
      <c r="E109" s="316">
        <v>17306.433333333334</v>
      </c>
      <c r="F109" s="317">
        <v>16914.466666666667</v>
      </c>
      <c r="G109" s="317">
        <v>16388.033333333333</v>
      </c>
      <c r="H109" s="317">
        <v>15996.066666666666</v>
      </c>
      <c r="I109" s="317">
        <v>17832.866666666669</v>
      </c>
      <c r="J109" s="317">
        <v>18224.833333333336</v>
      </c>
      <c r="K109" s="317">
        <v>18751.26666666667</v>
      </c>
      <c r="L109" s="304">
        <v>17698.400000000001</v>
      </c>
      <c r="M109" s="304">
        <v>16780</v>
      </c>
      <c r="N109" s="319">
        <v>562250</v>
      </c>
      <c r="O109" s="320">
        <v>-6.8891280947255107E-2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1649.65</v>
      </c>
      <c r="E110" s="316">
        <v>1671.8500000000001</v>
      </c>
      <c r="F110" s="317">
        <v>1597.8500000000004</v>
      </c>
      <c r="G110" s="317">
        <v>1546.0500000000002</v>
      </c>
      <c r="H110" s="317">
        <v>1472.0500000000004</v>
      </c>
      <c r="I110" s="317">
        <v>1723.6500000000003</v>
      </c>
      <c r="J110" s="317">
        <v>1797.6499999999999</v>
      </c>
      <c r="K110" s="317">
        <v>1849.4500000000003</v>
      </c>
      <c r="L110" s="304">
        <v>1745.85</v>
      </c>
      <c r="M110" s="304">
        <v>1620.05</v>
      </c>
      <c r="N110" s="319">
        <v>453750</v>
      </c>
      <c r="O110" s="320">
        <v>-0.15384615384615385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82.25</v>
      </c>
      <c r="E111" s="316">
        <v>81.783333333333331</v>
      </c>
      <c r="F111" s="317">
        <v>80.86666666666666</v>
      </c>
      <c r="G111" s="317">
        <v>79.483333333333334</v>
      </c>
      <c r="H111" s="317">
        <v>78.566666666666663</v>
      </c>
      <c r="I111" s="317">
        <v>83.166666666666657</v>
      </c>
      <c r="J111" s="317">
        <v>84.083333333333343</v>
      </c>
      <c r="K111" s="317">
        <v>85.466666666666654</v>
      </c>
      <c r="L111" s="304">
        <v>82.7</v>
      </c>
      <c r="M111" s="304">
        <v>80.400000000000006</v>
      </c>
      <c r="N111" s="319">
        <v>31825000</v>
      </c>
      <c r="O111" s="320">
        <v>7.6368264743317781E-3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87.05</v>
      </c>
      <c r="E112" s="316">
        <v>86.983333333333334</v>
      </c>
      <c r="F112" s="317">
        <v>85.916666666666671</v>
      </c>
      <c r="G112" s="317">
        <v>84.783333333333331</v>
      </c>
      <c r="H112" s="317">
        <v>83.716666666666669</v>
      </c>
      <c r="I112" s="317">
        <v>88.116666666666674</v>
      </c>
      <c r="J112" s="317">
        <v>89.183333333333337</v>
      </c>
      <c r="K112" s="317">
        <v>90.316666666666677</v>
      </c>
      <c r="L112" s="304">
        <v>88.05</v>
      </c>
      <c r="M112" s="304">
        <v>85.85</v>
      </c>
      <c r="N112" s="319">
        <v>71973900</v>
      </c>
      <c r="O112" s="320">
        <v>1.4461315979754157E-2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76.25</v>
      </c>
      <c r="E113" s="316">
        <v>76.066666666666663</v>
      </c>
      <c r="F113" s="317">
        <v>75.23333333333332</v>
      </c>
      <c r="G113" s="317">
        <v>74.216666666666654</v>
      </c>
      <c r="H113" s="317">
        <v>73.383333333333312</v>
      </c>
      <c r="I113" s="317">
        <v>77.083333333333329</v>
      </c>
      <c r="J113" s="317">
        <v>77.916666666666671</v>
      </c>
      <c r="K113" s="317">
        <v>78.933333333333337</v>
      </c>
      <c r="L113" s="304">
        <v>76.900000000000006</v>
      </c>
      <c r="M113" s="304">
        <v>75.05</v>
      </c>
      <c r="N113" s="319">
        <v>62939800</v>
      </c>
      <c r="O113" s="320">
        <v>6.5262898657800763E-3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19311.75</v>
      </c>
      <c r="E114" s="316">
        <v>19395.066666666666</v>
      </c>
      <c r="F114" s="317">
        <v>19063.133333333331</v>
      </c>
      <c r="G114" s="317">
        <v>18814.516666666666</v>
      </c>
      <c r="H114" s="317">
        <v>18482.583333333332</v>
      </c>
      <c r="I114" s="317">
        <v>19643.683333333331</v>
      </c>
      <c r="J114" s="317">
        <v>19975.616666666665</v>
      </c>
      <c r="K114" s="317">
        <v>20224.23333333333</v>
      </c>
      <c r="L114" s="304">
        <v>19727</v>
      </c>
      <c r="M114" s="304">
        <v>19146.45</v>
      </c>
      <c r="N114" s="319">
        <v>112410</v>
      </c>
      <c r="O114" s="320">
        <v>-9.7780126849894289E-3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1377</v>
      </c>
      <c r="E115" s="316">
        <v>1376.8333333333333</v>
      </c>
      <c r="F115" s="317">
        <v>1355.1666666666665</v>
      </c>
      <c r="G115" s="317">
        <v>1333.3333333333333</v>
      </c>
      <c r="H115" s="317">
        <v>1311.6666666666665</v>
      </c>
      <c r="I115" s="317">
        <v>1398.6666666666665</v>
      </c>
      <c r="J115" s="317">
        <v>1420.333333333333</v>
      </c>
      <c r="K115" s="317">
        <v>1442.1666666666665</v>
      </c>
      <c r="L115" s="304">
        <v>1398.5</v>
      </c>
      <c r="M115" s="304">
        <v>1355</v>
      </c>
      <c r="N115" s="319">
        <v>3425400</v>
      </c>
      <c r="O115" s="320">
        <v>4.8402710551790898E-3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256.5</v>
      </c>
      <c r="E116" s="316">
        <v>255.98333333333335</v>
      </c>
      <c r="F116" s="317">
        <v>251.76666666666671</v>
      </c>
      <c r="G116" s="317">
        <v>247.03333333333336</v>
      </c>
      <c r="H116" s="317">
        <v>242.81666666666672</v>
      </c>
      <c r="I116" s="317">
        <v>260.7166666666667</v>
      </c>
      <c r="J116" s="317">
        <v>264.93333333333339</v>
      </c>
      <c r="K116" s="317">
        <v>269.66666666666669</v>
      </c>
      <c r="L116" s="304">
        <v>260.2</v>
      </c>
      <c r="M116" s="304">
        <v>251.25</v>
      </c>
      <c r="N116" s="319">
        <v>13179000</v>
      </c>
      <c r="O116" s="320">
        <v>-1.1368804001819009E-3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81.349999999999994</v>
      </c>
      <c r="E117" s="316">
        <v>80.733333333333334</v>
      </c>
      <c r="F117" s="317">
        <v>79.566666666666663</v>
      </c>
      <c r="G117" s="317">
        <v>77.783333333333331</v>
      </c>
      <c r="H117" s="317">
        <v>76.61666666666666</v>
      </c>
      <c r="I117" s="317">
        <v>82.516666666666666</v>
      </c>
      <c r="J117" s="317">
        <v>83.683333333333323</v>
      </c>
      <c r="K117" s="317">
        <v>85.466666666666669</v>
      </c>
      <c r="L117" s="304">
        <v>81.900000000000006</v>
      </c>
      <c r="M117" s="304">
        <v>78.95</v>
      </c>
      <c r="N117" s="319">
        <v>50114600</v>
      </c>
      <c r="O117" s="320">
        <v>-1.8219361107737156E-2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1382.25</v>
      </c>
      <c r="E118" s="316">
        <v>1369.75</v>
      </c>
      <c r="F118" s="317">
        <v>1354.5</v>
      </c>
      <c r="G118" s="317">
        <v>1326.75</v>
      </c>
      <c r="H118" s="317">
        <v>1311.5</v>
      </c>
      <c r="I118" s="317">
        <v>1397.5</v>
      </c>
      <c r="J118" s="317">
        <v>1412.75</v>
      </c>
      <c r="K118" s="317">
        <v>1440.5</v>
      </c>
      <c r="L118" s="304">
        <v>1385</v>
      </c>
      <c r="M118" s="304">
        <v>1342</v>
      </c>
      <c r="N118" s="319">
        <v>3346500</v>
      </c>
      <c r="O118" s="320">
        <v>-8.0035571365051142E-3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33.15</v>
      </c>
      <c r="E119" s="316">
        <v>32.866666666666667</v>
      </c>
      <c r="F119" s="317">
        <v>31.933333333333337</v>
      </c>
      <c r="G119" s="317">
        <v>30.716666666666669</v>
      </c>
      <c r="H119" s="317">
        <v>29.783333333333339</v>
      </c>
      <c r="I119" s="317">
        <v>34.083333333333336</v>
      </c>
      <c r="J119" s="317">
        <v>35.016666666666659</v>
      </c>
      <c r="K119" s="317">
        <v>36.233333333333334</v>
      </c>
      <c r="L119" s="304">
        <v>33.799999999999997</v>
      </c>
      <c r="M119" s="304">
        <v>31.65</v>
      </c>
      <c r="N119" s="319">
        <v>57092000</v>
      </c>
      <c r="O119" s="320">
        <v>-2.3934897079942556E-2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162.5</v>
      </c>
      <c r="E120" s="316">
        <v>162.35</v>
      </c>
      <c r="F120" s="317">
        <v>160.14999999999998</v>
      </c>
      <c r="G120" s="317">
        <v>157.79999999999998</v>
      </c>
      <c r="H120" s="317">
        <v>155.59999999999997</v>
      </c>
      <c r="I120" s="317">
        <v>164.7</v>
      </c>
      <c r="J120" s="317">
        <v>166.89999999999998</v>
      </c>
      <c r="K120" s="317">
        <v>169.25</v>
      </c>
      <c r="L120" s="304">
        <v>164.55</v>
      </c>
      <c r="M120" s="304">
        <v>160</v>
      </c>
      <c r="N120" s="319">
        <v>32580000</v>
      </c>
      <c r="O120" s="320">
        <v>2.3498366423724555E-2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1030.8499999999999</v>
      </c>
      <c r="E121" s="316">
        <v>1019.7166666666666</v>
      </c>
      <c r="F121" s="317">
        <v>1003.1333333333332</v>
      </c>
      <c r="G121" s="317">
        <v>975.41666666666663</v>
      </c>
      <c r="H121" s="317">
        <v>958.83333333333326</v>
      </c>
      <c r="I121" s="317">
        <v>1047.4333333333332</v>
      </c>
      <c r="J121" s="317">
        <v>1064.0166666666664</v>
      </c>
      <c r="K121" s="317">
        <v>1091.7333333333331</v>
      </c>
      <c r="L121" s="304">
        <v>1036.3</v>
      </c>
      <c r="M121" s="304">
        <v>992</v>
      </c>
      <c r="N121" s="319">
        <v>1555961</v>
      </c>
      <c r="O121" s="320">
        <v>5.2342318764721273E-4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650.29999999999995</v>
      </c>
      <c r="E122" s="316">
        <v>644.93333333333328</v>
      </c>
      <c r="F122" s="317">
        <v>636.41666666666652</v>
      </c>
      <c r="G122" s="317">
        <v>622.53333333333319</v>
      </c>
      <c r="H122" s="317">
        <v>614.01666666666642</v>
      </c>
      <c r="I122" s="317">
        <v>658.81666666666661</v>
      </c>
      <c r="J122" s="317">
        <v>667.33333333333326</v>
      </c>
      <c r="K122" s="317">
        <v>681.2166666666667</v>
      </c>
      <c r="L122" s="304">
        <v>653.45000000000005</v>
      </c>
      <c r="M122" s="304">
        <v>631.04999999999995</v>
      </c>
      <c r="N122" s="319">
        <v>1318350</v>
      </c>
      <c r="O122" s="320">
        <v>-2.7586206896551724E-2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167.05</v>
      </c>
      <c r="E123" s="316">
        <v>165</v>
      </c>
      <c r="F123" s="317">
        <v>161.80000000000001</v>
      </c>
      <c r="G123" s="317">
        <v>156.55000000000001</v>
      </c>
      <c r="H123" s="317">
        <v>153.35000000000002</v>
      </c>
      <c r="I123" s="317">
        <v>170.25</v>
      </c>
      <c r="J123" s="317">
        <v>173.45</v>
      </c>
      <c r="K123" s="317">
        <v>178.7</v>
      </c>
      <c r="L123" s="304">
        <v>168.2</v>
      </c>
      <c r="M123" s="304">
        <v>159.75</v>
      </c>
      <c r="N123" s="319">
        <v>22321000</v>
      </c>
      <c r="O123" s="320">
        <v>-5.9796298324389444E-2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103.35</v>
      </c>
      <c r="E124" s="316">
        <v>102.48333333333333</v>
      </c>
      <c r="F124" s="317">
        <v>101.11666666666667</v>
      </c>
      <c r="G124" s="317">
        <v>98.88333333333334</v>
      </c>
      <c r="H124" s="317">
        <v>97.51666666666668</v>
      </c>
      <c r="I124" s="317">
        <v>104.71666666666667</v>
      </c>
      <c r="J124" s="317">
        <v>106.08333333333331</v>
      </c>
      <c r="K124" s="317">
        <v>108.31666666666666</v>
      </c>
      <c r="L124" s="304">
        <v>103.85</v>
      </c>
      <c r="M124" s="304">
        <v>100.25</v>
      </c>
      <c r="N124" s="319">
        <v>18084000</v>
      </c>
      <c r="O124" s="320">
        <v>-5.2805280528052806E-3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1845.8</v>
      </c>
      <c r="E125" s="316">
        <v>1844.6666666666667</v>
      </c>
      <c r="F125" s="317">
        <v>1817.9833333333336</v>
      </c>
      <c r="G125" s="317">
        <v>1790.1666666666667</v>
      </c>
      <c r="H125" s="317">
        <v>1763.4833333333336</v>
      </c>
      <c r="I125" s="317">
        <v>1872.4833333333336</v>
      </c>
      <c r="J125" s="317">
        <v>1899.1666666666665</v>
      </c>
      <c r="K125" s="317">
        <v>1926.9833333333336</v>
      </c>
      <c r="L125" s="304">
        <v>1871.35</v>
      </c>
      <c r="M125" s="304">
        <v>1816.85</v>
      </c>
      <c r="N125" s="319">
        <v>41387275</v>
      </c>
      <c r="O125" s="320">
        <v>-4.6924060937318296E-2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34.35</v>
      </c>
      <c r="E126" s="316">
        <v>33.549999999999997</v>
      </c>
      <c r="F126" s="317">
        <v>32.599999999999994</v>
      </c>
      <c r="G126" s="317">
        <v>30.849999999999998</v>
      </c>
      <c r="H126" s="317">
        <v>29.899999999999995</v>
      </c>
      <c r="I126" s="317">
        <v>35.299999999999997</v>
      </c>
      <c r="J126" s="317">
        <v>36.25</v>
      </c>
      <c r="K126" s="317">
        <v>37.999999999999993</v>
      </c>
      <c r="L126" s="304">
        <v>34.5</v>
      </c>
      <c r="M126" s="304">
        <v>31.8</v>
      </c>
      <c r="N126" s="319">
        <v>41610000</v>
      </c>
      <c r="O126" s="320">
        <v>-6.290115532734275E-2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868.45</v>
      </c>
      <c r="E127" s="316">
        <v>865.11666666666667</v>
      </c>
      <c r="F127" s="317">
        <v>858.33333333333337</v>
      </c>
      <c r="G127" s="317">
        <v>848.2166666666667</v>
      </c>
      <c r="H127" s="317">
        <v>841.43333333333339</v>
      </c>
      <c r="I127" s="317">
        <v>875.23333333333335</v>
      </c>
      <c r="J127" s="317">
        <v>882.01666666666665</v>
      </c>
      <c r="K127" s="317">
        <v>892.13333333333333</v>
      </c>
      <c r="L127" s="304">
        <v>871.9</v>
      </c>
      <c r="M127" s="304">
        <v>855</v>
      </c>
      <c r="N127" s="319">
        <v>6212250</v>
      </c>
      <c r="O127" s="320">
        <v>9.7525295623552364E-3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186.7</v>
      </c>
      <c r="E128" s="316">
        <v>185.4</v>
      </c>
      <c r="F128" s="317">
        <v>183.3</v>
      </c>
      <c r="G128" s="317">
        <v>179.9</v>
      </c>
      <c r="H128" s="317">
        <v>177.8</v>
      </c>
      <c r="I128" s="317">
        <v>188.8</v>
      </c>
      <c r="J128" s="317">
        <v>190.89999999999998</v>
      </c>
      <c r="K128" s="317">
        <v>194.3</v>
      </c>
      <c r="L128" s="304">
        <v>187.5</v>
      </c>
      <c r="M128" s="304">
        <v>182</v>
      </c>
      <c r="N128" s="319">
        <v>109194000</v>
      </c>
      <c r="O128" s="320">
        <v>-2.0795781657743938E-2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21788.05</v>
      </c>
      <c r="E129" s="316">
        <v>21712.233333333334</v>
      </c>
      <c r="F129" s="317">
        <v>21400.816666666666</v>
      </c>
      <c r="G129" s="317">
        <v>21013.583333333332</v>
      </c>
      <c r="H129" s="317">
        <v>20702.166666666664</v>
      </c>
      <c r="I129" s="317">
        <v>22099.466666666667</v>
      </c>
      <c r="J129" s="317">
        <v>22410.883333333331</v>
      </c>
      <c r="K129" s="317">
        <v>22798.116666666669</v>
      </c>
      <c r="L129" s="304">
        <v>22023.65</v>
      </c>
      <c r="M129" s="304">
        <v>21325</v>
      </c>
      <c r="N129" s="319">
        <v>146250</v>
      </c>
      <c r="O129" s="320">
        <v>2.7036516853932584E-2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1160.7</v>
      </c>
      <c r="E130" s="316">
        <v>1158.8166666666666</v>
      </c>
      <c r="F130" s="317">
        <v>1143.8833333333332</v>
      </c>
      <c r="G130" s="317">
        <v>1127.0666666666666</v>
      </c>
      <c r="H130" s="317">
        <v>1112.1333333333332</v>
      </c>
      <c r="I130" s="317">
        <v>1175.6333333333332</v>
      </c>
      <c r="J130" s="317">
        <v>1190.5666666666666</v>
      </c>
      <c r="K130" s="317">
        <v>1207.3833333333332</v>
      </c>
      <c r="L130" s="304">
        <v>1173.75</v>
      </c>
      <c r="M130" s="304">
        <v>1142</v>
      </c>
      <c r="N130" s="319">
        <v>2185150</v>
      </c>
      <c r="O130" s="320">
        <v>-1.5079165619502387E-3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3822.95</v>
      </c>
      <c r="E131" s="316">
        <v>3810.75</v>
      </c>
      <c r="F131" s="317">
        <v>3778.15</v>
      </c>
      <c r="G131" s="317">
        <v>3733.35</v>
      </c>
      <c r="H131" s="317">
        <v>3700.75</v>
      </c>
      <c r="I131" s="317">
        <v>3855.55</v>
      </c>
      <c r="J131" s="317">
        <v>3888.1500000000005</v>
      </c>
      <c r="K131" s="317">
        <v>3932.9500000000003</v>
      </c>
      <c r="L131" s="304">
        <v>3843.35</v>
      </c>
      <c r="M131" s="304">
        <v>3765.95</v>
      </c>
      <c r="N131" s="319">
        <v>652750</v>
      </c>
      <c r="O131" s="320">
        <v>-3.5819793205317578E-2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675.75</v>
      </c>
      <c r="E132" s="316">
        <v>667.15</v>
      </c>
      <c r="F132" s="317">
        <v>653.59999999999991</v>
      </c>
      <c r="G132" s="317">
        <v>631.44999999999993</v>
      </c>
      <c r="H132" s="317">
        <v>617.89999999999986</v>
      </c>
      <c r="I132" s="317">
        <v>689.3</v>
      </c>
      <c r="J132" s="317">
        <v>702.84999999999991</v>
      </c>
      <c r="K132" s="317">
        <v>725</v>
      </c>
      <c r="L132" s="304">
        <v>680.7</v>
      </c>
      <c r="M132" s="304">
        <v>645</v>
      </c>
      <c r="N132" s="319">
        <v>3171585</v>
      </c>
      <c r="O132" s="320">
        <v>-3.510551948051948E-2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500.8</v>
      </c>
      <c r="E133" s="316">
        <v>499.73333333333335</v>
      </c>
      <c r="F133" s="317">
        <v>492.16666666666669</v>
      </c>
      <c r="G133" s="317">
        <v>483.53333333333336</v>
      </c>
      <c r="H133" s="317">
        <v>475.9666666666667</v>
      </c>
      <c r="I133" s="317">
        <v>508.36666666666667</v>
      </c>
      <c r="J133" s="317">
        <v>515.93333333333328</v>
      </c>
      <c r="K133" s="317">
        <v>524.56666666666661</v>
      </c>
      <c r="L133" s="304">
        <v>507.3</v>
      </c>
      <c r="M133" s="304">
        <v>491.1</v>
      </c>
      <c r="N133" s="319">
        <v>27913200</v>
      </c>
      <c r="O133" s="320">
        <v>1.8592030551228581E-3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380.7</v>
      </c>
      <c r="E134" s="316">
        <v>379.2</v>
      </c>
      <c r="F134" s="317">
        <v>375.9</v>
      </c>
      <c r="G134" s="317">
        <v>371.09999999999997</v>
      </c>
      <c r="H134" s="317">
        <v>367.79999999999995</v>
      </c>
      <c r="I134" s="317">
        <v>384</v>
      </c>
      <c r="J134" s="317">
        <v>387.30000000000007</v>
      </c>
      <c r="K134" s="317">
        <v>392.1</v>
      </c>
      <c r="L134" s="304">
        <v>382.5</v>
      </c>
      <c r="M134" s="304">
        <v>374.4</v>
      </c>
      <c r="N134" s="319">
        <v>5943000</v>
      </c>
      <c r="O134" s="320">
        <v>-1.6629436584760487E-2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298.75</v>
      </c>
      <c r="E135" s="316">
        <v>295.8</v>
      </c>
      <c r="F135" s="317">
        <v>291.60000000000002</v>
      </c>
      <c r="G135" s="317">
        <v>284.45</v>
      </c>
      <c r="H135" s="317">
        <v>280.25</v>
      </c>
      <c r="I135" s="317">
        <v>302.95000000000005</v>
      </c>
      <c r="J135" s="317">
        <v>307.14999999999998</v>
      </c>
      <c r="K135" s="317">
        <v>314.30000000000007</v>
      </c>
      <c r="L135" s="304">
        <v>300</v>
      </c>
      <c r="M135" s="304">
        <v>288.64999999999998</v>
      </c>
      <c r="N135" s="319">
        <v>3694000</v>
      </c>
      <c r="O135" s="320">
        <v>-7.2325464590657959E-2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411.9</v>
      </c>
      <c r="E136" s="316">
        <v>411.88333333333338</v>
      </c>
      <c r="F136" s="317">
        <v>408.76666666666677</v>
      </c>
      <c r="G136" s="317">
        <v>405.63333333333338</v>
      </c>
      <c r="H136" s="317">
        <v>402.51666666666677</v>
      </c>
      <c r="I136" s="317">
        <v>415.01666666666677</v>
      </c>
      <c r="J136" s="317">
        <v>418.13333333333344</v>
      </c>
      <c r="K136" s="317">
        <v>421.26666666666677</v>
      </c>
      <c r="L136" s="304">
        <v>415</v>
      </c>
      <c r="M136" s="304">
        <v>408.75</v>
      </c>
      <c r="N136" s="319">
        <v>16394400</v>
      </c>
      <c r="O136" s="320">
        <v>2.2738756947953513E-2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103.1</v>
      </c>
      <c r="E137" s="316">
        <v>102.61666666666667</v>
      </c>
      <c r="F137" s="317">
        <v>101.13333333333335</v>
      </c>
      <c r="G137" s="317">
        <v>99.166666666666686</v>
      </c>
      <c r="H137" s="317">
        <v>97.683333333333366</v>
      </c>
      <c r="I137" s="317">
        <v>104.58333333333334</v>
      </c>
      <c r="J137" s="317">
        <v>106.06666666666666</v>
      </c>
      <c r="K137" s="317">
        <v>108.03333333333333</v>
      </c>
      <c r="L137" s="304">
        <v>104.1</v>
      </c>
      <c r="M137" s="304">
        <v>100.65</v>
      </c>
      <c r="N137" s="319">
        <v>93964500</v>
      </c>
      <c r="O137" s="320">
        <v>1.7622751579970831E-3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46.85</v>
      </c>
      <c r="E138" s="316">
        <v>46.900000000000006</v>
      </c>
      <c r="F138" s="317">
        <v>46.100000000000009</v>
      </c>
      <c r="G138" s="317">
        <v>45.35</v>
      </c>
      <c r="H138" s="317">
        <v>44.550000000000004</v>
      </c>
      <c r="I138" s="317">
        <v>47.650000000000013</v>
      </c>
      <c r="J138" s="317">
        <v>48.45000000000001</v>
      </c>
      <c r="K138" s="317">
        <v>49.200000000000017</v>
      </c>
      <c r="L138" s="304">
        <v>47.7</v>
      </c>
      <c r="M138" s="304">
        <v>46.15</v>
      </c>
      <c r="N138" s="319">
        <v>50719500</v>
      </c>
      <c r="O138" s="320">
        <v>1.8433179723502304E-2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342.65</v>
      </c>
      <c r="E139" s="316">
        <v>340.84999999999997</v>
      </c>
      <c r="F139" s="317">
        <v>334.04999999999995</v>
      </c>
      <c r="G139" s="317">
        <v>325.45</v>
      </c>
      <c r="H139" s="317">
        <v>318.64999999999998</v>
      </c>
      <c r="I139" s="317">
        <v>349.44999999999993</v>
      </c>
      <c r="J139" s="317">
        <v>356.25</v>
      </c>
      <c r="K139" s="317">
        <v>364.84999999999991</v>
      </c>
      <c r="L139" s="304">
        <v>347.65</v>
      </c>
      <c r="M139" s="304">
        <v>332.25</v>
      </c>
      <c r="N139" s="319">
        <v>16739900</v>
      </c>
      <c r="O139" s="320">
        <v>6.5577318472026844E-2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2234.5500000000002</v>
      </c>
      <c r="E140" s="316">
        <v>2261.7000000000003</v>
      </c>
      <c r="F140" s="317">
        <v>2194.4500000000007</v>
      </c>
      <c r="G140" s="317">
        <v>2154.3500000000004</v>
      </c>
      <c r="H140" s="317">
        <v>2087.1000000000008</v>
      </c>
      <c r="I140" s="317">
        <v>2301.8000000000006</v>
      </c>
      <c r="J140" s="317">
        <v>2369.0499999999997</v>
      </c>
      <c r="K140" s="317">
        <v>2409.1500000000005</v>
      </c>
      <c r="L140" s="304">
        <v>2328.9499999999998</v>
      </c>
      <c r="M140" s="304">
        <v>2221.6</v>
      </c>
      <c r="N140" s="319">
        <v>9648000</v>
      </c>
      <c r="O140" s="320">
        <v>3.2788464626352806E-2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594.45000000000005</v>
      </c>
      <c r="E141" s="316">
        <v>603.66666666666663</v>
      </c>
      <c r="F141" s="317">
        <v>574.38333333333321</v>
      </c>
      <c r="G141" s="317">
        <v>554.31666666666661</v>
      </c>
      <c r="H141" s="317">
        <v>525.03333333333319</v>
      </c>
      <c r="I141" s="317">
        <v>623.73333333333323</v>
      </c>
      <c r="J141" s="317">
        <v>653.01666666666677</v>
      </c>
      <c r="K141" s="317">
        <v>673.08333333333326</v>
      </c>
      <c r="L141" s="304">
        <v>632.95000000000005</v>
      </c>
      <c r="M141" s="304">
        <v>583.6</v>
      </c>
      <c r="N141" s="319">
        <v>14239200</v>
      </c>
      <c r="O141" s="320">
        <v>3.2975395281981904E-3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962.15</v>
      </c>
      <c r="E142" s="316">
        <v>959.70000000000016</v>
      </c>
      <c r="F142" s="317">
        <v>945.65000000000032</v>
      </c>
      <c r="G142" s="317">
        <v>929.1500000000002</v>
      </c>
      <c r="H142" s="317">
        <v>915.10000000000036</v>
      </c>
      <c r="I142" s="317">
        <v>976.20000000000027</v>
      </c>
      <c r="J142" s="317">
        <v>990.25000000000023</v>
      </c>
      <c r="K142" s="317">
        <v>1006.7500000000002</v>
      </c>
      <c r="L142" s="304">
        <v>973.75</v>
      </c>
      <c r="M142" s="304">
        <v>943.2</v>
      </c>
      <c r="N142" s="319">
        <v>7354500</v>
      </c>
      <c r="O142" s="320">
        <v>1.4798716754631068E-2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2413.9</v>
      </c>
      <c r="E143" s="316">
        <v>2404.3666666666663</v>
      </c>
      <c r="F143" s="317">
        <v>2380.4833333333327</v>
      </c>
      <c r="G143" s="317">
        <v>2347.0666666666662</v>
      </c>
      <c r="H143" s="317">
        <v>2323.1833333333325</v>
      </c>
      <c r="I143" s="317">
        <v>2437.7833333333328</v>
      </c>
      <c r="J143" s="317">
        <v>2461.666666666667</v>
      </c>
      <c r="K143" s="317">
        <v>2495.083333333333</v>
      </c>
      <c r="L143" s="304">
        <v>2428.25</v>
      </c>
      <c r="M143" s="304">
        <v>2370.9499999999998</v>
      </c>
      <c r="N143" s="319">
        <v>1398500</v>
      </c>
      <c r="O143" s="320">
        <v>-1.7844396859386152E-3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318.25</v>
      </c>
      <c r="E144" s="316">
        <v>317.59999999999997</v>
      </c>
      <c r="F144" s="317">
        <v>314.79999999999995</v>
      </c>
      <c r="G144" s="317">
        <v>311.34999999999997</v>
      </c>
      <c r="H144" s="317">
        <v>308.54999999999995</v>
      </c>
      <c r="I144" s="317">
        <v>321.04999999999995</v>
      </c>
      <c r="J144" s="317">
        <v>323.85000000000002</v>
      </c>
      <c r="K144" s="317">
        <v>327.29999999999995</v>
      </c>
      <c r="L144" s="304">
        <v>320.39999999999998</v>
      </c>
      <c r="M144" s="304">
        <v>314.14999999999998</v>
      </c>
      <c r="N144" s="319">
        <v>1728000</v>
      </c>
      <c r="O144" s="320">
        <v>2.1276595744680851E-2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388.4</v>
      </c>
      <c r="E145" s="316">
        <v>387.06666666666666</v>
      </c>
      <c r="F145" s="317">
        <v>382.2833333333333</v>
      </c>
      <c r="G145" s="317">
        <v>376.16666666666663</v>
      </c>
      <c r="H145" s="317">
        <v>371.38333333333327</v>
      </c>
      <c r="I145" s="317">
        <v>393.18333333333334</v>
      </c>
      <c r="J145" s="317">
        <v>397.96666666666675</v>
      </c>
      <c r="K145" s="317">
        <v>404.08333333333337</v>
      </c>
      <c r="L145" s="304">
        <v>391.85</v>
      </c>
      <c r="M145" s="304">
        <v>380.95</v>
      </c>
      <c r="N145" s="319">
        <v>4852400</v>
      </c>
      <c r="O145" s="320">
        <v>1.2857977790765635E-2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980.2</v>
      </c>
      <c r="E146" s="316">
        <v>984.26666666666677</v>
      </c>
      <c r="F146" s="317">
        <v>966.08333333333348</v>
      </c>
      <c r="G146" s="317">
        <v>951.9666666666667</v>
      </c>
      <c r="H146" s="317">
        <v>933.78333333333342</v>
      </c>
      <c r="I146" s="317">
        <v>998.38333333333355</v>
      </c>
      <c r="J146" s="317">
        <v>1016.5666666666667</v>
      </c>
      <c r="K146" s="317">
        <v>1030.6833333333336</v>
      </c>
      <c r="L146" s="304">
        <v>1002.45</v>
      </c>
      <c r="M146" s="304">
        <v>970.15</v>
      </c>
      <c r="N146" s="319">
        <v>1056300</v>
      </c>
      <c r="O146" s="320">
        <v>3.8540949759119064E-2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251.4</v>
      </c>
      <c r="E147" s="316">
        <v>248.63333333333335</v>
      </c>
      <c r="F147" s="317">
        <v>244.06666666666672</v>
      </c>
      <c r="G147" s="317">
        <v>236.73333333333338</v>
      </c>
      <c r="H147" s="317">
        <v>232.16666666666674</v>
      </c>
      <c r="I147" s="317">
        <v>255.9666666666667</v>
      </c>
      <c r="J147" s="317">
        <v>260.53333333333336</v>
      </c>
      <c r="K147" s="317">
        <v>267.86666666666667</v>
      </c>
      <c r="L147" s="304">
        <v>253.2</v>
      </c>
      <c r="M147" s="304">
        <v>241.3</v>
      </c>
      <c r="N147" s="319">
        <v>3168000</v>
      </c>
      <c r="O147" s="320">
        <v>5.1094890510948905E-2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3802.4</v>
      </c>
      <c r="E148" s="316">
        <v>3785.15</v>
      </c>
      <c r="F148" s="317">
        <v>3742.9500000000003</v>
      </c>
      <c r="G148" s="317">
        <v>3683.5</v>
      </c>
      <c r="H148" s="317">
        <v>3641.3</v>
      </c>
      <c r="I148" s="317">
        <v>3844.6000000000004</v>
      </c>
      <c r="J148" s="317">
        <v>3886.8</v>
      </c>
      <c r="K148" s="317">
        <v>3946.2500000000005</v>
      </c>
      <c r="L148" s="304">
        <v>3827.35</v>
      </c>
      <c r="M148" s="304">
        <v>3725.7</v>
      </c>
      <c r="N148" s="319">
        <v>2249000</v>
      </c>
      <c r="O148" s="320">
        <v>-1.0819845179451091E-2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434.95</v>
      </c>
      <c r="E149" s="316">
        <v>434.36666666666662</v>
      </c>
      <c r="F149" s="317">
        <v>425.63333333333321</v>
      </c>
      <c r="G149" s="317">
        <v>416.31666666666661</v>
      </c>
      <c r="H149" s="317">
        <v>407.5833333333332</v>
      </c>
      <c r="I149" s="317">
        <v>443.68333333333322</v>
      </c>
      <c r="J149" s="317">
        <v>452.41666666666669</v>
      </c>
      <c r="K149" s="317">
        <v>461.73333333333323</v>
      </c>
      <c r="L149" s="304">
        <v>443.1</v>
      </c>
      <c r="M149" s="304">
        <v>425.05</v>
      </c>
      <c r="N149" s="319">
        <v>12925900</v>
      </c>
      <c r="O149" s="320">
        <v>3.8867411973670461E-2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109.15</v>
      </c>
      <c r="E150" s="316">
        <v>108.83333333333333</v>
      </c>
      <c r="F150" s="317">
        <v>106.51666666666665</v>
      </c>
      <c r="G150" s="317">
        <v>103.88333333333333</v>
      </c>
      <c r="H150" s="317">
        <v>101.56666666666665</v>
      </c>
      <c r="I150" s="317">
        <v>111.46666666666665</v>
      </c>
      <c r="J150" s="317">
        <v>113.78333333333335</v>
      </c>
      <c r="K150" s="317">
        <v>116.41666666666666</v>
      </c>
      <c r="L150" s="304">
        <v>111.15</v>
      </c>
      <c r="M150" s="304">
        <v>106.2</v>
      </c>
      <c r="N150" s="319">
        <v>112610600</v>
      </c>
      <c r="O150" s="320">
        <v>4.3550703820741166E-2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550.5</v>
      </c>
      <c r="E151" s="316">
        <v>544.44999999999993</v>
      </c>
      <c r="F151" s="317">
        <v>536.89999999999986</v>
      </c>
      <c r="G151" s="317">
        <v>523.29999999999995</v>
      </c>
      <c r="H151" s="317">
        <v>515.74999999999989</v>
      </c>
      <c r="I151" s="317">
        <v>558.04999999999984</v>
      </c>
      <c r="J151" s="317">
        <v>565.5999999999998</v>
      </c>
      <c r="K151" s="317">
        <v>579.19999999999982</v>
      </c>
      <c r="L151" s="304">
        <v>552</v>
      </c>
      <c r="M151" s="304">
        <v>530.85</v>
      </c>
      <c r="N151" s="319">
        <v>3084000</v>
      </c>
      <c r="O151" s="320">
        <v>2.6007802340702211E-3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261.95</v>
      </c>
      <c r="E152" s="316">
        <v>262.06666666666666</v>
      </c>
      <c r="F152" s="317">
        <v>255.58333333333331</v>
      </c>
      <c r="G152" s="317">
        <v>249.21666666666664</v>
      </c>
      <c r="H152" s="317">
        <v>242.73333333333329</v>
      </c>
      <c r="I152" s="317">
        <v>268.43333333333334</v>
      </c>
      <c r="J152" s="317">
        <v>274.91666666666669</v>
      </c>
      <c r="K152" s="317">
        <v>281.28333333333336</v>
      </c>
      <c r="L152" s="304">
        <v>268.55</v>
      </c>
      <c r="M152" s="304">
        <v>255.7</v>
      </c>
      <c r="N152" s="319">
        <v>31497600</v>
      </c>
      <c r="O152" s="320">
        <v>-5.4830036489341274E-2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157.9</v>
      </c>
      <c r="E153" s="316">
        <v>158.11666666666665</v>
      </c>
      <c r="F153" s="317">
        <v>154.48333333333329</v>
      </c>
      <c r="G153" s="317">
        <v>151.06666666666663</v>
      </c>
      <c r="H153" s="317">
        <v>147.43333333333328</v>
      </c>
      <c r="I153" s="317">
        <v>161.5333333333333</v>
      </c>
      <c r="J153" s="317">
        <v>165.16666666666669</v>
      </c>
      <c r="K153" s="317">
        <v>168.58333333333331</v>
      </c>
      <c r="L153" s="304">
        <v>161.75</v>
      </c>
      <c r="M153" s="304">
        <v>154.69999999999999</v>
      </c>
      <c r="N153" s="319">
        <v>22173000</v>
      </c>
      <c r="O153" s="320">
        <v>4.6735589859793231E-2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44029</v>
      </c>
    </row>
    <row r="7" spans="1:15">
      <c r="A7"/>
    </row>
    <row r="8" spans="1:15" ht="28.5" customHeight="1">
      <c r="A8" s="566" t="s">
        <v>16</v>
      </c>
      <c r="B8" s="567" t="s">
        <v>18</v>
      </c>
      <c r="C8" s="565" t="s">
        <v>19</v>
      </c>
      <c r="D8" s="565" t="s">
        <v>20</v>
      </c>
      <c r="E8" s="565" t="s">
        <v>21</v>
      </c>
      <c r="F8" s="565"/>
      <c r="G8" s="565"/>
      <c r="H8" s="565" t="s">
        <v>22</v>
      </c>
      <c r="I8" s="565"/>
      <c r="J8" s="565"/>
      <c r="K8" s="274"/>
      <c r="L8" s="282"/>
      <c r="M8" s="282"/>
    </row>
    <row r="9" spans="1:15" ht="36" customHeight="1">
      <c r="A9" s="561"/>
      <c r="B9" s="563"/>
      <c r="C9" s="568" t="s">
        <v>23</v>
      </c>
      <c r="D9" s="56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10739.95</v>
      </c>
      <c r="D10" s="303">
        <v>10696.816666666668</v>
      </c>
      <c r="E10" s="303">
        <v>10638.333333333336</v>
      </c>
      <c r="F10" s="303">
        <v>10536.716666666669</v>
      </c>
      <c r="G10" s="303">
        <v>10478.233333333337</v>
      </c>
      <c r="H10" s="303">
        <v>10798.433333333334</v>
      </c>
      <c r="I10" s="303">
        <v>10856.916666666668</v>
      </c>
      <c r="J10" s="303">
        <v>10958.533333333333</v>
      </c>
      <c r="K10" s="302">
        <v>10755.3</v>
      </c>
      <c r="L10" s="302">
        <v>10595.2</v>
      </c>
      <c r="M10" s="307"/>
    </row>
    <row r="11" spans="1:15">
      <c r="A11" s="301">
        <v>2</v>
      </c>
      <c r="B11" s="277" t="s">
        <v>220</v>
      </c>
      <c r="C11" s="304">
        <v>21597.15</v>
      </c>
      <c r="D11" s="279">
        <v>21432.083333333332</v>
      </c>
      <c r="E11" s="279">
        <v>21192.916666666664</v>
      </c>
      <c r="F11" s="279">
        <v>20788.683333333331</v>
      </c>
      <c r="G11" s="279">
        <v>20549.516666666663</v>
      </c>
      <c r="H11" s="279">
        <v>21836.316666666666</v>
      </c>
      <c r="I11" s="279">
        <v>22075.48333333333</v>
      </c>
      <c r="J11" s="279">
        <v>22479.716666666667</v>
      </c>
      <c r="K11" s="304">
        <v>21671.25</v>
      </c>
      <c r="L11" s="304">
        <v>21027.85</v>
      </c>
      <c r="M11" s="307"/>
    </row>
    <row r="12" spans="1:15">
      <c r="A12" s="301">
        <v>3</v>
      </c>
      <c r="B12" s="285" t="s">
        <v>221</v>
      </c>
      <c r="C12" s="304">
        <v>1368.85</v>
      </c>
      <c r="D12" s="279">
        <v>1370.5166666666667</v>
      </c>
      <c r="E12" s="279">
        <v>1354.7833333333333</v>
      </c>
      <c r="F12" s="279">
        <v>1340.7166666666667</v>
      </c>
      <c r="G12" s="279">
        <v>1324.9833333333333</v>
      </c>
      <c r="H12" s="279">
        <v>1384.5833333333333</v>
      </c>
      <c r="I12" s="279">
        <v>1400.3166666666664</v>
      </c>
      <c r="J12" s="279">
        <v>1414.3833333333332</v>
      </c>
      <c r="K12" s="304">
        <v>1386.25</v>
      </c>
      <c r="L12" s="304">
        <v>1356.45</v>
      </c>
      <c r="M12" s="307"/>
    </row>
    <row r="13" spans="1:15">
      <c r="A13" s="301">
        <v>4</v>
      </c>
      <c r="B13" s="277" t="s">
        <v>222</v>
      </c>
      <c r="C13" s="304">
        <v>3015.85</v>
      </c>
      <c r="D13" s="279">
        <v>3003.3000000000006</v>
      </c>
      <c r="E13" s="279">
        <v>2984.3500000000013</v>
      </c>
      <c r="F13" s="279">
        <v>2952.8500000000008</v>
      </c>
      <c r="G13" s="279">
        <v>2933.9000000000015</v>
      </c>
      <c r="H13" s="279">
        <v>3034.8000000000011</v>
      </c>
      <c r="I13" s="279">
        <v>3053.7500000000009</v>
      </c>
      <c r="J13" s="279">
        <v>3085.2500000000009</v>
      </c>
      <c r="K13" s="304">
        <v>3022.25</v>
      </c>
      <c r="L13" s="304">
        <v>2971.8</v>
      </c>
      <c r="M13" s="307"/>
    </row>
    <row r="14" spans="1:15">
      <c r="A14" s="301">
        <v>5</v>
      </c>
      <c r="B14" s="277" t="s">
        <v>223</v>
      </c>
      <c r="C14" s="304">
        <v>16926.05</v>
      </c>
      <c r="D14" s="279">
        <v>17044.316666666666</v>
      </c>
      <c r="E14" s="279">
        <v>16597.48333333333</v>
      </c>
      <c r="F14" s="279">
        <v>16268.916666666664</v>
      </c>
      <c r="G14" s="279">
        <v>15822.083333333328</v>
      </c>
      <c r="H14" s="279">
        <v>17372.883333333331</v>
      </c>
      <c r="I14" s="279">
        <v>17819.716666666667</v>
      </c>
      <c r="J14" s="279">
        <v>18148.283333333333</v>
      </c>
      <c r="K14" s="304">
        <v>17491.150000000001</v>
      </c>
      <c r="L14" s="304">
        <v>16715.75</v>
      </c>
      <c r="M14" s="307"/>
    </row>
    <row r="15" spans="1:15">
      <c r="A15" s="301">
        <v>6</v>
      </c>
      <c r="B15" s="277" t="s">
        <v>224</v>
      </c>
      <c r="C15" s="304">
        <v>2411.4499999999998</v>
      </c>
      <c r="D15" s="279">
        <v>2395.6999999999998</v>
      </c>
      <c r="E15" s="279">
        <v>2375.6999999999998</v>
      </c>
      <c r="F15" s="279">
        <v>2339.9499999999998</v>
      </c>
      <c r="G15" s="279">
        <v>2319.9499999999998</v>
      </c>
      <c r="H15" s="279">
        <v>2431.4499999999998</v>
      </c>
      <c r="I15" s="279">
        <v>2451.4499999999998</v>
      </c>
      <c r="J15" s="279">
        <v>2487.1999999999998</v>
      </c>
      <c r="K15" s="304">
        <v>2415.6999999999998</v>
      </c>
      <c r="L15" s="304">
        <v>2359.9499999999998</v>
      </c>
      <c r="M15" s="307"/>
    </row>
    <row r="16" spans="1:15">
      <c r="A16" s="301">
        <v>7</v>
      </c>
      <c r="B16" s="277" t="s">
        <v>225</v>
      </c>
      <c r="C16" s="304">
        <v>4172.1499999999996</v>
      </c>
      <c r="D16" s="279">
        <v>4146.4666666666662</v>
      </c>
      <c r="E16" s="279">
        <v>4109.5333333333328</v>
      </c>
      <c r="F16" s="279">
        <v>4046.9166666666665</v>
      </c>
      <c r="G16" s="279">
        <v>4009.9833333333331</v>
      </c>
      <c r="H16" s="279">
        <v>4209.0833333333321</v>
      </c>
      <c r="I16" s="279">
        <v>4246.0166666666646</v>
      </c>
      <c r="J16" s="279">
        <v>4308.6333333333323</v>
      </c>
      <c r="K16" s="304">
        <v>4183.3999999999996</v>
      </c>
      <c r="L16" s="304">
        <v>4083.85</v>
      </c>
      <c r="M16" s="307"/>
    </row>
    <row r="17" spans="1:13">
      <c r="A17" s="301">
        <v>8</v>
      </c>
      <c r="B17" s="277" t="s">
        <v>38</v>
      </c>
      <c r="C17" s="277">
        <v>1299.9000000000001</v>
      </c>
      <c r="D17" s="279">
        <v>1285.9666666666667</v>
      </c>
      <c r="E17" s="279">
        <v>1266.9333333333334</v>
      </c>
      <c r="F17" s="279">
        <v>1233.9666666666667</v>
      </c>
      <c r="G17" s="279">
        <v>1214.9333333333334</v>
      </c>
      <c r="H17" s="279">
        <v>1318.9333333333334</v>
      </c>
      <c r="I17" s="279">
        <v>1337.9666666666667</v>
      </c>
      <c r="J17" s="279">
        <v>1370.9333333333334</v>
      </c>
      <c r="K17" s="277">
        <v>1305</v>
      </c>
      <c r="L17" s="277">
        <v>1253</v>
      </c>
      <c r="M17" s="277">
        <v>14.25257</v>
      </c>
    </row>
    <row r="18" spans="1:13">
      <c r="A18" s="301">
        <v>9</v>
      </c>
      <c r="B18" s="277" t="s">
        <v>226</v>
      </c>
      <c r="C18" s="277">
        <v>639.1</v>
      </c>
      <c r="D18" s="279">
        <v>634.15</v>
      </c>
      <c r="E18" s="279">
        <v>623.29999999999995</v>
      </c>
      <c r="F18" s="279">
        <v>607.5</v>
      </c>
      <c r="G18" s="279">
        <v>596.65</v>
      </c>
      <c r="H18" s="279">
        <v>649.94999999999993</v>
      </c>
      <c r="I18" s="279">
        <v>660.80000000000007</v>
      </c>
      <c r="J18" s="279">
        <v>676.59999999999991</v>
      </c>
      <c r="K18" s="277">
        <v>645</v>
      </c>
      <c r="L18" s="277">
        <v>618.35</v>
      </c>
      <c r="M18" s="277">
        <v>4.3804299999999996</v>
      </c>
    </row>
    <row r="19" spans="1:13">
      <c r="A19" s="301">
        <v>10</v>
      </c>
      <c r="B19" s="277" t="s">
        <v>41</v>
      </c>
      <c r="C19" s="277">
        <v>311.2</v>
      </c>
      <c r="D19" s="279">
        <v>312.75</v>
      </c>
      <c r="E19" s="279">
        <v>308.05</v>
      </c>
      <c r="F19" s="279">
        <v>304.90000000000003</v>
      </c>
      <c r="G19" s="279">
        <v>300.20000000000005</v>
      </c>
      <c r="H19" s="279">
        <v>315.89999999999998</v>
      </c>
      <c r="I19" s="279">
        <v>320.60000000000002</v>
      </c>
      <c r="J19" s="279">
        <v>323.74999999999994</v>
      </c>
      <c r="K19" s="277">
        <v>317.45</v>
      </c>
      <c r="L19" s="277">
        <v>309.60000000000002</v>
      </c>
      <c r="M19" s="277">
        <v>31.228680000000001</v>
      </c>
    </row>
    <row r="20" spans="1:13">
      <c r="A20" s="301">
        <v>11</v>
      </c>
      <c r="B20" s="277" t="s">
        <v>43</v>
      </c>
      <c r="C20" s="277">
        <v>34.700000000000003</v>
      </c>
      <c r="D20" s="279">
        <v>34.733333333333334</v>
      </c>
      <c r="E20" s="279">
        <v>34.516666666666666</v>
      </c>
      <c r="F20" s="279">
        <v>34.333333333333329</v>
      </c>
      <c r="G20" s="279">
        <v>34.11666666666666</v>
      </c>
      <c r="H20" s="279">
        <v>34.916666666666671</v>
      </c>
      <c r="I20" s="279">
        <v>35.13333333333334</v>
      </c>
      <c r="J20" s="279">
        <v>35.316666666666677</v>
      </c>
      <c r="K20" s="277">
        <v>34.950000000000003</v>
      </c>
      <c r="L20" s="277">
        <v>34.549999999999997</v>
      </c>
      <c r="M20" s="277">
        <v>19.580639999999999</v>
      </c>
    </row>
    <row r="21" spans="1:13">
      <c r="A21" s="301">
        <v>12</v>
      </c>
      <c r="B21" s="277" t="s">
        <v>227</v>
      </c>
      <c r="C21" s="277">
        <v>57.85</v>
      </c>
      <c r="D21" s="279">
        <v>57.300000000000004</v>
      </c>
      <c r="E21" s="279">
        <v>56.300000000000011</v>
      </c>
      <c r="F21" s="279">
        <v>54.750000000000007</v>
      </c>
      <c r="G21" s="279">
        <v>53.750000000000014</v>
      </c>
      <c r="H21" s="279">
        <v>58.850000000000009</v>
      </c>
      <c r="I21" s="279">
        <v>59.849999999999994</v>
      </c>
      <c r="J21" s="279">
        <v>61.400000000000006</v>
      </c>
      <c r="K21" s="277">
        <v>58.3</v>
      </c>
      <c r="L21" s="277">
        <v>55.75</v>
      </c>
      <c r="M21" s="277">
        <v>14.797599999999999</v>
      </c>
    </row>
    <row r="22" spans="1:13">
      <c r="A22" s="301">
        <v>13</v>
      </c>
      <c r="B22" s="277" t="s">
        <v>228</v>
      </c>
      <c r="C22" s="277">
        <v>112.95</v>
      </c>
      <c r="D22" s="279">
        <v>113.71666666666665</v>
      </c>
      <c r="E22" s="279">
        <v>111.73333333333331</v>
      </c>
      <c r="F22" s="279">
        <v>110.51666666666665</v>
      </c>
      <c r="G22" s="279">
        <v>108.5333333333333</v>
      </c>
      <c r="H22" s="279">
        <v>114.93333333333331</v>
      </c>
      <c r="I22" s="279">
        <v>116.91666666666666</v>
      </c>
      <c r="J22" s="279">
        <v>118.13333333333331</v>
      </c>
      <c r="K22" s="277">
        <v>115.7</v>
      </c>
      <c r="L22" s="277">
        <v>112.5</v>
      </c>
      <c r="M22" s="277">
        <v>12.25403</v>
      </c>
    </row>
    <row r="23" spans="1:13">
      <c r="A23" s="301">
        <v>14</v>
      </c>
      <c r="B23" s="277" t="s">
        <v>229</v>
      </c>
      <c r="C23" s="277">
        <v>1409.15</v>
      </c>
      <c r="D23" s="279">
        <v>1394.3833333333332</v>
      </c>
      <c r="E23" s="279">
        <v>1368.7666666666664</v>
      </c>
      <c r="F23" s="279">
        <v>1328.3833333333332</v>
      </c>
      <c r="G23" s="279">
        <v>1302.7666666666664</v>
      </c>
      <c r="H23" s="279">
        <v>1434.7666666666664</v>
      </c>
      <c r="I23" s="279">
        <v>1460.3833333333332</v>
      </c>
      <c r="J23" s="279">
        <v>1500.7666666666664</v>
      </c>
      <c r="K23" s="277">
        <v>1420</v>
      </c>
      <c r="L23" s="277">
        <v>1354</v>
      </c>
      <c r="M23" s="277">
        <v>1.5259</v>
      </c>
    </row>
    <row r="24" spans="1:13">
      <c r="A24" s="301">
        <v>15</v>
      </c>
      <c r="B24" s="277" t="s">
        <v>230</v>
      </c>
      <c r="C24" s="277">
        <v>2560.85</v>
      </c>
      <c r="D24" s="279">
        <v>2549.4166666666665</v>
      </c>
      <c r="E24" s="279">
        <v>2523.833333333333</v>
      </c>
      <c r="F24" s="279">
        <v>2486.8166666666666</v>
      </c>
      <c r="G24" s="279">
        <v>2461.2333333333331</v>
      </c>
      <c r="H24" s="279">
        <v>2586.4333333333329</v>
      </c>
      <c r="I24" s="279">
        <v>2612.016666666666</v>
      </c>
      <c r="J24" s="279">
        <v>2649.0333333333328</v>
      </c>
      <c r="K24" s="277">
        <v>2575</v>
      </c>
      <c r="L24" s="277">
        <v>2512.4</v>
      </c>
      <c r="M24" s="277">
        <v>1.49742</v>
      </c>
    </row>
    <row r="25" spans="1:13">
      <c r="A25" s="301">
        <v>16</v>
      </c>
      <c r="B25" s="277" t="s">
        <v>45</v>
      </c>
      <c r="C25" s="277">
        <v>683.7</v>
      </c>
      <c r="D25" s="279">
        <v>678.03333333333342</v>
      </c>
      <c r="E25" s="279">
        <v>669.61666666666679</v>
      </c>
      <c r="F25" s="279">
        <v>655.53333333333342</v>
      </c>
      <c r="G25" s="279">
        <v>647.11666666666679</v>
      </c>
      <c r="H25" s="279">
        <v>692.11666666666679</v>
      </c>
      <c r="I25" s="279">
        <v>700.53333333333353</v>
      </c>
      <c r="J25" s="279">
        <v>714.61666666666679</v>
      </c>
      <c r="K25" s="277">
        <v>686.45</v>
      </c>
      <c r="L25" s="277">
        <v>663.95</v>
      </c>
      <c r="M25" s="277">
        <v>7.4947699999999999</v>
      </c>
    </row>
    <row r="26" spans="1:13">
      <c r="A26" s="301">
        <v>17</v>
      </c>
      <c r="B26" s="277" t="s">
        <v>46</v>
      </c>
      <c r="C26" s="277">
        <v>192.5</v>
      </c>
      <c r="D26" s="279">
        <v>190.4</v>
      </c>
      <c r="E26" s="279">
        <v>187.8</v>
      </c>
      <c r="F26" s="279">
        <v>183.1</v>
      </c>
      <c r="G26" s="279">
        <v>180.5</v>
      </c>
      <c r="H26" s="279">
        <v>195.10000000000002</v>
      </c>
      <c r="I26" s="279">
        <v>197.7</v>
      </c>
      <c r="J26" s="279">
        <v>202.40000000000003</v>
      </c>
      <c r="K26" s="277">
        <v>193</v>
      </c>
      <c r="L26" s="277">
        <v>185.7</v>
      </c>
      <c r="M26" s="277">
        <v>31.37669</v>
      </c>
    </row>
    <row r="27" spans="1:13">
      <c r="A27" s="301">
        <v>18</v>
      </c>
      <c r="B27" s="277" t="s">
        <v>47</v>
      </c>
      <c r="C27" s="277">
        <v>1436.6</v>
      </c>
      <c r="D27" s="279">
        <v>1452.0333333333335</v>
      </c>
      <c r="E27" s="279">
        <v>1412.116666666667</v>
      </c>
      <c r="F27" s="279">
        <v>1387.6333333333334</v>
      </c>
      <c r="G27" s="279">
        <v>1347.7166666666669</v>
      </c>
      <c r="H27" s="279">
        <v>1476.5166666666671</v>
      </c>
      <c r="I27" s="279">
        <v>1516.4333333333336</v>
      </c>
      <c r="J27" s="279">
        <v>1540.9166666666672</v>
      </c>
      <c r="K27" s="277">
        <v>1491.95</v>
      </c>
      <c r="L27" s="277">
        <v>1427.55</v>
      </c>
      <c r="M27" s="277">
        <v>10.4068</v>
      </c>
    </row>
    <row r="28" spans="1:13">
      <c r="A28" s="301">
        <v>19</v>
      </c>
      <c r="B28" s="277" t="s">
        <v>48</v>
      </c>
      <c r="C28" s="277">
        <v>109.45</v>
      </c>
      <c r="D28" s="279">
        <v>110.46666666666665</v>
      </c>
      <c r="E28" s="279">
        <v>107.73333333333331</v>
      </c>
      <c r="F28" s="279">
        <v>106.01666666666665</v>
      </c>
      <c r="G28" s="279">
        <v>103.2833333333333</v>
      </c>
      <c r="H28" s="279">
        <v>112.18333333333331</v>
      </c>
      <c r="I28" s="279">
        <v>114.91666666666666</v>
      </c>
      <c r="J28" s="279">
        <v>116.63333333333331</v>
      </c>
      <c r="K28" s="277">
        <v>113.2</v>
      </c>
      <c r="L28" s="277">
        <v>108.75</v>
      </c>
      <c r="M28" s="277">
        <v>58.565840000000001</v>
      </c>
    </row>
    <row r="29" spans="1:13">
      <c r="A29" s="301">
        <v>20</v>
      </c>
      <c r="B29" s="277" t="s">
        <v>49</v>
      </c>
      <c r="C29" s="277">
        <v>50.2</v>
      </c>
      <c r="D29" s="279">
        <v>49.683333333333337</v>
      </c>
      <c r="E29" s="279">
        <v>48.866666666666674</v>
      </c>
      <c r="F29" s="279">
        <v>47.533333333333339</v>
      </c>
      <c r="G29" s="279">
        <v>46.716666666666676</v>
      </c>
      <c r="H29" s="279">
        <v>51.016666666666673</v>
      </c>
      <c r="I29" s="279">
        <v>51.833333333333336</v>
      </c>
      <c r="J29" s="279">
        <v>53.166666666666671</v>
      </c>
      <c r="K29" s="277">
        <v>50.5</v>
      </c>
      <c r="L29" s="277">
        <v>48.35</v>
      </c>
      <c r="M29" s="277">
        <v>232.38686000000001</v>
      </c>
    </row>
    <row r="30" spans="1:13">
      <c r="A30" s="301">
        <v>21</v>
      </c>
      <c r="B30" s="277" t="s">
        <v>51</v>
      </c>
      <c r="C30" s="277">
        <v>1693.2</v>
      </c>
      <c r="D30" s="279">
        <v>1678.4666666666665</v>
      </c>
      <c r="E30" s="279">
        <v>1659.833333333333</v>
      </c>
      <c r="F30" s="279">
        <v>1626.4666666666665</v>
      </c>
      <c r="G30" s="279">
        <v>1607.833333333333</v>
      </c>
      <c r="H30" s="279">
        <v>1711.833333333333</v>
      </c>
      <c r="I30" s="279">
        <v>1730.4666666666667</v>
      </c>
      <c r="J30" s="279">
        <v>1763.833333333333</v>
      </c>
      <c r="K30" s="277">
        <v>1697.1</v>
      </c>
      <c r="L30" s="277">
        <v>1645.1</v>
      </c>
      <c r="M30" s="277">
        <v>14.427250000000001</v>
      </c>
    </row>
    <row r="31" spans="1:13">
      <c r="A31" s="301">
        <v>22</v>
      </c>
      <c r="B31" s="277" t="s">
        <v>53</v>
      </c>
      <c r="C31" s="277">
        <v>836.95</v>
      </c>
      <c r="D31" s="279">
        <v>833.51666666666677</v>
      </c>
      <c r="E31" s="279">
        <v>824.68333333333351</v>
      </c>
      <c r="F31" s="279">
        <v>812.41666666666674</v>
      </c>
      <c r="G31" s="279">
        <v>803.58333333333348</v>
      </c>
      <c r="H31" s="279">
        <v>845.78333333333353</v>
      </c>
      <c r="I31" s="279">
        <v>854.61666666666679</v>
      </c>
      <c r="J31" s="279">
        <v>866.88333333333355</v>
      </c>
      <c r="K31" s="277">
        <v>842.35</v>
      </c>
      <c r="L31" s="277">
        <v>821.25</v>
      </c>
      <c r="M31" s="277">
        <v>34.814749999999997</v>
      </c>
    </row>
    <row r="32" spans="1:13">
      <c r="A32" s="301">
        <v>23</v>
      </c>
      <c r="B32" s="277" t="s">
        <v>231</v>
      </c>
      <c r="C32" s="277">
        <v>2007.05</v>
      </c>
      <c r="D32" s="279">
        <v>2045.5833333333333</v>
      </c>
      <c r="E32" s="279">
        <v>1941.4666666666667</v>
      </c>
      <c r="F32" s="279">
        <v>1875.8833333333334</v>
      </c>
      <c r="G32" s="279">
        <v>1771.7666666666669</v>
      </c>
      <c r="H32" s="279">
        <v>2111.1666666666665</v>
      </c>
      <c r="I32" s="279">
        <v>2215.2833333333328</v>
      </c>
      <c r="J32" s="279">
        <v>2280.8666666666663</v>
      </c>
      <c r="K32" s="277">
        <v>2149.6999999999998</v>
      </c>
      <c r="L32" s="277">
        <v>1980</v>
      </c>
      <c r="M32" s="277">
        <v>37.232570000000003</v>
      </c>
    </row>
    <row r="33" spans="1:13">
      <c r="A33" s="301">
        <v>24</v>
      </c>
      <c r="B33" s="277" t="s">
        <v>55</v>
      </c>
      <c r="C33" s="277">
        <v>434</v>
      </c>
      <c r="D33" s="279">
        <v>429.5333333333333</v>
      </c>
      <c r="E33" s="279">
        <v>422.91666666666663</v>
      </c>
      <c r="F33" s="279">
        <v>411.83333333333331</v>
      </c>
      <c r="G33" s="279">
        <v>405.21666666666664</v>
      </c>
      <c r="H33" s="279">
        <v>440.61666666666662</v>
      </c>
      <c r="I33" s="279">
        <v>447.23333333333329</v>
      </c>
      <c r="J33" s="279">
        <v>458.31666666666661</v>
      </c>
      <c r="K33" s="277">
        <v>436.15</v>
      </c>
      <c r="L33" s="277">
        <v>418.45</v>
      </c>
      <c r="M33" s="277">
        <v>301.83798000000002</v>
      </c>
    </row>
    <row r="34" spans="1:13">
      <c r="A34" s="301">
        <v>25</v>
      </c>
      <c r="B34" s="277" t="s">
        <v>56</v>
      </c>
      <c r="C34" s="277">
        <v>2942.3</v>
      </c>
      <c r="D34" s="279">
        <v>2930.4</v>
      </c>
      <c r="E34" s="279">
        <v>2910.8</v>
      </c>
      <c r="F34" s="279">
        <v>2879.3</v>
      </c>
      <c r="G34" s="279">
        <v>2859.7000000000003</v>
      </c>
      <c r="H34" s="279">
        <v>2961.9</v>
      </c>
      <c r="I34" s="279">
        <v>2981.4999999999995</v>
      </c>
      <c r="J34" s="279">
        <v>3013</v>
      </c>
      <c r="K34" s="277">
        <v>2950</v>
      </c>
      <c r="L34" s="277">
        <v>2898.9</v>
      </c>
      <c r="M34" s="277">
        <v>5.2513500000000004</v>
      </c>
    </row>
    <row r="35" spans="1:13">
      <c r="A35" s="301">
        <v>26</v>
      </c>
      <c r="B35" s="277" t="s">
        <v>59</v>
      </c>
      <c r="C35" s="277">
        <v>3204.8</v>
      </c>
      <c r="D35" s="279">
        <v>3174.0333333333333</v>
      </c>
      <c r="E35" s="279">
        <v>3133.0666666666666</v>
      </c>
      <c r="F35" s="279">
        <v>3061.3333333333335</v>
      </c>
      <c r="G35" s="279">
        <v>3020.3666666666668</v>
      </c>
      <c r="H35" s="279">
        <v>3245.7666666666664</v>
      </c>
      <c r="I35" s="279">
        <v>3286.7333333333327</v>
      </c>
      <c r="J35" s="279">
        <v>3358.4666666666662</v>
      </c>
      <c r="K35" s="277">
        <v>3215</v>
      </c>
      <c r="L35" s="277">
        <v>3102.3</v>
      </c>
      <c r="M35" s="277">
        <v>99.999639999999999</v>
      </c>
    </row>
    <row r="36" spans="1:13">
      <c r="A36" s="301">
        <v>27</v>
      </c>
      <c r="B36" s="277" t="s">
        <v>58</v>
      </c>
      <c r="C36" s="277">
        <v>6264.9</v>
      </c>
      <c r="D36" s="279">
        <v>6203.3</v>
      </c>
      <c r="E36" s="279">
        <v>6126.6</v>
      </c>
      <c r="F36" s="279">
        <v>5988.3</v>
      </c>
      <c r="G36" s="279">
        <v>5911.6</v>
      </c>
      <c r="H36" s="279">
        <v>6341.6</v>
      </c>
      <c r="I36" s="279">
        <v>6418.2999999999993</v>
      </c>
      <c r="J36" s="279">
        <v>6556.6</v>
      </c>
      <c r="K36" s="277">
        <v>6280</v>
      </c>
      <c r="L36" s="277">
        <v>6065</v>
      </c>
      <c r="M36" s="277">
        <v>8.3042200000000008</v>
      </c>
    </row>
    <row r="37" spans="1:13">
      <c r="A37" s="301">
        <v>28</v>
      </c>
      <c r="B37" s="277" t="s">
        <v>232</v>
      </c>
      <c r="C37" s="277">
        <v>2590.3000000000002</v>
      </c>
      <c r="D37" s="279">
        <v>2590.7999999999997</v>
      </c>
      <c r="E37" s="279">
        <v>2551.5999999999995</v>
      </c>
      <c r="F37" s="279">
        <v>2512.8999999999996</v>
      </c>
      <c r="G37" s="279">
        <v>2473.6999999999994</v>
      </c>
      <c r="H37" s="279">
        <v>2629.4999999999995</v>
      </c>
      <c r="I37" s="279">
        <v>2668.6999999999994</v>
      </c>
      <c r="J37" s="279">
        <v>2707.3999999999996</v>
      </c>
      <c r="K37" s="277">
        <v>2630</v>
      </c>
      <c r="L37" s="277">
        <v>2552.1</v>
      </c>
      <c r="M37" s="277">
        <v>1.20716</v>
      </c>
    </row>
    <row r="38" spans="1:13">
      <c r="A38" s="301">
        <v>29</v>
      </c>
      <c r="B38" s="277" t="s">
        <v>60</v>
      </c>
      <c r="C38" s="277">
        <v>1250.05</v>
      </c>
      <c r="D38" s="279">
        <v>1245.8666666666666</v>
      </c>
      <c r="E38" s="279">
        <v>1234.333333333333</v>
      </c>
      <c r="F38" s="279">
        <v>1218.6166666666666</v>
      </c>
      <c r="G38" s="279">
        <v>1207.083333333333</v>
      </c>
      <c r="H38" s="279">
        <v>1261.583333333333</v>
      </c>
      <c r="I38" s="279">
        <v>1273.1166666666663</v>
      </c>
      <c r="J38" s="279">
        <v>1288.833333333333</v>
      </c>
      <c r="K38" s="277">
        <v>1257.4000000000001</v>
      </c>
      <c r="L38" s="277">
        <v>1230.1500000000001</v>
      </c>
      <c r="M38" s="277">
        <v>4.4284299999999996</v>
      </c>
    </row>
    <row r="39" spans="1:13">
      <c r="A39" s="301">
        <v>30</v>
      </c>
      <c r="B39" s="277" t="s">
        <v>233</v>
      </c>
      <c r="C39" s="277">
        <v>342.5</v>
      </c>
      <c r="D39" s="279">
        <v>342.58333333333331</v>
      </c>
      <c r="E39" s="279">
        <v>330.46666666666664</v>
      </c>
      <c r="F39" s="279">
        <v>318.43333333333334</v>
      </c>
      <c r="G39" s="279">
        <v>306.31666666666666</v>
      </c>
      <c r="H39" s="279">
        <v>354.61666666666662</v>
      </c>
      <c r="I39" s="279">
        <v>366.73333333333329</v>
      </c>
      <c r="J39" s="279">
        <v>378.76666666666659</v>
      </c>
      <c r="K39" s="277">
        <v>354.7</v>
      </c>
      <c r="L39" s="277">
        <v>330.55</v>
      </c>
      <c r="M39" s="277">
        <v>137.60727</v>
      </c>
    </row>
    <row r="40" spans="1:13">
      <c r="A40" s="301">
        <v>31</v>
      </c>
      <c r="B40" s="277" t="s">
        <v>61</v>
      </c>
      <c r="C40" s="277">
        <v>48.1</v>
      </c>
      <c r="D40" s="279">
        <v>47.783333333333331</v>
      </c>
      <c r="E40" s="279">
        <v>47.216666666666661</v>
      </c>
      <c r="F40" s="279">
        <v>46.333333333333329</v>
      </c>
      <c r="G40" s="279">
        <v>45.766666666666659</v>
      </c>
      <c r="H40" s="279">
        <v>48.666666666666664</v>
      </c>
      <c r="I40" s="279">
        <v>49.233333333333327</v>
      </c>
      <c r="J40" s="279">
        <v>50.116666666666667</v>
      </c>
      <c r="K40" s="277">
        <v>48.35</v>
      </c>
      <c r="L40" s="277">
        <v>46.9</v>
      </c>
      <c r="M40" s="277">
        <v>222.61906999999999</v>
      </c>
    </row>
    <row r="41" spans="1:13">
      <c r="A41" s="301">
        <v>32</v>
      </c>
      <c r="B41" s="277" t="s">
        <v>62</v>
      </c>
      <c r="C41" s="277">
        <v>45.65</v>
      </c>
      <c r="D41" s="279">
        <v>45.883333333333333</v>
      </c>
      <c r="E41" s="279">
        <v>44.866666666666667</v>
      </c>
      <c r="F41" s="279">
        <v>44.083333333333336</v>
      </c>
      <c r="G41" s="279">
        <v>43.06666666666667</v>
      </c>
      <c r="H41" s="279">
        <v>46.666666666666664</v>
      </c>
      <c r="I41" s="279">
        <v>47.68333333333333</v>
      </c>
      <c r="J41" s="279">
        <v>48.466666666666661</v>
      </c>
      <c r="K41" s="277">
        <v>46.9</v>
      </c>
      <c r="L41" s="277">
        <v>45.1</v>
      </c>
      <c r="M41" s="277">
        <v>18.76323</v>
      </c>
    </row>
    <row r="42" spans="1:13">
      <c r="A42" s="301">
        <v>33</v>
      </c>
      <c r="B42" s="277" t="s">
        <v>63</v>
      </c>
      <c r="C42" s="277">
        <v>1291.6500000000001</v>
      </c>
      <c r="D42" s="279">
        <v>1280.2833333333335</v>
      </c>
      <c r="E42" s="279">
        <v>1264.5666666666671</v>
      </c>
      <c r="F42" s="279">
        <v>1237.4833333333336</v>
      </c>
      <c r="G42" s="279">
        <v>1221.7666666666671</v>
      </c>
      <c r="H42" s="279">
        <v>1307.366666666667</v>
      </c>
      <c r="I42" s="279">
        <v>1323.0833333333337</v>
      </c>
      <c r="J42" s="279">
        <v>1350.166666666667</v>
      </c>
      <c r="K42" s="277">
        <v>1296</v>
      </c>
      <c r="L42" s="277">
        <v>1253.2</v>
      </c>
      <c r="M42" s="277">
        <v>9.1590600000000002</v>
      </c>
    </row>
    <row r="43" spans="1:13">
      <c r="A43" s="301">
        <v>34</v>
      </c>
      <c r="B43" s="277" t="s">
        <v>66</v>
      </c>
      <c r="C43" s="277">
        <v>507.4</v>
      </c>
      <c r="D43" s="279">
        <v>506.38333333333338</v>
      </c>
      <c r="E43" s="279">
        <v>497.01666666666677</v>
      </c>
      <c r="F43" s="279">
        <v>486.63333333333338</v>
      </c>
      <c r="G43" s="279">
        <v>477.26666666666677</v>
      </c>
      <c r="H43" s="279">
        <v>516.76666666666677</v>
      </c>
      <c r="I43" s="279">
        <v>526.13333333333344</v>
      </c>
      <c r="J43" s="279">
        <v>536.51666666666677</v>
      </c>
      <c r="K43" s="277">
        <v>515.75</v>
      </c>
      <c r="L43" s="277">
        <v>496</v>
      </c>
      <c r="M43" s="277">
        <v>15.73202</v>
      </c>
    </row>
    <row r="44" spans="1:13">
      <c r="A44" s="301">
        <v>35</v>
      </c>
      <c r="B44" s="277" t="s">
        <v>65</v>
      </c>
      <c r="C44" s="277">
        <v>94.45</v>
      </c>
      <c r="D44" s="279">
        <v>95.116666666666674</v>
      </c>
      <c r="E44" s="279">
        <v>93.483333333333348</v>
      </c>
      <c r="F44" s="279">
        <v>92.51666666666668</v>
      </c>
      <c r="G44" s="279">
        <v>90.883333333333354</v>
      </c>
      <c r="H44" s="279">
        <v>96.083333333333343</v>
      </c>
      <c r="I44" s="279">
        <v>97.716666666666669</v>
      </c>
      <c r="J44" s="279">
        <v>98.683333333333337</v>
      </c>
      <c r="K44" s="277">
        <v>96.75</v>
      </c>
      <c r="L44" s="277">
        <v>94.15</v>
      </c>
      <c r="M44" s="277">
        <v>123.14305</v>
      </c>
    </row>
    <row r="45" spans="1:13">
      <c r="A45" s="301">
        <v>36</v>
      </c>
      <c r="B45" s="277" t="s">
        <v>67</v>
      </c>
      <c r="C45" s="277">
        <v>379.3</v>
      </c>
      <c r="D45" s="279">
        <v>375.34999999999997</v>
      </c>
      <c r="E45" s="279">
        <v>366.89999999999992</v>
      </c>
      <c r="F45" s="279">
        <v>354.49999999999994</v>
      </c>
      <c r="G45" s="279">
        <v>346.0499999999999</v>
      </c>
      <c r="H45" s="279">
        <v>387.74999999999994</v>
      </c>
      <c r="I45" s="279">
        <v>396.2</v>
      </c>
      <c r="J45" s="279">
        <v>408.59999999999997</v>
      </c>
      <c r="K45" s="277">
        <v>383.8</v>
      </c>
      <c r="L45" s="277">
        <v>362.95</v>
      </c>
      <c r="M45" s="277">
        <v>53.334359999999997</v>
      </c>
    </row>
    <row r="46" spans="1:13">
      <c r="A46" s="301">
        <v>37</v>
      </c>
      <c r="B46" s="277" t="s">
        <v>70</v>
      </c>
      <c r="C46" s="277">
        <v>36.9</v>
      </c>
      <c r="D46" s="279">
        <v>37.066666666666663</v>
      </c>
      <c r="E46" s="279">
        <v>35.983333333333327</v>
      </c>
      <c r="F46" s="279">
        <v>35.066666666666663</v>
      </c>
      <c r="G46" s="279">
        <v>33.983333333333327</v>
      </c>
      <c r="H46" s="279">
        <v>37.983333333333327</v>
      </c>
      <c r="I46" s="279">
        <v>39.06666666666667</v>
      </c>
      <c r="J46" s="279">
        <v>39.983333333333327</v>
      </c>
      <c r="K46" s="277">
        <v>38.15</v>
      </c>
      <c r="L46" s="277">
        <v>36.15</v>
      </c>
      <c r="M46" s="277">
        <v>686.67645000000005</v>
      </c>
    </row>
    <row r="47" spans="1:13">
      <c r="A47" s="301">
        <v>38</v>
      </c>
      <c r="B47" s="277" t="s">
        <v>74</v>
      </c>
      <c r="C47" s="277">
        <v>393.9</v>
      </c>
      <c r="D47" s="279">
        <v>383.48333333333335</v>
      </c>
      <c r="E47" s="279">
        <v>370.7166666666667</v>
      </c>
      <c r="F47" s="279">
        <v>347.53333333333336</v>
      </c>
      <c r="G47" s="279">
        <v>334.76666666666671</v>
      </c>
      <c r="H47" s="279">
        <v>406.66666666666669</v>
      </c>
      <c r="I47" s="279">
        <v>419.43333333333334</v>
      </c>
      <c r="J47" s="279">
        <v>442.61666666666667</v>
      </c>
      <c r="K47" s="277">
        <v>396.25</v>
      </c>
      <c r="L47" s="277">
        <v>360.3</v>
      </c>
      <c r="M47" s="277">
        <v>133.08018000000001</v>
      </c>
    </row>
    <row r="48" spans="1:13">
      <c r="A48" s="301">
        <v>39</v>
      </c>
      <c r="B48" s="277" t="s">
        <v>69</v>
      </c>
      <c r="C48" s="277">
        <v>562.75</v>
      </c>
      <c r="D48" s="279">
        <v>560.75</v>
      </c>
      <c r="E48" s="279">
        <v>555.29999999999995</v>
      </c>
      <c r="F48" s="279">
        <v>547.84999999999991</v>
      </c>
      <c r="G48" s="279">
        <v>542.39999999999986</v>
      </c>
      <c r="H48" s="279">
        <v>568.20000000000005</v>
      </c>
      <c r="I48" s="279">
        <v>573.65000000000009</v>
      </c>
      <c r="J48" s="279">
        <v>581.10000000000014</v>
      </c>
      <c r="K48" s="277">
        <v>566.20000000000005</v>
      </c>
      <c r="L48" s="277">
        <v>553.29999999999995</v>
      </c>
      <c r="M48" s="277">
        <v>113.16437999999999</v>
      </c>
    </row>
    <row r="49" spans="1:13">
      <c r="A49" s="301">
        <v>40</v>
      </c>
      <c r="B49" s="277" t="s">
        <v>125</v>
      </c>
      <c r="C49" s="277">
        <v>190</v>
      </c>
      <c r="D49" s="279">
        <v>195.06666666666669</v>
      </c>
      <c r="E49" s="279">
        <v>183.73333333333338</v>
      </c>
      <c r="F49" s="279">
        <v>177.4666666666667</v>
      </c>
      <c r="G49" s="279">
        <v>166.13333333333338</v>
      </c>
      <c r="H49" s="279">
        <v>201.33333333333337</v>
      </c>
      <c r="I49" s="279">
        <v>212.66666666666669</v>
      </c>
      <c r="J49" s="279">
        <v>218.93333333333337</v>
      </c>
      <c r="K49" s="277">
        <v>206.4</v>
      </c>
      <c r="L49" s="277">
        <v>188.8</v>
      </c>
      <c r="M49" s="277">
        <v>143.65853999999999</v>
      </c>
    </row>
    <row r="50" spans="1:13">
      <c r="A50" s="301">
        <v>41</v>
      </c>
      <c r="B50" s="277" t="s">
        <v>71</v>
      </c>
      <c r="C50" s="277">
        <v>426.45</v>
      </c>
      <c r="D50" s="279">
        <v>425.05</v>
      </c>
      <c r="E50" s="279">
        <v>417.6</v>
      </c>
      <c r="F50" s="279">
        <v>408.75</v>
      </c>
      <c r="G50" s="279">
        <v>401.3</v>
      </c>
      <c r="H50" s="279">
        <v>433.90000000000003</v>
      </c>
      <c r="I50" s="279">
        <v>441.34999999999997</v>
      </c>
      <c r="J50" s="279">
        <v>450.20000000000005</v>
      </c>
      <c r="K50" s="277">
        <v>432.5</v>
      </c>
      <c r="L50" s="277">
        <v>416.2</v>
      </c>
      <c r="M50" s="277">
        <v>50.338169999999998</v>
      </c>
    </row>
    <row r="51" spans="1:13">
      <c r="A51" s="301">
        <v>42</v>
      </c>
      <c r="B51" s="277" t="s">
        <v>234</v>
      </c>
      <c r="C51" s="277">
        <v>1265.4000000000001</v>
      </c>
      <c r="D51" s="279">
        <v>1237.4666666666667</v>
      </c>
      <c r="E51" s="279">
        <v>1197.9333333333334</v>
      </c>
      <c r="F51" s="279">
        <v>1130.4666666666667</v>
      </c>
      <c r="G51" s="279">
        <v>1090.9333333333334</v>
      </c>
      <c r="H51" s="279">
        <v>1304.9333333333334</v>
      </c>
      <c r="I51" s="279">
        <v>1344.4666666666667</v>
      </c>
      <c r="J51" s="279">
        <v>1411.9333333333334</v>
      </c>
      <c r="K51" s="277">
        <v>1277</v>
      </c>
      <c r="L51" s="277">
        <v>1170</v>
      </c>
      <c r="M51" s="277">
        <v>4.7079899999999997</v>
      </c>
    </row>
    <row r="52" spans="1:13">
      <c r="A52" s="301">
        <v>43</v>
      </c>
      <c r="B52" s="277" t="s">
        <v>72</v>
      </c>
      <c r="C52" s="277">
        <v>12811.4</v>
      </c>
      <c r="D52" s="279">
        <v>12906.083333333334</v>
      </c>
      <c r="E52" s="279">
        <v>12590.366666666669</v>
      </c>
      <c r="F52" s="279">
        <v>12369.333333333334</v>
      </c>
      <c r="G52" s="279">
        <v>12053.616666666669</v>
      </c>
      <c r="H52" s="279">
        <v>13127.116666666669</v>
      </c>
      <c r="I52" s="279">
        <v>13442.833333333332</v>
      </c>
      <c r="J52" s="279">
        <v>13663.866666666669</v>
      </c>
      <c r="K52" s="277">
        <v>13221.8</v>
      </c>
      <c r="L52" s="277">
        <v>12685.05</v>
      </c>
      <c r="M52" s="277">
        <v>0.59445999999999999</v>
      </c>
    </row>
    <row r="53" spans="1:13">
      <c r="A53" s="301">
        <v>44</v>
      </c>
      <c r="B53" s="277" t="s">
        <v>75</v>
      </c>
      <c r="C53" s="277">
        <v>3854.75</v>
      </c>
      <c r="D53" s="279">
        <v>3808.1833333333329</v>
      </c>
      <c r="E53" s="279">
        <v>3736.1166666666659</v>
      </c>
      <c r="F53" s="279">
        <v>3617.4833333333331</v>
      </c>
      <c r="G53" s="279">
        <v>3545.4166666666661</v>
      </c>
      <c r="H53" s="279">
        <v>3926.8166666666657</v>
      </c>
      <c r="I53" s="279">
        <v>3998.8833333333323</v>
      </c>
      <c r="J53" s="279">
        <v>4117.5166666666655</v>
      </c>
      <c r="K53" s="277">
        <v>3880.25</v>
      </c>
      <c r="L53" s="277">
        <v>3689.55</v>
      </c>
      <c r="M53" s="277">
        <v>9.8721999999999994</v>
      </c>
    </row>
    <row r="54" spans="1:13">
      <c r="A54" s="301">
        <v>45</v>
      </c>
      <c r="B54" s="277" t="s">
        <v>81</v>
      </c>
      <c r="C54" s="277">
        <v>610</v>
      </c>
      <c r="D54" s="279">
        <v>616.91666666666663</v>
      </c>
      <c r="E54" s="279">
        <v>599.08333333333326</v>
      </c>
      <c r="F54" s="279">
        <v>588.16666666666663</v>
      </c>
      <c r="G54" s="279">
        <v>570.33333333333326</v>
      </c>
      <c r="H54" s="279">
        <v>627.83333333333326</v>
      </c>
      <c r="I54" s="279">
        <v>645.66666666666652</v>
      </c>
      <c r="J54" s="279">
        <v>656.58333333333326</v>
      </c>
      <c r="K54" s="277">
        <v>634.75</v>
      </c>
      <c r="L54" s="277">
        <v>606</v>
      </c>
      <c r="M54" s="277">
        <v>2.2676699999999999</v>
      </c>
    </row>
    <row r="55" spans="1:13">
      <c r="A55" s="301">
        <v>46</v>
      </c>
      <c r="B55" s="277" t="s">
        <v>76</v>
      </c>
      <c r="C55" s="277">
        <v>360.9</v>
      </c>
      <c r="D55" s="279">
        <v>358.55</v>
      </c>
      <c r="E55" s="279">
        <v>354.45000000000005</v>
      </c>
      <c r="F55" s="279">
        <v>348.00000000000006</v>
      </c>
      <c r="G55" s="279">
        <v>343.90000000000009</v>
      </c>
      <c r="H55" s="279">
        <v>365</v>
      </c>
      <c r="I55" s="279">
        <v>369.1</v>
      </c>
      <c r="J55" s="279">
        <v>375.54999999999995</v>
      </c>
      <c r="K55" s="277">
        <v>362.65</v>
      </c>
      <c r="L55" s="277">
        <v>352.1</v>
      </c>
      <c r="M55" s="277">
        <v>40.260489999999997</v>
      </c>
    </row>
    <row r="56" spans="1:13">
      <c r="A56" s="301">
        <v>47</v>
      </c>
      <c r="B56" s="277" t="s">
        <v>77</v>
      </c>
      <c r="C56" s="277">
        <v>101.4</v>
      </c>
      <c r="D56" s="279">
        <v>100.81666666666668</v>
      </c>
      <c r="E56" s="279">
        <v>99.433333333333351</v>
      </c>
      <c r="F56" s="279">
        <v>97.466666666666669</v>
      </c>
      <c r="G56" s="279">
        <v>96.083333333333343</v>
      </c>
      <c r="H56" s="279">
        <v>102.78333333333336</v>
      </c>
      <c r="I56" s="279">
        <v>104.16666666666669</v>
      </c>
      <c r="J56" s="279">
        <v>106.13333333333337</v>
      </c>
      <c r="K56" s="277">
        <v>102.2</v>
      </c>
      <c r="L56" s="277">
        <v>98.85</v>
      </c>
      <c r="M56" s="277">
        <v>62.781840000000003</v>
      </c>
    </row>
    <row r="57" spans="1:13">
      <c r="A57" s="301">
        <v>48</v>
      </c>
      <c r="B57" s="277" t="s">
        <v>78</v>
      </c>
      <c r="C57" s="277">
        <v>119.95</v>
      </c>
      <c r="D57" s="279">
        <v>120.09999999999998</v>
      </c>
      <c r="E57" s="279">
        <v>118.44999999999996</v>
      </c>
      <c r="F57" s="279">
        <v>116.94999999999997</v>
      </c>
      <c r="G57" s="279">
        <v>115.29999999999995</v>
      </c>
      <c r="H57" s="279">
        <v>121.59999999999997</v>
      </c>
      <c r="I57" s="279">
        <v>123.24999999999997</v>
      </c>
      <c r="J57" s="279">
        <v>124.74999999999997</v>
      </c>
      <c r="K57" s="277">
        <v>121.75</v>
      </c>
      <c r="L57" s="277">
        <v>118.6</v>
      </c>
      <c r="M57" s="277">
        <v>5.0314500000000004</v>
      </c>
    </row>
    <row r="58" spans="1:13">
      <c r="A58" s="301">
        <v>49</v>
      </c>
      <c r="B58" s="277" t="s">
        <v>82</v>
      </c>
      <c r="C58" s="277">
        <v>209.65</v>
      </c>
      <c r="D58" s="279">
        <v>206.16666666666666</v>
      </c>
      <c r="E58" s="279">
        <v>201.48333333333332</v>
      </c>
      <c r="F58" s="279">
        <v>193.31666666666666</v>
      </c>
      <c r="G58" s="279">
        <v>188.63333333333333</v>
      </c>
      <c r="H58" s="279">
        <v>214.33333333333331</v>
      </c>
      <c r="I58" s="279">
        <v>219.01666666666665</v>
      </c>
      <c r="J58" s="279">
        <v>227.18333333333331</v>
      </c>
      <c r="K58" s="277">
        <v>210.85</v>
      </c>
      <c r="L58" s="277">
        <v>198</v>
      </c>
      <c r="M58" s="277">
        <v>102.10682</v>
      </c>
    </row>
    <row r="59" spans="1:13">
      <c r="A59" s="301">
        <v>50</v>
      </c>
      <c r="B59" s="277" t="s">
        <v>83</v>
      </c>
      <c r="C59" s="277">
        <v>674.5</v>
      </c>
      <c r="D59" s="279">
        <v>662.6</v>
      </c>
      <c r="E59" s="279">
        <v>647.80000000000007</v>
      </c>
      <c r="F59" s="279">
        <v>621.1</v>
      </c>
      <c r="G59" s="279">
        <v>606.30000000000007</v>
      </c>
      <c r="H59" s="279">
        <v>689.30000000000007</v>
      </c>
      <c r="I59" s="279">
        <v>704.1</v>
      </c>
      <c r="J59" s="279">
        <v>730.80000000000007</v>
      </c>
      <c r="K59" s="277">
        <v>677.4</v>
      </c>
      <c r="L59" s="277">
        <v>635.9</v>
      </c>
      <c r="M59" s="277">
        <v>160.98366999999999</v>
      </c>
    </row>
    <row r="60" spans="1:13">
      <c r="A60" s="301">
        <v>51</v>
      </c>
      <c r="B60" s="277" t="s">
        <v>235</v>
      </c>
      <c r="C60" s="277">
        <v>120.9</v>
      </c>
      <c r="D60" s="279">
        <v>121.21666666666665</v>
      </c>
      <c r="E60" s="279">
        <v>119.43333333333331</v>
      </c>
      <c r="F60" s="279">
        <v>117.96666666666665</v>
      </c>
      <c r="G60" s="279">
        <v>116.18333333333331</v>
      </c>
      <c r="H60" s="279">
        <v>122.68333333333331</v>
      </c>
      <c r="I60" s="279">
        <v>124.46666666666664</v>
      </c>
      <c r="J60" s="279">
        <v>125.93333333333331</v>
      </c>
      <c r="K60" s="277">
        <v>123</v>
      </c>
      <c r="L60" s="277">
        <v>119.75</v>
      </c>
      <c r="M60" s="277">
        <v>16.501470000000001</v>
      </c>
    </row>
    <row r="61" spans="1:13">
      <c r="A61" s="301">
        <v>52</v>
      </c>
      <c r="B61" s="277" t="s">
        <v>84</v>
      </c>
      <c r="C61" s="277">
        <v>126.15</v>
      </c>
      <c r="D61" s="279">
        <v>126.25</v>
      </c>
      <c r="E61" s="279">
        <v>124.5</v>
      </c>
      <c r="F61" s="279">
        <v>122.85</v>
      </c>
      <c r="G61" s="279">
        <v>121.1</v>
      </c>
      <c r="H61" s="279">
        <v>127.9</v>
      </c>
      <c r="I61" s="279">
        <v>129.65</v>
      </c>
      <c r="J61" s="279">
        <v>131.30000000000001</v>
      </c>
      <c r="K61" s="277">
        <v>128</v>
      </c>
      <c r="L61" s="277">
        <v>124.6</v>
      </c>
      <c r="M61" s="277">
        <v>117.85672</v>
      </c>
    </row>
    <row r="62" spans="1:13">
      <c r="A62" s="301">
        <v>53</v>
      </c>
      <c r="B62" s="277" t="s">
        <v>85</v>
      </c>
      <c r="C62" s="277">
        <v>1397.1</v>
      </c>
      <c r="D62" s="279">
        <v>1402.1000000000001</v>
      </c>
      <c r="E62" s="279">
        <v>1378.8000000000002</v>
      </c>
      <c r="F62" s="279">
        <v>1360.5</v>
      </c>
      <c r="G62" s="279">
        <v>1337.2</v>
      </c>
      <c r="H62" s="279">
        <v>1420.4000000000003</v>
      </c>
      <c r="I62" s="279">
        <v>1443.7</v>
      </c>
      <c r="J62" s="279">
        <v>1462.0000000000005</v>
      </c>
      <c r="K62" s="277">
        <v>1425.4</v>
      </c>
      <c r="L62" s="277">
        <v>1383.8</v>
      </c>
      <c r="M62" s="277">
        <v>12.98807</v>
      </c>
    </row>
    <row r="63" spans="1:13">
      <c r="A63" s="301">
        <v>54</v>
      </c>
      <c r="B63" s="277" t="s">
        <v>86</v>
      </c>
      <c r="C63" s="277">
        <v>429.9</v>
      </c>
      <c r="D63" s="279">
        <v>427.38333333333338</v>
      </c>
      <c r="E63" s="279">
        <v>422.76666666666677</v>
      </c>
      <c r="F63" s="279">
        <v>415.63333333333338</v>
      </c>
      <c r="G63" s="279">
        <v>411.01666666666677</v>
      </c>
      <c r="H63" s="279">
        <v>434.51666666666677</v>
      </c>
      <c r="I63" s="279">
        <v>439.13333333333344</v>
      </c>
      <c r="J63" s="279">
        <v>446.26666666666677</v>
      </c>
      <c r="K63" s="277">
        <v>432</v>
      </c>
      <c r="L63" s="277">
        <v>420.25</v>
      </c>
      <c r="M63" s="277">
        <v>16.66949</v>
      </c>
    </row>
    <row r="64" spans="1:13">
      <c r="A64" s="301">
        <v>55</v>
      </c>
      <c r="B64" s="277" t="s">
        <v>236</v>
      </c>
      <c r="C64" s="277">
        <v>772.7</v>
      </c>
      <c r="D64" s="279">
        <v>766.05000000000007</v>
      </c>
      <c r="E64" s="279">
        <v>754.10000000000014</v>
      </c>
      <c r="F64" s="279">
        <v>735.50000000000011</v>
      </c>
      <c r="G64" s="279">
        <v>723.55000000000018</v>
      </c>
      <c r="H64" s="279">
        <v>784.65000000000009</v>
      </c>
      <c r="I64" s="279">
        <v>796.60000000000014</v>
      </c>
      <c r="J64" s="279">
        <v>815.2</v>
      </c>
      <c r="K64" s="277">
        <v>778</v>
      </c>
      <c r="L64" s="277">
        <v>747.45</v>
      </c>
      <c r="M64" s="277">
        <v>3.8121900000000002</v>
      </c>
    </row>
    <row r="65" spans="1:13">
      <c r="A65" s="301">
        <v>56</v>
      </c>
      <c r="B65" s="277" t="s">
        <v>237</v>
      </c>
      <c r="C65" s="277">
        <v>241.25</v>
      </c>
      <c r="D65" s="279">
        <v>241.13333333333333</v>
      </c>
      <c r="E65" s="279">
        <v>238.36666666666665</v>
      </c>
      <c r="F65" s="279">
        <v>235.48333333333332</v>
      </c>
      <c r="G65" s="279">
        <v>232.71666666666664</v>
      </c>
      <c r="H65" s="279">
        <v>244.01666666666665</v>
      </c>
      <c r="I65" s="279">
        <v>246.7833333333333</v>
      </c>
      <c r="J65" s="279">
        <v>249.66666666666666</v>
      </c>
      <c r="K65" s="277">
        <v>243.9</v>
      </c>
      <c r="L65" s="277">
        <v>238.25</v>
      </c>
      <c r="M65" s="277">
        <v>2.9982799999999998</v>
      </c>
    </row>
    <row r="66" spans="1:13">
      <c r="A66" s="301">
        <v>57</v>
      </c>
      <c r="B66" s="277" t="s">
        <v>87</v>
      </c>
      <c r="C66" s="277">
        <v>382.85</v>
      </c>
      <c r="D66" s="279">
        <v>380.59999999999997</v>
      </c>
      <c r="E66" s="279">
        <v>375.49999999999994</v>
      </c>
      <c r="F66" s="279">
        <v>368.15</v>
      </c>
      <c r="G66" s="279">
        <v>363.04999999999995</v>
      </c>
      <c r="H66" s="279">
        <v>387.94999999999993</v>
      </c>
      <c r="I66" s="279">
        <v>393.04999999999995</v>
      </c>
      <c r="J66" s="279">
        <v>400.39999999999992</v>
      </c>
      <c r="K66" s="277">
        <v>385.7</v>
      </c>
      <c r="L66" s="277">
        <v>373.25</v>
      </c>
      <c r="M66" s="277">
        <v>9.6002500000000008</v>
      </c>
    </row>
    <row r="67" spans="1:13">
      <c r="A67" s="301">
        <v>58</v>
      </c>
      <c r="B67" s="277" t="s">
        <v>93</v>
      </c>
      <c r="C67" s="277">
        <v>138.55000000000001</v>
      </c>
      <c r="D67" s="279">
        <v>137.76666666666668</v>
      </c>
      <c r="E67" s="279">
        <v>135.28333333333336</v>
      </c>
      <c r="F67" s="279">
        <v>132.01666666666668</v>
      </c>
      <c r="G67" s="279">
        <v>129.53333333333336</v>
      </c>
      <c r="H67" s="279">
        <v>141.03333333333336</v>
      </c>
      <c r="I67" s="279">
        <v>143.51666666666665</v>
      </c>
      <c r="J67" s="279">
        <v>146.78333333333336</v>
      </c>
      <c r="K67" s="277">
        <v>140.25</v>
      </c>
      <c r="L67" s="277">
        <v>134.5</v>
      </c>
      <c r="M67" s="277">
        <v>136.56676999999999</v>
      </c>
    </row>
    <row r="68" spans="1:13">
      <c r="A68" s="301">
        <v>59</v>
      </c>
      <c r="B68" s="277" t="s">
        <v>88</v>
      </c>
      <c r="C68" s="277">
        <v>487.65</v>
      </c>
      <c r="D68" s="279">
        <v>483.7166666666667</v>
      </c>
      <c r="E68" s="279">
        <v>478.43333333333339</v>
      </c>
      <c r="F68" s="279">
        <v>469.2166666666667</v>
      </c>
      <c r="G68" s="279">
        <v>463.93333333333339</v>
      </c>
      <c r="H68" s="279">
        <v>492.93333333333339</v>
      </c>
      <c r="I68" s="279">
        <v>498.2166666666667</v>
      </c>
      <c r="J68" s="279">
        <v>507.43333333333339</v>
      </c>
      <c r="K68" s="277">
        <v>489</v>
      </c>
      <c r="L68" s="277">
        <v>474.5</v>
      </c>
      <c r="M68" s="277">
        <v>31.649429999999999</v>
      </c>
    </row>
    <row r="69" spans="1:13">
      <c r="A69" s="301">
        <v>60</v>
      </c>
      <c r="B69" s="277" t="s">
        <v>238</v>
      </c>
      <c r="C69" s="277">
        <v>690</v>
      </c>
      <c r="D69" s="279">
        <v>693.6</v>
      </c>
      <c r="E69" s="279">
        <v>681.40000000000009</v>
      </c>
      <c r="F69" s="279">
        <v>672.80000000000007</v>
      </c>
      <c r="G69" s="279">
        <v>660.60000000000014</v>
      </c>
      <c r="H69" s="279">
        <v>702.2</v>
      </c>
      <c r="I69" s="279">
        <v>714.40000000000009</v>
      </c>
      <c r="J69" s="279">
        <v>723</v>
      </c>
      <c r="K69" s="277">
        <v>705.8</v>
      </c>
      <c r="L69" s="277">
        <v>685</v>
      </c>
      <c r="M69" s="277">
        <v>1.6418299999999999</v>
      </c>
    </row>
    <row r="70" spans="1:13">
      <c r="A70" s="301">
        <v>61</v>
      </c>
      <c r="B70" s="277" t="s">
        <v>91</v>
      </c>
      <c r="C70" s="277">
        <v>2204.5</v>
      </c>
      <c r="D70" s="279">
        <v>2213.25</v>
      </c>
      <c r="E70" s="279">
        <v>2184.5</v>
      </c>
      <c r="F70" s="279">
        <v>2164.5</v>
      </c>
      <c r="G70" s="279">
        <v>2135.75</v>
      </c>
      <c r="H70" s="279">
        <v>2233.25</v>
      </c>
      <c r="I70" s="279">
        <v>2262</v>
      </c>
      <c r="J70" s="279">
        <v>2282</v>
      </c>
      <c r="K70" s="277">
        <v>2242</v>
      </c>
      <c r="L70" s="277">
        <v>2193.25</v>
      </c>
      <c r="M70" s="277">
        <v>8.3370200000000008</v>
      </c>
    </row>
    <row r="71" spans="1:13">
      <c r="A71" s="301">
        <v>62</v>
      </c>
      <c r="B71" s="277" t="s">
        <v>94</v>
      </c>
      <c r="C71" s="277">
        <v>4152.1499999999996</v>
      </c>
      <c r="D71" s="279">
        <v>4108.7333333333327</v>
      </c>
      <c r="E71" s="279">
        <v>4054.5166666666655</v>
      </c>
      <c r="F71" s="279">
        <v>3956.8833333333328</v>
      </c>
      <c r="G71" s="279">
        <v>3902.6666666666656</v>
      </c>
      <c r="H71" s="279">
        <v>4206.366666666665</v>
      </c>
      <c r="I71" s="279">
        <v>4260.5833333333321</v>
      </c>
      <c r="J71" s="279">
        <v>4358.2166666666653</v>
      </c>
      <c r="K71" s="277">
        <v>4162.95</v>
      </c>
      <c r="L71" s="277">
        <v>4011.1</v>
      </c>
      <c r="M71" s="277">
        <v>15.618679999999999</v>
      </c>
    </row>
    <row r="72" spans="1:13">
      <c r="A72" s="301">
        <v>63</v>
      </c>
      <c r="B72" s="277" t="s">
        <v>239</v>
      </c>
      <c r="C72" s="277">
        <v>61.35</v>
      </c>
      <c r="D72" s="279">
        <v>59.583333333333336</v>
      </c>
      <c r="E72" s="279">
        <v>57.766666666666673</v>
      </c>
      <c r="F72" s="279">
        <v>54.183333333333337</v>
      </c>
      <c r="G72" s="279">
        <v>52.366666666666674</v>
      </c>
      <c r="H72" s="279">
        <v>63.166666666666671</v>
      </c>
      <c r="I72" s="279">
        <v>64.983333333333334</v>
      </c>
      <c r="J72" s="279">
        <v>68.566666666666663</v>
      </c>
      <c r="K72" s="277">
        <v>61.4</v>
      </c>
      <c r="L72" s="277">
        <v>56</v>
      </c>
      <c r="M72" s="277">
        <v>32.93974</v>
      </c>
    </row>
    <row r="73" spans="1:13">
      <c r="A73" s="301">
        <v>64</v>
      </c>
      <c r="B73" s="277" t="s">
        <v>95</v>
      </c>
      <c r="C73" s="277">
        <v>18639.55</v>
      </c>
      <c r="D73" s="279">
        <v>18667.850000000002</v>
      </c>
      <c r="E73" s="279">
        <v>18296.700000000004</v>
      </c>
      <c r="F73" s="279">
        <v>17953.850000000002</v>
      </c>
      <c r="G73" s="279">
        <v>17582.700000000004</v>
      </c>
      <c r="H73" s="279">
        <v>19010.700000000004</v>
      </c>
      <c r="I73" s="279">
        <v>19381.850000000006</v>
      </c>
      <c r="J73" s="279">
        <v>19724.700000000004</v>
      </c>
      <c r="K73" s="277">
        <v>19039</v>
      </c>
      <c r="L73" s="277">
        <v>18325</v>
      </c>
      <c r="M73" s="277">
        <v>2.65455</v>
      </c>
    </row>
    <row r="74" spans="1:13">
      <c r="A74" s="301">
        <v>65</v>
      </c>
      <c r="B74" s="277" t="s">
        <v>240</v>
      </c>
      <c r="C74" s="277">
        <v>233.5</v>
      </c>
      <c r="D74" s="279">
        <v>235.21666666666667</v>
      </c>
      <c r="E74" s="279">
        <v>229.43333333333334</v>
      </c>
      <c r="F74" s="279">
        <v>225.36666666666667</v>
      </c>
      <c r="G74" s="279">
        <v>219.58333333333334</v>
      </c>
      <c r="H74" s="279">
        <v>239.28333333333333</v>
      </c>
      <c r="I74" s="279">
        <v>245.06666666666669</v>
      </c>
      <c r="J74" s="279">
        <v>249.13333333333333</v>
      </c>
      <c r="K74" s="277">
        <v>241</v>
      </c>
      <c r="L74" s="277">
        <v>231.15</v>
      </c>
      <c r="M74" s="277">
        <v>6.4576200000000004</v>
      </c>
    </row>
    <row r="75" spans="1:13">
      <c r="A75" s="301">
        <v>66</v>
      </c>
      <c r="B75" s="277" t="s">
        <v>241</v>
      </c>
      <c r="C75" s="277">
        <v>871.9</v>
      </c>
      <c r="D75" s="279">
        <v>878.13333333333321</v>
      </c>
      <c r="E75" s="279">
        <v>858.31666666666638</v>
      </c>
      <c r="F75" s="279">
        <v>844.73333333333312</v>
      </c>
      <c r="G75" s="279">
        <v>824.91666666666629</v>
      </c>
      <c r="H75" s="279">
        <v>891.71666666666647</v>
      </c>
      <c r="I75" s="279">
        <v>911.5333333333333</v>
      </c>
      <c r="J75" s="279">
        <v>925.11666666666656</v>
      </c>
      <c r="K75" s="277">
        <v>897.95</v>
      </c>
      <c r="L75" s="277">
        <v>864.55</v>
      </c>
      <c r="M75" s="277">
        <v>0.60477999999999998</v>
      </c>
    </row>
    <row r="76" spans="1:13">
      <c r="A76" s="301">
        <v>67</v>
      </c>
      <c r="B76" s="277" t="s">
        <v>242</v>
      </c>
      <c r="C76" s="277">
        <v>71.7</v>
      </c>
      <c r="D76" s="279">
        <v>71.750000000000014</v>
      </c>
      <c r="E76" s="279">
        <v>70.600000000000023</v>
      </c>
      <c r="F76" s="279">
        <v>69.500000000000014</v>
      </c>
      <c r="G76" s="279">
        <v>68.350000000000023</v>
      </c>
      <c r="H76" s="279">
        <v>72.850000000000023</v>
      </c>
      <c r="I76" s="279">
        <v>74.000000000000028</v>
      </c>
      <c r="J76" s="279">
        <v>75.100000000000023</v>
      </c>
      <c r="K76" s="277">
        <v>72.900000000000006</v>
      </c>
      <c r="L76" s="277">
        <v>70.650000000000006</v>
      </c>
      <c r="M76" s="277">
        <v>11.41117</v>
      </c>
    </row>
    <row r="77" spans="1:13">
      <c r="A77" s="301">
        <v>68</v>
      </c>
      <c r="B77" s="277" t="s">
        <v>97</v>
      </c>
      <c r="C77" s="277">
        <v>1095.3</v>
      </c>
      <c r="D77" s="279">
        <v>1092.5833333333333</v>
      </c>
      <c r="E77" s="279">
        <v>1078.1666666666665</v>
      </c>
      <c r="F77" s="279">
        <v>1061.0333333333333</v>
      </c>
      <c r="G77" s="279">
        <v>1046.6166666666666</v>
      </c>
      <c r="H77" s="279">
        <v>1109.7166666666665</v>
      </c>
      <c r="I77" s="279">
        <v>1124.133333333333</v>
      </c>
      <c r="J77" s="279">
        <v>1141.2666666666664</v>
      </c>
      <c r="K77" s="277">
        <v>1107</v>
      </c>
      <c r="L77" s="277">
        <v>1075.45</v>
      </c>
      <c r="M77" s="277">
        <v>9.4750399999999999</v>
      </c>
    </row>
    <row r="78" spans="1:13">
      <c r="A78" s="301">
        <v>69</v>
      </c>
      <c r="B78" s="277" t="s">
        <v>98</v>
      </c>
      <c r="C78" s="277">
        <v>155.35</v>
      </c>
      <c r="D78" s="279">
        <v>154.55000000000001</v>
      </c>
      <c r="E78" s="279">
        <v>153.35000000000002</v>
      </c>
      <c r="F78" s="279">
        <v>151.35000000000002</v>
      </c>
      <c r="G78" s="279">
        <v>150.15000000000003</v>
      </c>
      <c r="H78" s="279">
        <v>156.55000000000001</v>
      </c>
      <c r="I78" s="279">
        <v>157.75</v>
      </c>
      <c r="J78" s="279">
        <v>159.75</v>
      </c>
      <c r="K78" s="277">
        <v>155.75</v>
      </c>
      <c r="L78" s="277">
        <v>152.55000000000001</v>
      </c>
      <c r="M78" s="277">
        <v>12.29659</v>
      </c>
    </row>
    <row r="79" spans="1:13">
      <c r="A79" s="301">
        <v>70</v>
      </c>
      <c r="B79" s="277" t="s">
        <v>99</v>
      </c>
      <c r="C79" s="277">
        <v>52</v>
      </c>
      <c r="D79" s="279">
        <v>52.083333333333336</v>
      </c>
      <c r="E79" s="279">
        <v>50.416666666666671</v>
      </c>
      <c r="F79" s="279">
        <v>48.833333333333336</v>
      </c>
      <c r="G79" s="279">
        <v>47.166666666666671</v>
      </c>
      <c r="H79" s="279">
        <v>53.666666666666671</v>
      </c>
      <c r="I79" s="279">
        <v>55.333333333333343</v>
      </c>
      <c r="J79" s="279">
        <v>56.916666666666671</v>
      </c>
      <c r="K79" s="277">
        <v>53.75</v>
      </c>
      <c r="L79" s="277">
        <v>50.5</v>
      </c>
      <c r="M79" s="277">
        <v>742.47640999999999</v>
      </c>
    </row>
    <row r="80" spans="1:13">
      <c r="A80" s="301">
        <v>71</v>
      </c>
      <c r="B80" s="277" t="s">
        <v>370</v>
      </c>
      <c r="C80" s="277">
        <v>129.85</v>
      </c>
      <c r="D80" s="279">
        <v>129.21666666666667</v>
      </c>
      <c r="E80" s="279">
        <v>127.73333333333335</v>
      </c>
      <c r="F80" s="279">
        <v>125.61666666666667</v>
      </c>
      <c r="G80" s="279">
        <v>124.13333333333335</v>
      </c>
      <c r="H80" s="279">
        <v>131.33333333333334</v>
      </c>
      <c r="I80" s="279">
        <v>132.81666666666663</v>
      </c>
      <c r="J80" s="279">
        <v>134.93333333333334</v>
      </c>
      <c r="K80" s="277">
        <v>130.69999999999999</v>
      </c>
      <c r="L80" s="277">
        <v>127.1</v>
      </c>
      <c r="M80" s="277">
        <v>16.644349999999999</v>
      </c>
    </row>
    <row r="81" spans="1:13">
      <c r="A81" s="301">
        <v>72</v>
      </c>
      <c r="B81" s="277" t="s">
        <v>243</v>
      </c>
      <c r="C81" s="277">
        <v>10.25</v>
      </c>
      <c r="D81" s="279">
        <v>10.299999999999999</v>
      </c>
      <c r="E81" s="279">
        <v>10.149999999999999</v>
      </c>
      <c r="F81" s="279">
        <v>10.049999999999999</v>
      </c>
      <c r="G81" s="279">
        <v>9.8999999999999986</v>
      </c>
      <c r="H81" s="279">
        <v>10.399999999999999</v>
      </c>
      <c r="I81" s="279">
        <v>10.55</v>
      </c>
      <c r="J81" s="279">
        <v>10.649999999999999</v>
      </c>
      <c r="K81" s="277">
        <v>10.45</v>
      </c>
      <c r="L81" s="277">
        <v>10.199999999999999</v>
      </c>
      <c r="M81" s="277">
        <v>65.933589999999995</v>
      </c>
    </row>
    <row r="82" spans="1:13">
      <c r="A82" s="301">
        <v>73</v>
      </c>
      <c r="B82" s="277" t="s">
        <v>244</v>
      </c>
      <c r="C82" s="277">
        <v>105.3</v>
      </c>
      <c r="D82" s="279">
        <v>105.3</v>
      </c>
      <c r="E82" s="279">
        <v>105.3</v>
      </c>
      <c r="F82" s="279">
        <v>105.3</v>
      </c>
      <c r="G82" s="279">
        <v>105.3</v>
      </c>
      <c r="H82" s="279">
        <v>105.3</v>
      </c>
      <c r="I82" s="279">
        <v>105.3</v>
      </c>
      <c r="J82" s="279">
        <v>105.3</v>
      </c>
      <c r="K82" s="277">
        <v>105.3</v>
      </c>
      <c r="L82" s="277">
        <v>105.3</v>
      </c>
      <c r="M82" s="277">
        <v>5.2509600000000001</v>
      </c>
    </row>
    <row r="83" spans="1:13">
      <c r="A83" s="301">
        <v>74</v>
      </c>
      <c r="B83" s="277" t="s">
        <v>100</v>
      </c>
      <c r="C83" s="277">
        <v>96.75</v>
      </c>
      <c r="D83" s="279">
        <v>96.383333333333326</v>
      </c>
      <c r="E83" s="279">
        <v>94.816666666666649</v>
      </c>
      <c r="F83" s="279">
        <v>92.883333333333326</v>
      </c>
      <c r="G83" s="279">
        <v>91.316666666666649</v>
      </c>
      <c r="H83" s="279">
        <v>98.316666666666649</v>
      </c>
      <c r="I83" s="279">
        <v>99.883333333333312</v>
      </c>
      <c r="J83" s="279">
        <v>101.81666666666665</v>
      </c>
      <c r="K83" s="277">
        <v>97.95</v>
      </c>
      <c r="L83" s="277">
        <v>94.45</v>
      </c>
      <c r="M83" s="277">
        <v>92.682329999999993</v>
      </c>
    </row>
    <row r="84" spans="1:13">
      <c r="A84" s="301">
        <v>75</v>
      </c>
      <c r="B84" s="277" t="s">
        <v>103</v>
      </c>
      <c r="C84" s="277">
        <v>20.05</v>
      </c>
      <c r="D84" s="279">
        <v>19.883333333333333</v>
      </c>
      <c r="E84" s="279">
        <v>19.516666666666666</v>
      </c>
      <c r="F84" s="279">
        <v>18.983333333333334</v>
      </c>
      <c r="G84" s="279">
        <v>18.616666666666667</v>
      </c>
      <c r="H84" s="279">
        <v>20.416666666666664</v>
      </c>
      <c r="I84" s="279">
        <v>20.783333333333331</v>
      </c>
      <c r="J84" s="279">
        <v>21.316666666666663</v>
      </c>
      <c r="K84" s="277">
        <v>20.25</v>
      </c>
      <c r="L84" s="277">
        <v>19.350000000000001</v>
      </c>
      <c r="M84" s="277">
        <v>121.07643</v>
      </c>
    </row>
    <row r="85" spans="1:13">
      <c r="A85" s="301">
        <v>76</v>
      </c>
      <c r="B85" s="277" t="s">
        <v>245</v>
      </c>
      <c r="C85" s="277">
        <v>146.1</v>
      </c>
      <c r="D85" s="279">
        <v>146.69999999999999</v>
      </c>
      <c r="E85" s="279">
        <v>143.44999999999999</v>
      </c>
      <c r="F85" s="279">
        <v>140.80000000000001</v>
      </c>
      <c r="G85" s="279">
        <v>137.55000000000001</v>
      </c>
      <c r="H85" s="279">
        <v>149.34999999999997</v>
      </c>
      <c r="I85" s="279">
        <v>152.59999999999997</v>
      </c>
      <c r="J85" s="279">
        <v>155.24999999999994</v>
      </c>
      <c r="K85" s="277">
        <v>149.94999999999999</v>
      </c>
      <c r="L85" s="277">
        <v>144.05000000000001</v>
      </c>
      <c r="M85" s="277">
        <v>1.54274</v>
      </c>
    </row>
    <row r="86" spans="1:13">
      <c r="A86" s="301">
        <v>77</v>
      </c>
      <c r="B86" s="277" t="s">
        <v>101</v>
      </c>
      <c r="C86" s="277">
        <v>422.55</v>
      </c>
      <c r="D86" s="279">
        <v>419.84999999999997</v>
      </c>
      <c r="E86" s="279">
        <v>414.89999999999992</v>
      </c>
      <c r="F86" s="279">
        <v>407.24999999999994</v>
      </c>
      <c r="G86" s="279">
        <v>402.2999999999999</v>
      </c>
      <c r="H86" s="279">
        <v>427.49999999999994</v>
      </c>
      <c r="I86" s="279">
        <v>432.45</v>
      </c>
      <c r="J86" s="279">
        <v>440.09999999999997</v>
      </c>
      <c r="K86" s="277">
        <v>424.8</v>
      </c>
      <c r="L86" s="277">
        <v>412.2</v>
      </c>
      <c r="M86" s="277">
        <v>42.490139999999997</v>
      </c>
    </row>
    <row r="87" spans="1:13">
      <c r="A87" s="301">
        <v>78</v>
      </c>
      <c r="B87" s="277" t="s">
        <v>246</v>
      </c>
      <c r="C87" s="277">
        <v>444.4</v>
      </c>
      <c r="D87" s="279">
        <v>442.63333333333338</v>
      </c>
      <c r="E87" s="279">
        <v>433.26666666666677</v>
      </c>
      <c r="F87" s="279">
        <v>422.13333333333338</v>
      </c>
      <c r="G87" s="279">
        <v>412.76666666666677</v>
      </c>
      <c r="H87" s="279">
        <v>453.76666666666677</v>
      </c>
      <c r="I87" s="279">
        <v>463.13333333333344</v>
      </c>
      <c r="J87" s="279">
        <v>474.26666666666677</v>
      </c>
      <c r="K87" s="277">
        <v>452</v>
      </c>
      <c r="L87" s="277">
        <v>431.5</v>
      </c>
      <c r="M87" s="277">
        <v>1.8177000000000001</v>
      </c>
    </row>
    <row r="88" spans="1:13">
      <c r="A88" s="301">
        <v>79</v>
      </c>
      <c r="B88" s="277" t="s">
        <v>104</v>
      </c>
      <c r="C88" s="277">
        <v>694.35</v>
      </c>
      <c r="D88" s="279">
        <v>693.23333333333323</v>
      </c>
      <c r="E88" s="279">
        <v>686.46666666666647</v>
      </c>
      <c r="F88" s="279">
        <v>678.58333333333326</v>
      </c>
      <c r="G88" s="279">
        <v>671.81666666666649</v>
      </c>
      <c r="H88" s="279">
        <v>701.11666666666645</v>
      </c>
      <c r="I88" s="279">
        <v>707.8833333333331</v>
      </c>
      <c r="J88" s="279">
        <v>715.76666666666642</v>
      </c>
      <c r="K88" s="277">
        <v>700</v>
      </c>
      <c r="L88" s="277">
        <v>685.35</v>
      </c>
      <c r="M88" s="277">
        <v>6.66601</v>
      </c>
    </row>
    <row r="89" spans="1:13">
      <c r="A89" s="301">
        <v>80</v>
      </c>
      <c r="B89" s="277" t="s">
        <v>247</v>
      </c>
      <c r="C89" s="277">
        <v>351</v>
      </c>
      <c r="D89" s="279">
        <v>351.18333333333334</v>
      </c>
      <c r="E89" s="279">
        <v>344.81666666666666</v>
      </c>
      <c r="F89" s="279">
        <v>338.63333333333333</v>
      </c>
      <c r="G89" s="279">
        <v>332.26666666666665</v>
      </c>
      <c r="H89" s="279">
        <v>357.36666666666667</v>
      </c>
      <c r="I89" s="279">
        <v>363.73333333333335</v>
      </c>
      <c r="J89" s="279">
        <v>369.91666666666669</v>
      </c>
      <c r="K89" s="277">
        <v>357.55</v>
      </c>
      <c r="L89" s="277">
        <v>345</v>
      </c>
      <c r="M89" s="277">
        <v>1.1187199999999999</v>
      </c>
    </row>
    <row r="90" spans="1:13">
      <c r="A90" s="301">
        <v>81</v>
      </c>
      <c r="B90" s="277" t="s">
        <v>248</v>
      </c>
      <c r="C90" s="277">
        <v>889.35</v>
      </c>
      <c r="D90" s="279">
        <v>878.38333333333321</v>
      </c>
      <c r="E90" s="279">
        <v>852.26666666666642</v>
      </c>
      <c r="F90" s="279">
        <v>815.18333333333317</v>
      </c>
      <c r="G90" s="279">
        <v>789.06666666666638</v>
      </c>
      <c r="H90" s="279">
        <v>915.46666666666647</v>
      </c>
      <c r="I90" s="279">
        <v>941.58333333333326</v>
      </c>
      <c r="J90" s="279">
        <v>978.66666666666652</v>
      </c>
      <c r="K90" s="277">
        <v>904.5</v>
      </c>
      <c r="L90" s="277">
        <v>841.3</v>
      </c>
      <c r="M90" s="277">
        <v>11.236599999999999</v>
      </c>
    </row>
    <row r="91" spans="1:13">
      <c r="A91" s="301">
        <v>82</v>
      </c>
      <c r="B91" s="277" t="s">
        <v>249</v>
      </c>
      <c r="C91" s="277">
        <v>164.1</v>
      </c>
      <c r="D91" s="279">
        <v>164.56666666666666</v>
      </c>
      <c r="E91" s="279">
        <v>161.33333333333331</v>
      </c>
      <c r="F91" s="279">
        <v>158.56666666666666</v>
      </c>
      <c r="G91" s="279">
        <v>155.33333333333331</v>
      </c>
      <c r="H91" s="279">
        <v>167.33333333333331</v>
      </c>
      <c r="I91" s="279">
        <v>170.56666666666666</v>
      </c>
      <c r="J91" s="279">
        <v>173.33333333333331</v>
      </c>
      <c r="K91" s="277">
        <v>167.8</v>
      </c>
      <c r="L91" s="277">
        <v>161.80000000000001</v>
      </c>
      <c r="M91" s="277">
        <v>2.8032900000000001</v>
      </c>
    </row>
    <row r="92" spans="1:13">
      <c r="A92" s="301">
        <v>83</v>
      </c>
      <c r="B92" s="277" t="s">
        <v>105</v>
      </c>
      <c r="C92" s="277">
        <v>583.04999999999995</v>
      </c>
      <c r="D92" s="279">
        <v>585.35</v>
      </c>
      <c r="E92" s="279">
        <v>577.70000000000005</v>
      </c>
      <c r="F92" s="279">
        <v>572.35</v>
      </c>
      <c r="G92" s="279">
        <v>564.70000000000005</v>
      </c>
      <c r="H92" s="279">
        <v>590.70000000000005</v>
      </c>
      <c r="I92" s="279">
        <v>598.34999999999991</v>
      </c>
      <c r="J92" s="279">
        <v>603.70000000000005</v>
      </c>
      <c r="K92" s="277">
        <v>593</v>
      </c>
      <c r="L92" s="277">
        <v>580</v>
      </c>
      <c r="M92" s="277">
        <v>15.097049999999999</v>
      </c>
    </row>
    <row r="93" spans="1:13">
      <c r="A93" s="301">
        <v>84</v>
      </c>
      <c r="B93" s="277" t="s">
        <v>250</v>
      </c>
      <c r="C93" s="277">
        <v>208.05</v>
      </c>
      <c r="D93" s="279">
        <v>207.9</v>
      </c>
      <c r="E93" s="279">
        <v>205.8</v>
      </c>
      <c r="F93" s="279">
        <v>203.55</v>
      </c>
      <c r="G93" s="279">
        <v>201.45000000000002</v>
      </c>
      <c r="H93" s="279">
        <v>210.15</v>
      </c>
      <c r="I93" s="279">
        <v>212.24999999999997</v>
      </c>
      <c r="J93" s="279">
        <v>214.5</v>
      </c>
      <c r="K93" s="277">
        <v>210</v>
      </c>
      <c r="L93" s="277">
        <v>205.65</v>
      </c>
      <c r="M93" s="277">
        <v>7.55701</v>
      </c>
    </row>
    <row r="94" spans="1:13">
      <c r="A94" s="301">
        <v>85</v>
      </c>
      <c r="B94" s="277" t="s">
        <v>251</v>
      </c>
      <c r="C94" s="277">
        <v>726</v>
      </c>
      <c r="D94" s="279">
        <v>729.9666666666667</v>
      </c>
      <c r="E94" s="279">
        <v>717.03333333333342</v>
      </c>
      <c r="F94" s="279">
        <v>708.06666666666672</v>
      </c>
      <c r="G94" s="279">
        <v>695.13333333333344</v>
      </c>
      <c r="H94" s="279">
        <v>738.93333333333339</v>
      </c>
      <c r="I94" s="279">
        <v>751.86666666666679</v>
      </c>
      <c r="J94" s="279">
        <v>760.83333333333337</v>
      </c>
      <c r="K94" s="277">
        <v>742.9</v>
      </c>
      <c r="L94" s="277">
        <v>721</v>
      </c>
      <c r="M94" s="277">
        <v>1.4117500000000001</v>
      </c>
    </row>
    <row r="95" spans="1:13">
      <c r="A95" s="301">
        <v>86</v>
      </c>
      <c r="B95" s="277" t="s">
        <v>108</v>
      </c>
      <c r="C95" s="277">
        <v>627.75</v>
      </c>
      <c r="D95" s="279">
        <v>629.0333333333333</v>
      </c>
      <c r="E95" s="279">
        <v>605.86666666666656</v>
      </c>
      <c r="F95" s="279">
        <v>583.98333333333323</v>
      </c>
      <c r="G95" s="279">
        <v>560.81666666666649</v>
      </c>
      <c r="H95" s="279">
        <v>650.91666666666663</v>
      </c>
      <c r="I95" s="279">
        <v>674.08333333333337</v>
      </c>
      <c r="J95" s="279">
        <v>695.9666666666667</v>
      </c>
      <c r="K95" s="277">
        <v>652.20000000000005</v>
      </c>
      <c r="L95" s="277">
        <v>607.15</v>
      </c>
      <c r="M95" s="277">
        <v>207.71278000000001</v>
      </c>
    </row>
    <row r="96" spans="1:13">
      <c r="A96" s="301">
        <v>87</v>
      </c>
      <c r="B96" s="277" t="s">
        <v>252</v>
      </c>
      <c r="C96" s="277">
        <v>2449.35</v>
      </c>
      <c r="D96" s="279">
        <v>2431.6333333333337</v>
      </c>
      <c r="E96" s="279">
        <v>2408.2666666666673</v>
      </c>
      <c r="F96" s="279">
        <v>2367.1833333333338</v>
      </c>
      <c r="G96" s="279">
        <v>2343.8166666666675</v>
      </c>
      <c r="H96" s="279">
        <v>2472.7166666666672</v>
      </c>
      <c r="I96" s="279">
        <v>2496.083333333333</v>
      </c>
      <c r="J96" s="279">
        <v>2537.166666666667</v>
      </c>
      <c r="K96" s="277">
        <v>2455</v>
      </c>
      <c r="L96" s="277">
        <v>2390.5500000000002</v>
      </c>
      <c r="M96" s="277">
        <v>3.8209200000000001</v>
      </c>
    </row>
    <row r="97" spans="1:13">
      <c r="A97" s="301">
        <v>88</v>
      </c>
      <c r="B97" s="277" t="s">
        <v>110</v>
      </c>
      <c r="C97" s="277">
        <v>1062.55</v>
      </c>
      <c r="D97" s="279">
        <v>1054.05</v>
      </c>
      <c r="E97" s="279">
        <v>1042.5999999999999</v>
      </c>
      <c r="F97" s="279">
        <v>1022.6499999999999</v>
      </c>
      <c r="G97" s="279">
        <v>1011.1999999999998</v>
      </c>
      <c r="H97" s="279">
        <v>1074</v>
      </c>
      <c r="I97" s="279">
        <v>1085.4500000000003</v>
      </c>
      <c r="J97" s="279">
        <v>1105.4000000000001</v>
      </c>
      <c r="K97" s="277">
        <v>1065.5</v>
      </c>
      <c r="L97" s="277">
        <v>1034.0999999999999</v>
      </c>
      <c r="M97" s="277">
        <v>118.31256</v>
      </c>
    </row>
    <row r="98" spans="1:13">
      <c r="A98" s="301">
        <v>89</v>
      </c>
      <c r="B98" s="277" t="s">
        <v>253</v>
      </c>
      <c r="C98" s="277">
        <v>599.85</v>
      </c>
      <c r="D98" s="279">
        <v>597.61666666666667</v>
      </c>
      <c r="E98" s="279">
        <v>591.48333333333335</v>
      </c>
      <c r="F98" s="279">
        <v>583.11666666666667</v>
      </c>
      <c r="G98" s="279">
        <v>576.98333333333335</v>
      </c>
      <c r="H98" s="279">
        <v>605.98333333333335</v>
      </c>
      <c r="I98" s="279">
        <v>612.11666666666679</v>
      </c>
      <c r="J98" s="279">
        <v>620.48333333333335</v>
      </c>
      <c r="K98" s="277">
        <v>603.75</v>
      </c>
      <c r="L98" s="277">
        <v>589.25</v>
      </c>
      <c r="M98" s="277">
        <v>17.677199999999999</v>
      </c>
    </row>
    <row r="99" spans="1:13">
      <c r="A99" s="301">
        <v>90</v>
      </c>
      <c r="B99" s="277" t="s">
        <v>106</v>
      </c>
      <c r="C99" s="277">
        <v>573.45000000000005</v>
      </c>
      <c r="D99" s="279">
        <v>571.26666666666665</v>
      </c>
      <c r="E99" s="279">
        <v>564.38333333333333</v>
      </c>
      <c r="F99" s="279">
        <v>555.31666666666672</v>
      </c>
      <c r="G99" s="279">
        <v>548.43333333333339</v>
      </c>
      <c r="H99" s="279">
        <v>580.33333333333326</v>
      </c>
      <c r="I99" s="279">
        <v>587.21666666666647</v>
      </c>
      <c r="J99" s="279">
        <v>596.28333333333319</v>
      </c>
      <c r="K99" s="277">
        <v>578.15</v>
      </c>
      <c r="L99" s="277">
        <v>562.20000000000005</v>
      </c>
      <c r="M99" s="277">
        <v>12.89259</v>
      </c>
    </row>
    <row r="100" spans="1:13">
      <c r="A100" s="301">
        <v>91</v>
      </c>
      <c r="B100" s="277" t="s">
        <v>111</v>
      </c>
      <c r="C100" s="277">
        <v>2714.8</v>
      </c>
      <c r="D100" s="279">
        <v>2684.2833333333333</v>
      </c>
      <c r="E100" s="279">
        <v>2643.5666666666666</v>
      </c>
      <c r="F100" s="279">
        <v>2572.3333333333335</v>
      </c>
      <c r="G100" s="279">
        <v>2531.6166666666668</v>
      </c>
      <c r="H100" s="279">
        <v>2755.5166666666664</v>
      </c>
      <c r="I100" s="279">
        <v>2796.2333333333327</v>
      </c>
      <c r="J100" s="279">
        <v>2867.4666666666662</v>
      </c>
      <c r="K100" s="277">
        <v>2725</v>
      </c>
      <c r="L100" s="277">
        <v>2613.0500000000002</v>
      </c>
      <c r="M100" s="277">
        <v>16.07516</v>
      </c>
    </row>
    <row r="101" spans="1:13">
      <c r="A101" s="301">
        <v>92</v>
      </c>
      <c r="B101" s="277" t="s">
        <v>112</v>
      </c>
      <c r="C101" s="277">
        <v>361.75</v>
      </c>
      <c r="D101" s="279">
        <v>365.15000000000003</v>
      </c>
      <c r="E101" s="279">
        <v>356.60000000000008</v>
      </c>
      <c r="F101" s="279">
        <v>351.45000000000005</v>
      </c>
      <c r="G101" s="279">
        <v>342.90000000000009</v>
      </c>
      <c r="H101" s="279">
        <v>370.30000000000007</v>
      </c>
      <c r="I101" s="279">
        <v>378.85</v>
      </c>
      <c r="J101" s="279">
        <v>384.00000000000006</v>
      </c>
      <c r="K101" s="277">
        <v>373.7</v>
      </c>
      <c r="L101" s="277">
        <v>360</v>
      </c>
      <c r="M101" s="277">
        <v>13.736280000000001</v>
      </c>
    </row>
    <row r="102" spans="1:13">
      <c r="A102" s="301">
        <v>93</v>
      </c>
      <c r="B102" s="277" t="s">
        <v>114</v>
      </c>
      <c r="C102" s="277">
        <v>166.05</v>
      </c>
      <c r="D102" s="279">
        <v>164.63333333333335</v>
      </c>
      <c r="E102" s="279">
        <v>162.4666666666667</v>
      </c>
      <c r="F102" s="279">
        <v>158.88333333333335</v>
      </c>
      <c r="G102" s="279">
        <v>156.7166666666667</v>
      </c>
      <c r="H102" s="279">
        <v>168.2166666666667</v>
      </c>
      <c r="I102" s="279">
        <v>170.38333333333338</v>
      </c>
      <c r="J102" s="279">
        <v>173.9666666666667</v>
      </c>
      <c r="K102" s="277">
        <v>166.8</v>
      </c>
      <c r="L102" s="277">
        <v>161.05000000000001</v>
      </c>
      <c r="M102" s="277">
        <v>127.68487</v>
      </c>
    </row>
    <row r="103" spans="1:13">
      <c r="A103" s="301">
        <v>94</v>
      </c>
      <c r="B103" s="277" t="s">
        <v>115</v>
      </c>
      <c r="C103" s="277">
        <v>209.8</v>
      </c>
      <c r="D103" s="279">
        <v>207.36666666666667</v>
      </c>
      <c r="E103" s="279">
        <v>202.93333333333334</v>
      </c>
      <c r="F103" s="279">
        <v>196.06666666666666</v>
      </c>
      <c r="G103" s="279">
        <v>191.63333333333333</v>
      </c>
      <c r="H103" s="279">
        <v>214.23333333333335</v>
      </c>
      <c r="I103" s="279">
        <v>218.66666666666669</v>
      </c>
      <c r="J103" s="279">
        <v>225.53333333333336</v>
      </c>
      <c r="K103" s="277">
        <v>211.8</v>
      </c>
      <c r="L103" s="277">
        <v>200.5</v>
      </c>
      <c r="M103" s="277">
        <v>71.958730000000003</v>
      </c>
    </row>
    <row r="104" spans="1:13">
      <c r="A104" s="301">
        <v>95</v>
      </c>
      <c r="B104" s="277" t="s">
        <v>116</v>
      </c>
      <c r="C104" s="277">
        <v>2287.85</v>
      </c>
      <c r="D104" s="279">
        <v>2272.3833333333332</v>
      </c>
      <c r="E104" s="279">
        <v>2253.4666666666662</v>
      </c>
      <c r="F104" s="279">
        <v>2219.083333333333</v>
      </c>
      <c r="G104" s="279">
        <v>2200.1666666666661</v>
      </c>
      <c r="H104" s="279">
        <v>2306.7666666666664</v>
      </c>
      <c r="I104" s="279">
        <v>2325.6833333333334</v>
      </c>
      <c r="J104" s="279">
        <v>2360.0666666666666</v>
      </c>
      <c r="K104" s="277">
        <v>2291.3000000000002</v>
      </c>
      <c r="L104" s="277">
        <v>2238</v>
      </c>
      <c r="M104" s="277">
        <v>24.951499999999999</v>
      </c>
    </row>
    <row r="105" spans="1:13">
      <c r="A105" s="301">
        <v>96</v>
      </c>
      <c r="B105" s="277" t="s">
        <v>254</v>
      </c>
      <c r="C105" s="277">
        <v>188.3</v>
      </c>
      <c r="D105" s="279">
        <v>186.9</v>
      </c>
      <c r="E105" s="279">
        <v>184.55</v>
      </c>
      <c r="F105" s="279">
        <v>180.8</v>
      </c>
      <c r="G105" s="279">
        <v>178.45000000000002</v>
      </c>
      <c r="H105" s="279">
        <v>190.65</v>
      </c>
      <c r="I105" s="279">
        <v>192.99999999999997</v>
      </c>
      <c r="J105" s="279">
        <v>196.75</v>
      </c>
      <c r="K105" s="277">
        <v>189.25</v>
      </c>
      <c r="L105" s="277">
        <v>183.15</v>
      </c>
      <c r="M105" s="277">
        <v>5.5961299999999996</v>
      </c>
    </row>
    <row r="106" spans="1:13">
      <c r="A106" s="301">
        <v>97</v>
      </c>
      <c r="B106" s="277" t="s">
        <v>255</v>
      </c>
      <c r="C106" s="277">
        <v>34.85</v>
      </c>
      <c r="D106" s="279">
        <v>34.300000000000004</v>
      </c>
      <c r="E106" s="279">
        <v>33.400000000000006</v>
      </c>
      <c r="F106" s="279">
        <v>31.950000000000003</v>
      </c>
      <c r="G106" s="279">
        <v>31.050000000000004</v>
      </c>
      <c r="H106" s="279">
        <v>35.750000000000007</v>
      </c>
      <c r="I106" s="279">
        <v>36.65</v>
      </c>
      <c r="J106" s="279">
        <v>38.100000000000009</v>
      </c>
      <c r="K106" s="277">
        <v>35.200000000000003</v>
      </c>
      <c r="L106" s="277">
        <v>32.85</v>
      </c>
      <c r="M106" s="277">
        <v>22.27843</v>
      </c>
    </row>
    <row r="107" spans="1:13">
      <c r="A107" s="301">
        <v>98</v>
      </c>
      <c r="B107" s="277" t="s">
        <v>109</v>
      </c>
      <c r="C107" s="277">
        <v>1787.8</v>
      </c>
      <c r="D107" s="279">
        <v>1777.5</v>
      </c>
      <c r="E107" s="279">
        <v>1760.3</v>
      </c>
      <c r="F107" s="279">
        <v>1732.8</v>
      </c>
      <c r="G107" s="279">
        <v>1715.6</v>
      </c>
      <c r="H107" s="279">
        <v>1805</v>
      </c>
      <c r="I107" s="279">
        <v>1822.1999999999998</v>
      </c>
      <c r="J107" s="279">
        <v>1849.7</v>
      </c>
      <c r="K107" s="277">
        <v>1794.7</v>
      </c>
      <c r="L107" s="277">
        <v>1750</v>
      </c>
      <c r="M107" s="277">
        <v>42.30162</v>
      </c>
    </row>
    <row r="108" spans="1:13">
      <c r="A108" s="301">
        <v>99</v>
      </c>
      <c r="B108" s="277" t="s">
        <v>118</v>
      </c>
      <c r="C108" s="277">
        <v>344.65</v>
      </c>
      <c r="D108" s="279">
        <v>344.75</v>
      </c>
      <c r="E108" s="279">
        <v>340.9</v>
      </c>
      <c r="F108" s="279">
        <v>337.15</v>
      </c>
      <c r="G108" s="279">
        <v>333.29999999999995</v>
      </c>
      <c r="H108" s="279">
        <v>348.5</v>
      </c>
      <c r="I108" s="279">
        <v>352.35</v>
      </c>
      <c r="J108" s="279">
        <v>356.1</v>
      </c>
      <c r="K108" s="277">
        <v>348.6</v>
      </c>
      <c r="L108" s="277">
        <v>341</v>
      </c>
      <c r="M108" s="277">
        <v>355.36953</v>
      </c>
    </row>
    <row r="109" spans="1:13">
      <c r="A109" s="301">
        <v>100</v>
      </c>
      <c r="B109" s="277" t="s">
        <v>256</v>
      </c>
      <c r="C109" s="277">
        <v>1249.7</v>
      </c>
      <c r="D109" s="279">
        <v>1251.9666666666669</v>
      </c>
      <c r="E109" s="279">
        <v>1239.0333333333338</v>
      </c>
      <c r="F109" s="279">
        <v>1228.3666666666668</v>
      </c>
      <c r="G109" s="279">
        <v>1215.4333333333336</v>
      </c>
      <c r="H109" s="279">
        <v>1262.6333333333339</v>
      </c>
      <c r="I109" s="279">
        <v>1275.5666666666668</v>
      </c>
      <c r="J109" s="279">
        <v>1286.233333333334</v>
      </c>
      <c r="K109" s="277">
        <v>1264.9000000000001</v>
      </c>
      <c r="L109" s="277">
        <v>1241.3</v>
      </c>
      <c r="M109" s="277">
        <v>2.5795699999999999</v>
      </c>
    </row>
    <row r="110" spans="1:13">
      <c r="A110" s="301">
        <v>101</v>
      </c>
      <c r="B110" s="277" t="s">
        <v>119</v>
      </c>
      <c r="C110" s="277">
        <v>430.25</v>
      </c>
      <c r="D110" s="279">
        <v>426.98333333333335</v>
      </c>
      <c r="E110" s="279">
        <v>422.01666666666671</v>
      </c>
      <c r="F110" s="279">
        <v>413.78333333333336</v>
      </c>
      <c r="G110" s="279">
        <v>408.81666666666672</v>
      </c>
      <c r="H110" s="279">
        <v>435.2166666666667</v>
      </c>
      <c r="I110" s="279">
        <v>440.18333333333339</v>
      </c>
      <c r="J110" s="279">
        <v>448.41666666666669</v>
      </c>
      <c r="K110" s="277">
        <v>431.95</v>
      </c>
      <c r="L110" s="277">
        <v>418.75</v>
      </c>
      <c r="M110" s="277">
        <v>11.346920000000001</v>
      </c>
    </row>
    <row r="111" spans="1:13">
      <c r="A111" s="301">
        <v>102</v>
      </c>
      <c r="B111" s="277" t="s">
        <v>257</v>
      </c>
      <c r="C111" s="277">
        <v>38.299999999999997</v>
      </c>
      <c r="D111" s="279">
        <v>38.93333333333333</v>
      </c>
      <c r="E111" s="279">
        <v>37.416666666666657</v>
      </c>
      <c r="F111" s="279">
        <v>36.533333333333324</v>
      </c>
      <c r="G111" s="279">
        <v>35.016666666666652</v>
      </c>
      <c r="H111" s="279">
        <v>39.816666666666663</v>
      </c>
      <c r="I111" s="279">
        <v>41.333333333333329</v>
      </c>
      <c r="J111" s="279">
        <v>42.216666666666669</v>
      </c>
      <c r="K111" s="277">
        <v>40.450000000000003</v>
      </c>
      <c r="L111" s="277">
        <v>38.049999999999997</v>
      </c>
      <c r="M111" s="277">
        <v>48.815869999999997</v>
      </c>
    </row>
    <row r="112" spans="1:13">
      <c r="A112" s="301">
        <v>103</v>
      </c>
      <c r="B112" s="277" t="s">
        <v>121</v>
      </c>
      <c r="C112" s="277">
        <v>25.6</v>
      </c>
      <c r="D112" s="279">
        <v>25.150000000000002</v>
      </c>
      <c r="E112" s="279">
        <v>24.550000000000004</v>
      </c>
      <c r="F112" s="279">
        <v>23.500000000000004</v>
      </c>
      <c r="G112" s="279">
        <v>22.900000000000006</v>
      </c>
      <c r="H112" s="279">
        <v>26.200000000000003</v>
      </c>
      <c r="I112" s="279">
        <v>26.800000000000004</v>
      </c>
      <c r="J112" s="279">
        <v>27.85</v>
      </c>
      <c r="K112" s="277">
        <v>25.75</v>
      </c>
      <c r="L112" s="277">
        <v>24.1</v>
      </c>
      <c r="M112" s="277">
        <v>425.98838999999998</v>
      </c>
    </row>
    <row r="113" spans="1:13">
      <c r="A113" s="301">
        <v>104</v>
      </c>
      <c r="B113" s="277" t="s">
        <v>128</v>
      </c>
      <c r="C113" s="277">
        <v>193.85</v>
      </c>
      <c r="D113" s="279">
        <v>194.9</v>
      </c>
      <c r="E113" s="279">
        <v>190.95000000000002</v>
      </c>
      <c r="F113" s="279">
        <v>188.05</v>
      </c>
      <c r="G113" s="279">
        <v>184.10000000000002</v>
      </c>
      <c r="H113" s="279">
        <v>197.8</v>
      </c>
      <c r="I113" s="279">
        <v>201.75</v>
      </c>
      <c r="J113" s="279">
        <v>204.65</v>
      </c>
      <c r="K113" s="277">
        <v>198.85</v>
      </c>
      <c r="L113" s="277">
        <v>192</v>
      </c>
      <c r="M113" s="277">
        <v>221.44753</v>
      </c>
    </row>
    <row r="114" spans="1:13">
      <c r="A114" s="301">
        <v>105</v>
      </c>
      <c r="B114" s="277" t="s">
        <v>117</v>
      </c>
      <c r="C114" s="277">
        <v>218.95</v>
      </c>
      <c r="D114" s="279">
        <v>216.58333333333334</v>
      </c>
      <c r="E114" s="279">
        <v>211.86666666666667</v>
      </c>
      <c r="F114" s="279">
        <v>204.78333333333333</v>
      </c>
      <c r="G114" s="279">
        <v>200.06666666666666</v>
      </c>
      <c r="H114" s="279">
        <v>223.66666666666669</v>
      </c>
      <c r="I114" s="279">
        <v>228.38333333333333</v>
      </c>
      <c r="J114" s="279">
        <v>235.4666666666667</v>
      </c>
      <c r="K114" s="277">
        <v>221.3</v>
      </c>
      <c r="L114" s="277">
        <v>209.5</v>
      </c>
      <c r="M114" s="277">
        <v>220.23697999999999</v>
      </c>
    </row>
    <row r="115" spans="1:13">
      <c r="A115" s="301">
        <v>106</v>
      </c>
      <c r="B115" s="277" t="s">
        <v>258</v>
      </c>
      <c r="C115" s="277">
        <v>110.8</v>
      </c>
      <c r="D115" s="279">
        <v>112.93333333333334</v>
      </c>
      <c r="E115" s="279">
        <v>107.91666666666667</v>
      </c>
      <c r="F115" s="279">
        <v>105.03333333333333</v>
      </c>
      <c r="G115" s="279">
        <v>100.01666666666667</v>
      </c>
      <c r="H115" s="279">
        <v>115.81666666666668</v>
      </c>
      <c r="I115" s="279">
        <v>120.83333333333333</v>
      </c>
      <c r="J115" s="279">
        <v>123.71666666666668</v>
      </c>
      <c r="K115" s="277">
        <v>117.95</v>
      </c>
      <c r="L115" s="277">
        <v>110.05</v>
      </c>
      <c r="M115" s="277">
        <v>8.3028899999999997</v>
      </c>
    </row>
    <row r="116" spans="1:13">
      <c r="A116" s="301">
        <v>107</v>
      </c>
      <c r="B116" s="277" t="s">
        <v>259</v>
      </c>
      <c r="C116" s="277">
        <v>59.6</v>
      </c>
      <c r="D116" s="279">
        <v>59.666666666666664</v>
      </c>
      <c r="E116" s="279">
        <v>58.43333333333333</v>
      </c>
      <c r="F116" s="279">
        <v>57.266666666666666</v>
      </c>
      <c r="G116" s="279">
        <v>56.033333333333331</v>
      </c>
      <c r="H116" s="279">
        <v>60.833333333333329</v>
      </c>
      <c r="I116" s="279">
        <v>62.066666666666663</v>
      </c>
      <c r="J116" s="279">
        <v>63.233333333333327</v>
      </c>
      <c r="K116" s="277">
        <v>60.9</v>
      </c>
      <c r="L116" s="277">
        <v>58.5</v>
      </c>
      <c r="M116" s="277">
        <v>20.083390000000001</v>
      </c>
    </row>
    <row r="117" spans="1:13">
      <c r="A117" s="301">
        <v>108</v>
      </c>
      <c r="B117" s="277" t="s">
        <v>260</v>
      </c>
      <c r="C117" s="277">
        <v>78.650000000000006</v>
      </c>
      <c r="D117" s="279">
        <v>78.516666666666666</v>
      </c>
      <c r="E117" s="279">
        <v>77.233333333333334</v>
      </c>
      <c r="F117" s="279">
        <v>75.816666666666663</v>
      </c>
      <c r="G117" s="279">
        <v>74.533333333333331</v>
      </c>
      <c r="H117" s="279">
        <v>79.933333333333337</v>
      </c>
      <c r="I117" s="279">
        <v>81.216666666666669</v>
      </c>
      <c r="J117" s="279">
        <v>82.63333333333334</v>
      </c>
      <c r="K117" s="277">
        <v>79.8</v>
      </c>
      <c r="L117" s="277">
        <v>77.099999999999994</v>
      </c>
      <c r="M117" s="277">
        <v>9.2361799999999992</v>
      </c>
    </row>
    <row r="118" spans="1:13">
      <c r="A118" s="301">
        <v>109</v>
      </c>
      <c r="B118" s="277" t="s">
        <v>127</v>
      </c>
      <c r="C118" s="277">
        <v>84.25</v>
      </c>
      <c r="D118" s="279">
        <v>84.100000000000009</v>
      </c>
      <c r="E118" s="279">
        <v>82.65000000000002</v>
      </c>
      <c r="F118" s="279">
        <v>81.050000000000011</v>
      </c>
      <c r="G118" s="279">
        <v>79.600000000000023</v>
      </c>
      <c r="H118" s="279">
        <v>85.700000000000017</v>
      </c>
      <c r="I118" s="279">
        <v>87.15</v>
      </c>
      <c r="J118" s="279">
        <v>88.750000000000014</v>
      </c>
      <c r="K118" s="277">
        <v>85.55</v>
      </c>
      <c r="L118" s="277">
        <v>82.5</v>
      </c>
      <c r="M118" s="277">
        <v>226.09832</v>
      </c>
    </row>
    <row r="119" spans="1:13">
      <c r="A119" s="301">
        <v>110</v>
      </c>
      <c r="B119" s="277" t="s">
        <v>122</v>
      </c>
      <c r="C119" s="277">
        <v>407</v>
      </c>
      <c r="D119" s="279">
        <v>403.7</v>
      </c>
      <c r="E119" s="279">
        <v>398.79999999999995</v>
      </c>
      <c r="F119" s="279">
        <v>390.59999999999997</v>
      </c>
      <c r="G119" s="279">
        <v>385.69999999999993</v>
      </c>
      <c r="H119" s="279">
        <v>411.9</v>
      </c>
      <c r="I119" s="279">
        <v>416.79999999999995</v>
      </c>
      <c r="J119" s="279">
        <v>425</v>
      </c>
      <c r="K119" s="277">
        <v>408.6</v>
      </c>
      <c r="L119" s="277">
        <v>395.5</v>
      </c>
      <c r="M119" s="277">
        <v>46.502839999999999</v>
      </c>
    </row>
    <row r="120" spans="1:13">
      <c r="A120" s="301">
        <v>111</v>
      </c>
      <c r="B120" s="277" t="s">
        <v>124</v>
      </c>
      <c r="C120" s="277">
        <v>518.6</v>
      </c>
      <c r="D120" s="279">
        <v>510.2833333333333</v>
      </c>
      <c r="E120" s="279">
        <v>498.56666666666661</v>
      </c>
      <c r="F120" s="279">
        <v>478.5333333333333</v>
      </c>
      <c r="G120" s="279">
        <v>466.81666666666661</v>
      </c>
      <c r="H120" s="279">
        <v>530.31666666666661</v>
      </c>
      <c r="I120" s="279">
        <v>542.0333333333333</v>
      </c>
      <c r="J120" s="279">
        <v>562.06666666666661</v>
      </c>
      <c r="K120" s="277">
        <v>522</v>
      </c>
      <c r="L120" s="277">
        <v>490.25</v>
      </c>
      <c r="M120" s="277">
        <v>215.02388999999999</v>
      </c>
    </row>
    <row r="121" spans="1:13">
      <c r="A121" s="301">
        <v>112</v>
      </c>
      <c r="B121" s="277" t="s">
        <v>261</v>
      </c>
      <c r="C121" s="277">
        <v>3037.85</v>
      </c>
      <c r="D121" s="279">
        <v>3031.7166666666672</v>
      </c>
      <c r="E121" s="279">
        <v>2988.4333333333343</v>
      </c>
      <c r="F121" s="279">
        <v>2939.0166666666673</v>
      </c>
      <c r="G121" s="279">
        <v>2895.7333333333345</v>
      </c>
      <c r="H121" s="279">
        <v>3081.1333333333341</v>
      </c>
      <c r="I121" s="279">
        <v>3124.416666666667</v>
      </c>
      <c r="J121" s="279">
        <v>3173.8333333333339</v>
      </c>
      <c r="K121" s="277">
        <v>3075</v>
      </c>
      <c r="L121" s="277">
        <v>2982.3</v>
      </c>
      <c r="M121" s="277">
        <v>5.0770299999999997</v>
      </c>
    </row>
    <row r="122" spans="1:13">
      <c r="A122" s="301">
        <v>113</v>
      </c>
      <c r="B122" s="277" t="s">
        <v>126</v>
      </c>
      <c r="C122" s="277">
        <v>911</v>
      </c>
      <c r="D122" s="279">
        <v>920.25</v>
      </c>
      <c r="E122" s="279">
        <v>885</v>
      </c>
      <c r="F122" s="279">
        <v>859</v>
      </c>
      <c r="G122" s="279">
        <v>823.75</v>
      </c>
      <c r="H122" s="279">
        <v>946.25</v>
      </c>
      <c r="I122" s="279">
        <v>981.5</v>
      </c>
      <c r="J122" s="279">
        <v>1007.5</v>
      </c>
      <c r="K122" s="277">
        <v>955.5</v>
      </c>
      <c r="L122" s="277">
        <v>894.25</v>
      </c>
      <c r="M122" s="277">
        <v>904.33393000000001</v>
      </c>
    </row>
    <row r="123" spans="1:13">
      <c r="A123" s="301">
        <v>114</v>
      </c>
      <c r="B123" s="277" t="s">
        <v>123</v>
      </c>
      <c r="C123" s="277">
        <v>989.6</v>
      </c>
      <c r="D123" s="279">
        <v>980.5333333333333</v>
      </c>
      <c r="E123" s="279">
        <v>959.06666666666661</v>
      </c>
      <c r="F123" s="279">
        <v>928.5333333333333</v>
      </c>
      <c r="G123" s="279">
        <v>907.06666666666661</v>
      </c>
      <c r="H123" s="279">
        <v>1011.0666666666666</v>
      </c>
      <c r="I123" s="279">
        <v>1032.5333333333333</v>
      </c>
      <c r="J123" s="279">
        <v>1063.0666666666666</v>
      </c>
      <c r="K123" s="277">
        <v>1002</v>
      </c>
      <c r="L123" s="277">
        <v>950</v>
      </c>
      <c r="M123" s="277">
        <v>25.54467</v>
      </c>
    </row>
    <row r="124" spans="1:13">
      <c r="A124" s="301">
        <v>115</v>
      </c>
      <c r="B124" s="277" t="s">
        <v>262</v>
      </c>
      <c r="C124" s="277">
        <v>1778.55</v>
      </c>
      <c r="D124" s="279">
        <v>1737.5666666666668</v>
      </c>
      <c r="E124" s="279">
        <v>1678.1333333333337</v>
      </c>
      <c r="F124" s="279">
        <v>1577.7166666666669</v>
      </c>
      <c r="G124" s="279">
        <v>1518.2833333333338</v>
      </c>
      <c r="H124" s="279">
        <v>1837.9833333333336</v>
      </c>
      <c r="I124" s="279">
        <v>1897.4166666666665</v>
      </c>
      <c r="J124" s="279">
        <v>1997.8333333333335</v>
      </c>
      <c r="K124" s="277">
        <v>1797</v>
      </c>
      <c r="L124" s="277">
        <v>1637.15</v>
      </c>
      <c r="M124" s="277">
        <v>7.5945299999999998</v>
      </c>
    </row>
    <row r="125" spans="1:13">
      <c r="A125" s="301">
        <v>116</v>
      </c>
      <c r="B125" s="277" t="s">
        <v>263</v>
      </c>
      <c r="C125" s="277">
        <v>43.6</v>
      </c>
      <c r="D125" s="279">
        <v>43.633333333333333</v>
      </c>
      <c r="E125" s="279">
        <v>42.966666666666669</v>
      </c>
      <c r="F125" s="279">
        <v>42.333333333333336</v>
      </c>
      <c r="G125" s="279">
        <v>41.666666666666671</v>
      </c>
      <c r="H125" s="279">
        <v>44.266666666666666</v>
      </c>
      <c r="I125" s="279">
        <v>44.933333333333337</v>
      </c>
      <c r="J125" s="279">
        <v>45.566666666666663</v>
      </c>
      <c r="K125" s="277">
        <v>44.3</v>
      </c>
      <c r="L125" s="277">
        <v>43</v>
      </c>
      <c r="M125" s="277">
        <v>7.82118</v>
      </c>
    </row>
    <row r="126" spans="1:13">
      <c r="A126" s="301">
        <v>117</v>
      </c>
      <c r="B126" s="277" t="s">
        <v>130</v>
      </c>
      <c r="C126" s="277">
        <v>201.15</v>
      </c>
      <c r="D126" s="279">
        <v>198.54999999999998</v>
      </c>
      <c r="E126" s="279">
        <v>195.19999999999996</v>
      </c>
      <c r="F126" s="279">
        <v>189.24999999999997</v>
      </c>
      <c r="G126" s="279">
        <v>185.89999999999995</v>
      </c>
      <c r="H126" s="279">
        <v>204.49999999999997</v>
      </c>
      <c r="I126" s="279">
        <v>207.85</v>
      </c>
      <c r="J126" s="279">
        <v>213.79999999999998</v>
      </c>
      <c r="K126" s="277">
        <v>201.9</v>
      </c>
      <c r="L126" s="277">
        <v>192.6</v>
      </c>
      <c r="M126" s="277">
        <v>136.47306</v>
      </c>
    </row>
    <row r="127" spans="1:13">
      <c r="A127" s="301">
        <v>118</v>
      </c>
      <c r="B127" s="277" t="s">
        <v>129</v>
      </c>
      <c r="C127" s="277">
        <v>177</v>
      </c>
      <c r="D127" s="279">
        <v>173.26666666666665</v>
      </c>
      <c r="E127" s="279">
        <v>168.2833333333333</v>
      </c>
      <c r="F127" s="279">
        <v>159.56666666666666</v>
      </c>
      <c r="G127" s="279">
        <v>154.58333333333331</v>
      </c>
      <c r="H127" s="279">
        <v>181.98333333333329</v>
      </c>
      <c r="I127" s="279">
        <v>186.96666666666664</v>
      </c>
      <c r="J127" s="279">
        <v>195.68333333333328</v>
      </c>
      <c r="K127" s="277">
        <v>178.25</v>
      </c>
      <c r="L127" s="277">
        <v>164.55</v>
      </c>
      <c r="M127" s="277">
        <v>206.01983999999999</v>
      </c>
    </row>
    <row r="128" spans="1:13">
      <c r="A128" s="301">
        <v>119</v>
      </c>
      <c r="B128" s="277" t="s">
        <v>131</v>
      </c>
      <c r="C128" s="277">
        <v>1692.7</v>
      </c>
      <c r="D128" s="279">
        <v>1700.1666666666667</v>
      </c>
      <c r="E128" s="279">
        <v>1665.8333333333335</v>
      </c>
      <c r="F128" s="279">
        <v>1638.9666666666667</v>
      </c>
      <c r="G128" s="279">
        <v>1604.6333333333334</v>
      </c>
      <c r="H128" s="279">
        <v>1727.0333333333335</v>
      </c>
      <c r="I128" s="279">
        <v>1761.366666666667</v>
      </c>
      <c r="J128" s="279">
        <v>1788.2333333333336</v>
      </c>
      <c r="K128" s="277">
        <v>1734.5</v>
      </c>
      <c r="L128" s="277">
        <v>1673.3</v>
      </c>
      <c r="M128" s="277">
        <v>6.0197700000000003</v>
      </c>
    </row>
    <row r="129" spans="1:13">
      <c r="A129" s="301">
        <v>120</v>
      </c>
      <c r="B129" s="277" t="s">
        <v>264</v>
      </c>
      <c r="C129" s="277">
        <v>676.25</v>
      </c>
      <c r="D129" s="279">
        <v>674.75</v>
      </c>
      <c r="E129" s="279">
        <v>654.5</v>
      </c>
      <c r="F129" s="279">
        <v>632.75</v>
      </c>
      <c r="G129" s="279">
        <v>612.5</v>
      </c>
      <c r="H129" s="279">
        <v>696.5</v>
      </c>
      <c r="I129" s="279">
        <v>716.75</v>
      </c>
      <c r="J129" s="279">
        <v>738.5</v>
      </c>
      <c r="K129" s="277">
        <v>695</v>
      </c>
      <c r="L129" s="277">
        <v>653</v>
      </c>
      <c r="M129" s="277">
        <v>3.2462399999999998</v>
      </c>
    </row>
    <row r="130" spans="1:13">
      <c r="A130" s="301">
        <v>121</v>
      </c>
      <c r="B130" s="277" t="s">
        <v>133</v>
      </c>
      <c r="C130" s="277">
        <v>1322.65</v>
      </c>
      <c r="D130" s="279">
        <v>1305.8500000000001</v>
      </c>
      <c r="E130" s="279">
        <v>1283.8000000000002</v>
      </c>
      <c r="F130" s="279">
        <v>1244.95</v>
      </c>
      <c r="G130" s="279">
        <v>1222.9000000000001</v>
      </c>
      <c r="H130" s="279">
        <v>1344.7000000000003</v>
      </c>
      <c r="I130" s="279">
        <v>1366.75</v>
      </c>
      <c r="J130" s="279">
        <v>1405.6000000000004</v>
      </c>
      <c r="K130" s="277">
        <v>1327.9</v>
      </c>
      <c r="L130" s="277">
        <v>1267</v>
      </c>
      <c r="M130" s="277">
        <v>42.040680000000002</v>
      </c>
    </row>
    <row r="131" spans="1:13">
      <c r="A131" s="301">
        <v>122</v>
      </c>
      <c r="B131" s="277" t="s">
        <v>134</v>
      </c>
      <c r="C131" s="277">
        <v>59.75</v>
      </c>
      <c r="D131" s="279">
        <v>59.75</v>
      </c>
      <c r="E131" s="279">
        <v>58.3</v>
      </c>
      <c r="F131" s="279">
        <v>56.849999999999994</v>
      </c>
      <c r="G131" s="279">
        <v>55.399999999999991</v>
      </c>
      <c r="H131" s="279">
        <v>61.2</v>
      </c>
      <c r="I131" s="279">
        <v>62.650000000000006</v>
      </c>
      <c r="J131" s="279">
        <v>64.100000000000009</v>
      </c>
      <c r="K131" s="277">
        <v>61.2</v>
      </c>
      <c r="L131" s="277">
        <v>58.3</v>
      </c>
      <c r="M131" s="277">
        <v>248.93749</v>
      </c>
    </row>
    <row r="132" spans="1:13">
      <c r="A132" s="301">
        <v>123</v>
      </c>
      <c r="B132" s="277" t="s">
        <v>265</v>
      </c>
      <c r="C132" s="277">
        <v>1441.7</v>
      </c>
      <c r="D132" s="279">
        <v>1462.55</v>
      </c>
      <c r="E132" s="279">
        <v>1407.1499999999999</v>
      </c>
      <c r="F132" s="279">
        <v>1372.6</v>
      </c>
      <c r="G132" s="279">
        <v>1317.1999999999998</v>
      </c>
      <c r="H132" s="279">
        <v>1497.1</v>
      </c>
      <c r="I132" s="279">
        <v>1552.5</v>
      </c>
      <c r="J132" s="279">
        <v>1587.05</v>
      </c>
      <c r="K132" s="277">
        <v>1517.95</v>
      </c>
      <c r="L132" s="277">
        <v>1428</v>
      </c>
      <c r="M132" s="277">
        <v>2.6812499999999999</v>
      </c>
    </row>
    <row r="133" spans="1:13">
      <c r="A133" s="301">
        <v>124</v>
      </c>
      <c r="B133" s="277" t="s">
        <v>135</v>
      </c>
      <c r="C133" s="277">
        <v>265.5</v>
      </c>
      <c r="D133" s="279">
        <v>262.26666666666665</v>
      </c>
      <c r="E133" s="279">
        <v>258.23333333333329</v>
      </c>
      <c r="F133" s="279">
        <v>250.96666666666664</v>
      </c>
      <c r="G133" s="279">
        <v>246.93333333333328</v>
      </c>
      <c r="H133" s="279">
        <v>269.5333333333333</v>
      </c>
      <c r="I133" s="279">
        <v>273.56666666666661</v>
      </c>
      <c r="J133" s="279">
        <v>280.83333333333331</v>
      </c>
      <c r="K133" s="277">
        <v>266.3</v>
      </c>
      <c r="L133" s="277">
        <v>255</v>
      </c>
      <c r="M133" s="277">
        <v>38.669840000000001</v>
      </c>
    </row>
    <row r="134" spans="1:13">
      <c r="A134" s="301">
        <v>125</v>
      </c>
      <c r="B134" s="277" t="s">
        <v>266</v>
      </c>
      <c r="C134" s="277">
        <v>2291.1999999999998</v>
      </c>
      <c r="D134" s="279">
        <v>2279.5</v>
      </c>
      <c r="E134" s="279">
        <v>2223</v>
      </c>
      <c r="F134" s="279">
        <v>2154.8000000000002</v>
      </c>
      <c r="G134" s="279">
        <v>2098.3000000000002</v>
      </c>
      <c r="H134" s="279">
        <v>2347.6999999999998</v>
      </c>
      <c r="I134" s="279">
        <v>2404.1999999999998</v>
      </c>
      <c r="J134" s="279">
        <v>2472.3999999999996</v>
      </c>
      <c r="K134" s="277">
        <v>2336</v>
      </c>
      <c r="L134" s="277">
        <v>2211.3000000000002</v>
      </c>
      <c r="M134" s="277">
        <v>3.6553</v>
      </c>
    </row>
    <row r="135" spans="1:13">
      <c r="A135" s="301">
        <v>126</v>
      </c>
      <c r="B135" s="277" t="s">
        <v>136</v>
      </c>
      <c r="C135" s="277">
        <v>921.15</v>
      </c>
      <c r="D135" s="279">
        <v>914.53333333333342</v>
      </c>
      <c r="E135" s="279">
        <v>905.06666666666683</v>
      </c>
      <c r="F135" s="279">
        <v>888.98333333333346</v>
      </c>
      <c r="G135" s="279">
        <v>879.51666666666688</v>
      </c>
      <c r="H135" s="279">
        <v>930.61666666666679</v>
      </c>
      <c r="I135" s="279">
        <v>940.08333333333326</v>
      </c>
      <c r="J135" s="279">
        <v>956.16666666666674</v>
      </c>
      <c r="K135" s="277">
        <v>924</v>
      </c>
      <c r="L135" s="277">
        <v>898.45</v>
      </c>
      <c r="M135" s="277">
        <v>31.345829999999999</v>
      </c>
    </row>
    <row r="136" spans="1:13">
      <c r="A136" s="301">
        <v>127</v>
      </c>
      <c r="B136" s="277" t="s">
        <v>137</v>
      </c>
      <c r="C136" s="277">
        <v>879.55</v>
      </c>
      <c r="D136" s="279">
        <v>872.19999999999993</v>
      </c>
      <c r="E136" s="279">
        <v>863.39999999999986</v>
      </c>
      <c r="F136" s="279">
        <v>847.24999999999989</v>
      </c>
      <c r="G136" s="279">
        <v>838.44999999999982</v>
      </c>
      <c r="H136" s="279">
        <v>888.34999999999991</v>
      </c>
      <c r="I136" s="279">
        <v>897.14999999999986</v>
      </c>
      <c r="J136" s="279">
        <v>913.3</v>
      </c>
      <c r="K136" s="277">
        <v>881</v>
      </c>
      <c r="L136" s="277">
        <v>856.05</v>
      </c>
      <c r="M136" s="277">
        <v>18.629740000000002</v>
      </c>
    </row>
    <row r="137" spans="1:13">
      <c r="A137" s="301">
        <v>128</v>
      </c>
      <c r="B137" s="277" t="s">
        <v>148</v>
      </c>
      <c r="C137" s="277">
        <v>63537.95</v>
      </c>
      <c r="D137" s="279">
        <v>63367.35</v>
      </c>
      <c r="E137" s="279">
        <v>62601.95</v>
      </c>
      <c r="F137" s="279">
        <v>61665.95</v>
      </c>
      <c r="G137" s="279">
        <v>60900.549999999996</v>
      </c>
      <c r="H137" s="279">
        <v>64303.35</v>
      </c>
      <c r="I137" s="279">
        <v>65068.750000000007</v>
      </c>
      <c r="J137" s="279">
        <v>66004.75</v>
      </c>
      <c r="K137" s="277">
        <v>64132.75</v>
      </c>
      <c r="L137" s="277">
        <v>62431.35</v>
      </c>
      <c r="M137" s="277">
        <v>0.11199000000000001</v>
      </c>
    </row>
    <row r="138" spans="1:13">
      <c r="A138" s="301">
        <v>129</v>
      </c>
      <c r="B138" s="277" t="s">
        <v>145</v>
      </c>
      <c r="C138" s="277">
        <v>982.15</v>
      </c>
      <c r="D138" s="279">
        <v>976.05000000000007</v>
      </c>
      <c r="E138" s="279">
        <v>965.10000000000014</v>
      </c>
      <c r="F138" s="279">
        <v>948.05000000000007</v>
      </c>
      <c r="G138" s="279">
        <v>937.10000000000014</v>
      </c>
      <c r="H138" s="279">
        <v>993.10000000000014</v>
      </c>
      <c r="I138" s="279">
        <v>1004.0500000000002</v>
      </c>
      <c r="J138" s="279">
        <v>1021.1000000000001</v>
      </c>
      <c r="K138" s="277">
        <v>987</v>
      </c>
      <c r="L138" s="277">
        <v>959</v>
      </c>
      <c r="M138" s="277">
        <v>7.2273100000000001</v>
      </c>
    </row>
    <row r="139" spans="1:13">
      <c r="A139" s="301">
        <v>130</v>
      </c>
      <c r="B139" s="277" t="s">
        <v>139</v>
      </c>
      <c r="C139" s="277">
        <v>201.7</v>
      </c>
      <c r="D139" s="279">
        <v>197.39999999999998</v>
      </c>
      <c r="E139" s="279">
        <v>191.44999999999996</v>
      </c>
      <c r="F139" s="279">
        <v>181.2</v>
      </c>
      <c r="G139" s="279">
        <v>175.24999999999997</v>
      </c>
      <c r="H139" s="279">
        <v>207.64999999999995</v>
      </c>
      <c r="I139" s="279">
        <v>213.6</v>
      </c>
      <c r="J139" s="279">
        <v>223.84999999999994</v>
      </c>
      <c r="K139" s="277">
        <v>203.35</v>
      </c>
      <c r="L139" s="277">
        <v>187.15</v>
      </c>
      <c r="M139" s="277">
        <v>135.54597999999999</v>
      </c>
    </row>
    <row r="140" spans="1:13">
      <c r="A140" s="301">
        <v>131</v>
      </c>
      <c r="B140" s="277" t="s">
        <v>138</v>
      </c>
      <c r="C140" s="277">
        <v>570.9</v>
      </c>
      <c r="D140" s="279">
        <v>562.65</v>
      </c>
      <c r="E140" s="279">
        <v>550.79999999999995</v>
      </c>
      <c r="F140" s="279">
        <v>530.69999999999993</v>
      </c>
      <c r="G140" s="279">
        <v>518.84999999999991</v>
      </c>
      <c r="H140" s="279">
        <v>582.75</v>
      </c>
      <c r="I140" s="279">
        <v>594.60000000000014</v>
      </c>
      <c r="J140" s="279">
        <v>614.70000000000005</v>
      </c>
      <c r="K140" s="277">
        <v>574.5</v>
      </c>
      <c r="L140" s="277">
        <v>542.54999999999995</v>
      </c>
      <c r="M140" s="277">
        <v>117.52682</v>
      </c>
    </row>
    <row r="141" spans="1:13">
      <c r="A141" s="301">
        <v>132</v>
      </c>
      <c r="B141" s="277" t="s">
        <v>140</v>
      </c>
      <c r="C141" s="277">
        <v>160.80000000000001</v>
      </c>
      <c r="D141" s="279">
        <v>158.06666666666666</v>
      </c>
      <c r="E141" s="279">
        <v>154.68333333333334</v>
      </c>
      <c r="F141" s="279">
        <v>148.56666666666666</v>
      </c>
      <c r="G141" s="279">
        <v>145.18333333333334</v>
      </c>
      <c r="H141" s="279">
        <v>164.18333333333334</v>
      </c>
      <c r="I141" s="279">
        <v>167.56666666666666</v>
      </c>
      <c r="J141" s="279">
        <v>173.68333333333334</v>
      </c>
      <c r="K141" s="277">
        <v>161.44999999999999</v>
      </c>
      <c r="L141" s="277">
        <v>151.94999999999999</v>
      </c>
      <c r="M141" s="277">
        <v>69.903809999999993</v>
      </c>
    </row>
    <row r="142" spans="1:13">
      <c r="A142" s="301">
        <v>133</v>
      </c>
      <c r="B142" s="277" t="s">
        <v>267</v>
      </c>
      <c r="C142" s="277">
        <v>34.200000000000003</v>
      </c>
      <c r="D142" s="279">
        <v>34.216666666666669</v>
      </c>
      <c r="E142" s="279">
        <v>33.63333333333334</v>
      </c>
      <c r="F142" s="279">
        <v>33.06666666666667</v>
      </c>
      <c r="G142" s="279">
        <v>32.483333333333341</v>
      </c>
      <c r="H142" s="279">
        <v>34.783333333333339</v>
      </c>
      <c r="I142" s="279">
        <v>35.366666666666667</v>
      </c>
      <c r="J142" s="279">
        <v>35.933333333333337</v>
      </c>
      <c r="K142" s="277">
        <v>34.799999999999997</v>
      </c>
      <c r="L142" s="277">
        <v>33.65</v>
      </c>
      <c r="M142" s="277">
        <v>5.5699500000000004</v>
      </c>
    </row>
    <row r="143" spans="1:13">
      <c r="A143" s="301">
        <v>134</v>
      </c>
      <c r="B143" s="277" t="s">
        <v>141</v>
      </c>
      <c r="C143" s="277">
        <v>347.05</v>
      </c>
      <c r="D143" s="279">
        <v>344.66666666666669</v>
      </c>
      <c r="E143" s="279">
        <v>341.13333333333338</v>
      </c>
      <c r="F143" s="279">
        <v>335.2166666666667</v>
      </c>
      <c r="G143" s="279">
        <v>331.68333333333339</v>
      </c>
      <c r="H143" s="279">
        <v>350.58333333333337</v>
      </c>
      <c r="I143" s="279">
        <v>354.11666666666667</v>
      </c>
      <c r="J143" s="279">
        <v>360.03333333333336</v>
      </c>
      <c r="K143" s="277">
        <v>348.2</v>
      </c>
      <c r="L143" s="277">
        <v>338.75</v>
      </c>
      <c r="M143" s="277">
        <v>15.61131</v>
      </c>
    </row>
    <row r="144" spans="1:13">
      <c r="A144" s="301">
        <v>135</v>
      </c>
      <c r="B144" s="277" t="s">
        <v>142</v>
      </c>
      <c r="C144" s="277">
        <v>5875.35</v>
      </c>
      <c r="D144" s="279">
        <v>5849.1166666666659</v>
      </c>
      <c r="E144" s="279">
        <v>5778.2333333333318</v>
      </c>
      <c r="F144" s="279">
        <v>5681.1166666666659</v>
      </c>
      <c r="G144" s="279">
        <v>5610.2333333333318</v>
      </c>
      <c r="H144" s="279">
        <v>5946.2333333333318</v>
      </c>
      <c r="I144" s="279">
        <v>6017.116666666665</v>
      </c>
      <c r="J144" s="279">
        <v>6114.2333333333318</v>
      </c>
      <c r="K144" s="277">
        <v>5920</v>
      </c>
      <c r="L144" s="277">
        <v>5752</v>
      </c>
      <c r="M144" s="277">
        <v>10.186590000000001</v>
      </c>
    </row>
    <row r="145" spans="1:13">
      <c r="A145" s="301">
        <v>136</v>
      </c>
      <c r="B145" s="277" t="s">
        <v>144</v>
      </c>
      <c r="C145" s="277">
        <v>580.9</v>
      </c>
      <c r="D145" s="279">
        <v>565.68333333333339</v>
      </c>
      <c r="E145" s="279">
        <v>544.36666666666679</v>
      </c>
      <c r="F145" s="279">
        <v>507.83333333333337</v>
      </c>
      <c r="G145" s="279">
        <v>486.51666666666677</v>
      </c>
      <c r="H145" s="279">
        <v>602.21666666666681</v>
      </c>
      <c r="I145" s="279">
        <v>623.53333333333342</v>
      </c>
      <c r="J145" s="279">
        <v>660.06666666666683</v>
      </c>
      <c r="K145" s="277">
        <v>587</v>
      </c>
      <c r="L145" s="277">
        <v>529.15</v>
      </c>
      <c r="M145" s="277">
        <v>37.562640000000002</v>
      </c>
    </row>
    <row r="146" spans="1:13">
      <c r="A146" s="301">
        <v>137</v>
      </c>
      <c r="B146" s="277" t="s">
        <v>146</v>
      </c>
      <c r="C146" s="277">
        <v>1008.9</v>
      </c>
      <c r="D146" s="279">
        <v>1005.0666666666666</v>
      </c>
      <c r="E146" s="279">
        <v>990.13333333333321</v>
      </c>
      <c r="F146" s="279">
        <v>971.36666666666656</v>
      </c>
      <c r="G146" s="279">
        <v>956.43333333333317</v>
      </c>
      <c r="H146" s="279">
        <v>1023.8333333333333</v>
      </c>
      <c r="I146" s="279">
        <v>1038.7666666666667</v>
      </c>
      <c r="J146" s="279">
        <v>1057.5333333333333</v>
      </c>
      <c r="K146" s="277">
        <v>1020</v>
      </c>
      <c r="L146" s="277">
        <v>986.3</v>
      </c>
      <c r="M146" s="277">
        <v>14.231400000000001</v>
      </c>
    </row>
    <row r="147" spans="1:13">
      <c r="A147" s="301">
        <v>138</v>
      </c>
      <c r="B147" s="277" t="s">
        <v>147</v>
      </c>
      <c r="C147" s="277">
        <v>92.35</v>
      </c>
      <c r="D147" s="279">
        <v>92.883333333333326</v>
      </c>
      <c r="E147" s="279">
        <v>91.016666666666652</v>
      </c>
      <c r="F147" s="279">
        <v>89.683333333333323</v>
      </c>
      <c r="G147" s="279">
        <v>87.816666666666649</v>
      </c>
      <c r="H147" s="279">
        <v>94.216666666666654</v>
      </c>
      <c r="I147" s="279">
        <v>96.083333333333329</v>
      </c>
      <c r="J147" s="279">
        <v>97.416666666666657</v>
      </c>
      <c r="K147" s="277">
        <v>94.75</v>
      </c>
      <c r="L147" s="277">
        <v>91.55</v>
      </c>
      <c r="M147" s="277">
        <v>103.5057</v>
      </c>
    </row>
    <row r="148" spans="1:13">
      <c r="A148" s="301">
        <v>139</v>
      </c>
      <c r="B148" s="277" t="s">
        <v>268</v>
      </c>
      <c r="C148" s="277">
        <v>1031.25</v>
      </c>
      <c r="D148" s="279">
        <v>1046.9166666666667</v>
      </c>
      <c r="E148" s="279">
        <v>994.83333333333348</v>
      </c>
      <c r="F148" s="279">
        <v>958.41666666666674</v>
      </c>
      <c r="G148" s="279">
        <v>906.33333333333348</v>
      </c>
      <c r="H148" s="279">
        <v>1083.3333333333335</v>
      </c>
      <c r="I148" s="279">
        <v>1135.416666666667</v>
      </c>
      <c r="J148" s="279">
        <v>1171.8333333333335</v>
      </c>
      <c r="K148" s="277">
        <v>1099</v>
      </c>
      <c r="L148" s="277">
        <v>1010.5</v>
      </c>
      <c r="M148" s="277">
        <v>15.190770000000001</v>
      </c>
    </row>
    <row r="149" spans="1:13">
      <c r="A149" s="301">
        <v>140</v>
      </c>
      <c r="B149" s="277" t="s">
        <v>149</v>
      </c>
      <c r="C149" s="277">
        <v>1131.6500000000001</v>
      </c>
      <c r="D149" s="279">
        <v>1115.25</v>
      </c>
      <c r="E149" s="279">
        <v>1093</v>
      </c>
      <c r="F149" s="279">
        <v>1054.3499999999999</v>
      </c>
      <c r="G149" s="279">
        <v>1032.0999999999999</v>
      </c>
      <c r="H149" s="279">
        <v>1153.9000000000001</v>
      </c>
      <c r="I149" s="279">
        <v>1176.1500000000001</v>
      </c>
      <c r="J149" s="279">
        <v>1214.8000000000002</v>
      </c>
      <c r="K149" s="277">
        <v>1137.5</v>
      </c>
      <c r="L149" s="277">
        <v>1076.5999999999999</v>
      </c>
      <c r="M149" s="277">
        <v>33.387630000000001</v>
      </c>
    </row>
    <row r="150" spans="1:13">
      <c r="A150" s="301">
        <v>141</v>
      </c>
      <c r="B150" s="277" t="s">
        <v>269</v>
      </c>
      <c r="C150" s="277">
        <v>686.6</v>
      </c>
      <c r="D150" s="279">
        <v>676.51666666666677</v>
      </c>
      <c r="E150" s="279">
        <v>661.08333333333348</v>
      </c>
      <c r="F150" s="279">
        <v>635.56666666666672</v>
      </c>
      <c r="G150" s="279">
        <v>620.13333333333344</v>
      </c>
      <c r="H150" s="279">
        <v>702.03333333333353</v>
      </c>
      <c r="I150" s="279">
        <v>717.4666666666667</v>
      </c>
      <c r="J150" s="279">
        <v>742.98333333333358</v>
      </c>
      <c r="K150" s="277">
        <v>691.95</v>
      </c>
      <c r="L150" s="277">
        <v>651</v>
      </c>
      <c r="M150" s="277">
        <v>2.8596499999999998</v>
      </c>
    </row>
    <row r="151" spans="1:13">
      <c r="A151" s="301">
        <v>142</v>
      </c>
      <c r="B151" s="277" t="s">
        <v>151</v>
      </c>
      <c r="C151" s="277">
        <v>23.65</v>
      </c>
      <c r="D151" s="279">
        <v>23.516666666666669</v>
      </c>
      <c r="E151" s="279">
        <v>23.233333333333338</v>
      </c>
      <c r="F151" s="279">
        <v>22.81666666666667</v>
      </c>
      <c r="G151" s="279">
        <v>22.533333333333339</v>
      </c>
      <c r="H151" s="279">
        <v>23.933333333333337</v>
      </c>
      <c r="I151" s="279">
        <v>24.216666666666669</v>
      </c>
      <c r="J151" s="279">
        <v>24.633333333333336</v>
      </c>
      <c r="K151" s="277">
        <v>23.8</v>
      </c>
      <c r="L151" s="277">
        <v>23.1</v>
      </c>
      <c r="M151" s="277">
        <v>68.029089999999997</v>
      </c>
    </row>
    <row r="152" spans="1:13">
      <c r="A152" s="301">
        <v>143</v>
      </c>
      <c r="B152" s="277" t="s">
        <v>270</v>
      </c>
      <c r="C152" s="277">
        <v>20.100000000000001</v>
      </c>
      <c r="D152" s="279">
        <v>20.05</v>
      </c>
      <c r="E152" s="279">
        <v>19.900000000000002</v>
      </c>
      <c r="F152" s="279">
        <v>19.700000000000003</v>
      </c>
      <c r="G152" s="279">
        <v>19.550000000000004</v>
      </c>
      <c r="H152" s="279">
        <v>20.25</v>
      </c>
      <c r="I152" s="279">
        <v>20.399999999999999</v>
      </c>
      <c r="J152" s="279">
        <v>20.599999999999998</v>
      </c>
      <c r="K152" s="277">
        <v>20.2</v>
      </c>
      <c r="L152" s="277">
        <v>19.850000000000001</v>
      </c>
      <c r="M152" s="277">
        <v>27.13974</v>
      </c>
    </row>
    <row r="153" spans="1:13">
      <c r="A153" s="301">
        <v>144</v>
      </c>
      <c r="B153" s="277" t="s">
        <v>155</v>
      </c>
      <c r="C153" s="277">
        <v>82.1</v>
      </c>
      <c r="D153" s="279">
        <v>81.666666666666671</v>
      </c>
      <c r="E153" s="279">
        <v>80.833333333333343</v>
      </c>
      <c r="F153" s="279">
        <v>79.566666666666677</v>
      </c>
      <c r="G153" s="279">
        <v>78.733333333333348</v>
      </c>
      <c r="H153" s="279">
        <v>82.933333333333337</v>
      </c>
      <c r="I153" s="279">
        <v>83.76666666666668</v>
      </c>
      <c r="J153" s="279">
        <v>85.033333333333331</v>
      </c>
      <c r="K153" s="277">
        <v>82.5</v>
      </c>
      <c r="L153" s="277">
        <v>80.400000000000006</v>
      </c>
      <c r="M153" s="277">
        <v>41.873429999999999</v>
      </c>
    </row>
    <row r="154" spans="1:13">
      <c r="A154" s="301">
        <v>145</v>
      </c>
      <c r="B154" s="277" t="s">
        <v>156</v>
      </c>
      <c r="C154" s="277">
        <v>86.75</v>
      </c>
      <c r="D154" s="279">
        <v>87</v>
      </c>
      <c r="E154" s="279">
        <v>85.6</v>
      </c>
      <c r="F154" s="279">
        <v>84.449999999999989</v>
      </c>
      <c r="G154" s="279">
        <v>83.049999999999983</v>
      </c>
      <c r="H154" s="279">
        <v>88.15</v>
      </c>
      <c r="I154" s="279">
        <v>89.550000000000011</v>
      </c>
      <c r="J154" s="279">
        <v>90.700000000000017</v>
      </c>
      <c r="K154" s="277">
        <v>88.4</v>
      </c>
      <c r="L154" s="277">
        <v>85.85</v>
      </c>
      <c r="M154" s="277">
        <v>101.52713</v>
      </c>
    </row>
    <row r="155" spans="1:13">
      <c r="A155" s="301">
        <v>146</v>
      </c>
      <c r="B155" s="277" t="s">
        <v>150</v>
      </c>
      <c r="C155" s="277">
        <v>33.75</v>
      </c>
      <c r="D155" s="279">
        <v>33.466666666666669</v>
      </c>
      <c r="E155" s="279">
        <v>32.983333333333334</v>
      </c>
      <c r="F155" s="279">
        <v>32.216666666666669</v>
      </c>
      <c r="G155" s="279">
        <v>31.733333333333334</v>
      </c>
      <c r="H155" s="279">
        <v>34.233333333333334</v>
      </c>
      <c r="I155" s="279">
        <v>34.716666666666669</v>
      </c>
      <c r="J155" s="279">
        <v>35.483333333333334</v>
      </c>
      <c r="K155" s="277">
        <v>33.950000000000003</v>
      </c>
      <c r="L155" s="277">
        <v>32.700000000000003</v>
      </c>
      <c r="M155" s="277">
        <v>134.90894</v>
      </c>
    </row>
    <row r="156" spans="1:13">
      <c r="A156" s="301">
        <v>147</v>
      </c>
      <c r="B156" s="277" t="s">
        <v>153</v>
      </c>
      <c r="C156" s="277">
        <v>17495.650000000001</v>
      </c>
      <c r="D156" s="279">
        <v>17340.083333333332</v>
      </c>
      <c r="E156" s="279">
        <v>16915.566666666666</v>
      </c>
      <c r="F156" s="279">
        <v>16335.483333333334</v>
      </c>
      <c r="G156" s="279">
        <v>15910.966666666667</v>
      </c>
      <c r="H156" s="279">
        <v>17920.166666666664</v>
      </c>
      <c r="I156" s="279">
        <v>18344.683333333334</v>
      </c>
      <c r="J156" s="279">
        <v>18924.766666666663</v>
      </c>
      <c r="K156" s="277">
        <v>17764.599999999999</v>
      </c>
      <c r="L156" s="277">
        <v>16760</v>
      </c>
      <c r="M156" s="277">
        <v>2.9654099999999999</v>
      </c>
    </row>
    <row r="157" spans="1:13">
      <c r="A157" s="301">
        <v>148</v>
      </c>
      <c r="B157" s="277" t="s">
        <v>3162</v>
      </c>
      <c r="C157" s="277">
        <v>289.7</v>
      </c>
      <c r="D157" s="279">
        <v>287.7833333333333</v>
      </c>
      <c r="E157" s="279">
        <v>283.66666666666663</v>
      </c>
      <c r="F157" s="279">
        <v>277.63333333333333</v>
      </c>
      <c r="G157" s="279">
        <v>273.51666666666665</v>
      </c>
      <c r="H157" s="279">
        <v>293.81666666666661</v>
      </c>
      <c r="I157" s="279">
        <v>297.93333333333328</v>
      </c>
      <c r="J157" s="279">
        <v>303.96666666666658</v>
      </c>
      <c r="K157" s="277">
        <v>291.89999999999998</v>
      </c>
      <c r="L157" s="277">
        <v>281.75</v>
      </c>
      <c r="M157" s="277">
        <v>7.1453699999999998</v>
      </c>
    </row>
    <row r="158" spans="1:13">
      <c r="A158" s="301">
        <v>149</v>
      </c>
      <c r="B158" s="277" t="s">
        <v>271</v>
      </c>
      <c r="C158" s="277">
        <v>364.75</v>
      </c>
      <c r="D158" s="279">
        <v>366.58333333333331</v>
      </c>
      <c r="E158" s="279">
        <v>360.16666666666663</v>
      </c>
      <c r="F158" s="279">
        <v>355.58333333333331</v>
      </c>
      <c r="G158" s="279">
        <v>349.16666666666663</v>
      </c>
      <c r="H158" s="279">
        <v>371.16666666666663</v>
      </c>
      <c r="I158" s="279">
        <v>377.58333333333326</v>
      </c>
      <c r="J158" s="279">
        <v>382.16666666666663</v>
      </c>
      <c r="K158" s="277">
        <v>373</v>
      </c>
      <c r="L158" s="277">
        <v>362</v>
      </c>
      <c r="M158" s="277">
        <v>2.6339399999999999</v>
      </c>
    </row>
    <row r="159" spans="1:13">
      <c r="A159" s="301">
        <v>150</v>
      </c>
      <c r="B159" s="277" t="s">
        <v>158</v>
      </c>
      <c r="C159" s="277">
        <v>76.150000000000006</v>
      </c>
      <c r="D159" s="279">
        <v>75.95</v>
      </c>
      <c r="E159" s="279">
        <v>75.2</v>
      </c>
      <c r="F159" s="279">
        <v>74.25</v>
      </c>
      <c r="G159" s="279">
        <v>73.5</v>
      </c>
      <c r="H159" s="279">
        <v>76.900000000000006</v>
      </c>
      <c r="I159" s="279">
        <v>77.650000000000006</v>
      </c>
      <c r="J159" s="279">
        <v>78.600000000000009</v>
      </c>
      <c r="K159" s="277">
        <v>76.7</v>
      </c>
      <c r="L159" s="277">
        <v>75</v>
      </c>
      <c r="M159" s="277">
        <v>106.05125</v>
      </c>
    </row>
    <row r="160" spans="1:13">
      <c r="A160" s="301">
        <v>151</v>
      </c>
      <c r="B160" s="277" t="s">
        <v>157</v>
      </c>
      <c r="C160" s="277">
        <v>93.25</v>
      </c>
      <c r="D160" s="279">
        <v>94.45</v>
      </c>
      <c r="E160" s="279">
        <v>91.9</v>
      </c>
      <c r="F160" s="279">
        <v>90.55</v>
      </c>
      <c r="G160" s="279">
        <v>88</v>
      </c>
      <c r="H160" s="279">
        <v>95.800000000000011</v>
      </c>
      <c r="I160" s="279">
        <v>98.35</v>
      </c>
      <c r="J160" s="279">
        <v>99.700000000000017</v>
      </c>
      <c r="K160" s="277">
        <v>97</v>
      </c>
      <c r="L160" s="277">
        <v>93.1</v>
      </c>
      <c r="M160" s="277">
        <v>11.158989999999999</v>
      </c>
    </row>
    <row r="161" spans="1:13">
      <c r="A161" s="301">
        <v>152</v>
      </c>
      <c r="B161" s="277" t="s">
        <v>272</v>
      </c>
      <c r="C161" s="277">
        <v>3153</v>
      </c>
      <c r="D161" s="279">
        <v>3114</v>
      </c>
      <c r="E161" s="279">
        <v>3029</v>
      </c>
      <c r="F161" s="279">
        <v>2905</v>
      </c>
      <c r="G161" s="279">
        <v>2820</v>
      </c>
      <c r="H161" s="279">
        <v>3238</v>
      </c>
      <c r="I161" s="279">
        <v>3323</v>
      </c>
      <c r="J161" s="279">
        <v>3447</v>
      </c>
      <c r="K161" s="277">
        <v>3199</v>
      </c>
      <c r="L161" s="277">
        <v>2990</v>
      </c>
      <c r="M161" s="277">
        <v>0.93128999999999995</v>
      </c>
    </row>
    <row r="162" spans="1:13">
      <c r="A162" s="301">
        <v>153</v>
      </c>
      <c r="B162" s="277" t="s">
        <v>273</v>
      </c>
      <c r="C162" s="277">
        <v>1671.65</v>
      </c>
      <c r="D162" s="279">
        <v>1681</v>
      </c>
      <c r="E162" s="279">
        <v>1652.6</v>
      </c>
      <c r="F162" s="279">
        <v>1633.55</v>
      </c>
      <c r="G162" s="279">
        <v>1605.1499999999999</v>
      </c>
      <c r="H162" s="279">
        <v>1700.05</v>
      </c>
      <c r="I162" s="279">
        <v>1728.45</v>
      </c>
      <c r="J162" s="279">
        <v>1747.5</v>
      </c>
      <c r="K162" s="277">
        <v>1709.4</v>
      </c>
      <c r="L162" s="277">
        <v>1661.95</v>
      </c>
      <c r="M162" s="277">
        <v>1.5829500000000001</v>
      </c>
    </row>
    <row r="163" spans="1:13">
      <c r="A163" s="301">
        <v>154</v>
      </c>
      <c r="B163" s="277" t="s">
        <v>274</v>
      </c>
      <c r="C163" s="277">
        <v>196.15</v>
      </c>
      <c r="D163" s="279">
        <v>196.51666666666665</v>
      </c>
      <c r="E163" s="279">
        <v>193.6333333333333</v>
      </c>
      <c r="F163" s="279">
        <v>191.11666666666665</v>
      </c>
      <c r="G163" s="279">
        <v>188.23333333333329</v>
      </c>
      <c r="H163" s="279">
        <v>199.0333333333333</v>
      </c>
      <c r="I163" s="279">
        <v>201.91666666666663</v>
      </c>
      <c r="J163" s="279">
        <v>204.43333333333331</v>
      </c>
      <c r="K163" s="277">
        <v>199.4</v>
      </c>
      <c r="L163" s="277">
        <v>194</v>
      </c>
      <c r="M163" s="277">
        <v>2.3302399999999999</v>
      </c>
    </row>
    <row r="164" spans="1:13">
      <c r="A164" s="301">
        <v>155</v>
      </c>
      <c r="B164" s="277" t="s">
        <v>159</v>
      </c>
      <c r="C164" s="277">
        <v>19245.55</v>
      </c>
      <c r="D164" s="279">
        <v>19398.516666666666</v>
      </c>
      <c r="E164" s="279">
        <v>18947.033333333333</v>
      </c>
      <c r="F164" s="279">
        <v>18648.516666666666</v>
      </c>
      <c r="G164" s="279">
        <v>18197.033333333333</v>
      </c>
      <c r="H164" s="279">
        <v>19697.033333333333</v>
      </c>
      <c r="I164" s="279">
        <v>20148.516666666663</v>
      </c>
      <c r="J164" s="279">
        <v>20447.033333333333</v>
      </c>
      <c r="K164" s="277">
        <v>19850</v>
      </c>
      <c r="L164" s="277">
        <v>19100</v>
      </c>
      <c r="M164" s="277">
        <v>0.19109000000000001</v>
      </c>
    </row>
    <row r="165" spans="1:13">
      <c r="A165" s="301">
        <v>156</v>
      </c>
      <c r="B165" s="277" t="s">
        <v>161</v>
      </c>
      <c r="C165" s="277">
        <v>255.55</v>
      </c>
      <c r="D165" s="279">
        <v>255.43333333333337</v>
      </c>
      <c r="E165" s="279">
        <v>250.51666666666671</v>
      </c>
      <c r="F165" s="279">
        <v>245.48333333333335</v>
      </c>
      <c r="G165" s="279">
        <v>240.56666666666669</v>
      </c>
      <c r="H165" s="279">
        <v>260.4666666666667</v>
      </c>
      <c r="I165" s="279">
        <v>265.38333333333344</v>
      </c>
      <c r="J165" s="279">
        <v>270.41666666666674</v>
      </c>
      <c r="K165" s="277">
        <v>260.35000000000002</v>
      </c>
      <c r="L165" s="277">
        <v>250.4</v>
      </c>
      <c r="M165" s="277">
        <v>45.404969999999999</v>
      </c>
    </row>
    <row r="166" spans="1:13">
      <c r="A166" s="301">
        <v>157</v>
      </c>
      <c r="B166" s="277" t="s">
        <v>275</v>
      </c>
      <c r="C166" s="277">
        <v>4104.3500000000004</v>
      </c>
      <c r="D166" s="279">
        <v>4107.2833333333338</v>
      </c>
      <c r="E166" s="279">
        <v>4079.5666666666675</v>
      </c>
      <c r="F166" s="279">
        <v>4054.7833333333338</v>
      </c>
      <c r="G166" s="279">
        <v>4027.0666666666675</v>
      </c>
      <c r="H166" s="279">
        <v>4132.0666666666675</v>
      </c>
      <c r="I166" s="279">
        <v>4159.7833333333328</v>
      </c>
      <c r="J166" s="279">
        <v>4184.5666666666675</v>
      </c>
      <c r="K166" s="277">
        <v>4135</v>
      </c>
      <c r="L166" s="277">
        <v>4082.5</v>
      </c>
      <c r="M166" s="277">
        <v>0.22705</v>
      </c>
    </row>
    <row r="167" spans="1:13">
      <c r="A167" s="301">
        <v>158</v>
      </c>
      <c r="B167" s="277" t="s">
        <v>163</v>
      </c>
      <c r="C167" s="277">
        <v>1382.1</v>
      </c>
      <c r="D167" s="279">
        <v>1369</v>
      </c>
      <c r="E167" s="279">
        <v>1353.1</v>
      </c>
      <c r="F167" s="279">
        <v>1324.1</v>
      </c>
      <c r="G167" s="279">
        <v>1308.1999999999998</v>
      </c>
      <c r="H167" s="279">
        <v>1398</v>
      </c>
      <c r="I167" s="279">
        <v>1413.9</v>
      </c>
      <c r="J167" s="279">
        <v>1442.9</v>
      </c>
      <c r="K167" s="277">
        <v>1384.9</v>
      </c>
      <c r="L167" s="277">
        <v>1340</v>
      </c>
      <c r="M167" s="277">
        <v>7.2996499999999997</v>
      </c>
    </row>
    <row r="168" spans="1:13">
      <c r="A168" s="301">
        <v>159</v>
      </c>
      <c r="B168" s="277" t="s">
        <v>160</v>
      </c>
      <c r="C168" s="277">
        <v>1372.95</v>
      </c>
      <c r="D168" s="279">
        <v>1375.6499999999999</v>
      </c>
      <c r="E168" s="279">
        <v>1351.4999999999998</v>
      </c>
      <c r="F168" s="279">
        <v>1330.05</v>
      </c>
      <c r="G168" s="279">
        <v>1305.8999999999999</v>
      </c>
      <c r="H168" s="279">
        <v>1397.0999999999997</v>
      </c>
      <c r="I168" s="279">
        <v>1421.2499999999998</v>
      </c>
      <c r="J168" s="279">
        <v>1442.6999999999996</v>
      </c>
      <c r="K168" s="277">
        <v>1399.8</v>
      </c>
      <c r="L168" s="277">
        <v>1354.2</v>
      </c>
      <c r="M168" s="277">
        <v>8.0022699999999993</v>
      </c>
    </row>
    <row r="169" spans="1:13">
      <c r="A169" s="301">
        <v>160</v>
      </c>
      <c r="B169" s="277" t="s">
        <v>162</v>
      </c>
      <c r="C169" s="277">
        <v>81.25</v>
      </c>
      <c r="D169" s="279">
        <v>80.566666666666663</v>
      </c>
      <c r="E169" s="279">
        <v>79.533333333333331</v>
      </c>
      <c r="F169" s="279">
        <v>77.816666666666663</v>
      </c>
      <c r="G169" s="279">
        <v>76.783333333333331</v>
      </c>
      <c r="H169" s="279">
        <v>82.283333333333331</v>
      </c>
      <c r="I169" s="279">
        <v>83.316666666666663</v>
      </c>
      <c r="J169" s="279">
        <v>85.033333333333331</v>
      </c>
      <c r="K169" s="277">
        <v>81.599999999999994</v>
      </c>
      <c r="L169" s="277">
        <v>78.849999999999994</v>
      </c>
      <c r="M169" s="277">
        <v>52.747950000000003</v>
      </c>
    </row>
    <row r="170" spans="1:13">
      <c r="A170" s="301">
        <v>161</v>
      </c>
      <c r="B170" s="277" t="s">
        <v>165</v>
      </c>
      <c r="C170" s="277">
        <v>162.19999999999999</v>
      </c>
      <c r="D170" s="279">
        <v>162.06666666666666</v>
      </c>
      <c r="E170" s="279">
        <v>159.63333333333333</v>
      </c>
      <c r="F170" s="279">
        <v>157.06666666666666</v>
      </c>
      <c r="G170" s="279">
        <v>154.63333333333333</v>
      </c>
      <c r="H170" s="279">
        <v>164.63333333333333</v>
      </c>
      <c r="I170" s="279">
        <v>167.06666666666666</v>
      </c>
      <c r="J170" s="279">
        <v>169.63333333333333</v>
      </c>
      <c r="K170" s="277">
        <v>164.5</v>
      </c>
      <c r="L170" s="277">
        <v>159.5</v>
      </c>
      <c r="M170" s="277">
        <v>86.967010000000002</v>
      </c>
    </row>
    <row r="171" spans="1:13">
      <c r="A171" s="301">
        <v>162</v>
      </c>
      <c r="B171" s="277" t="s">
        <v>276</v>
      </c>
      <c r="C171" s="277">
        <v>171.15</v>
      </c>
      <c r="D171" s="279">
        <v>173.6</v>
      </c>
      <c r="E171" s="279">
        <v>164.54999999999998</v>
      </c>
      <c r="F171" s="279">
        <v>157.94999999999999</v>
      </c>
      <c r="G171" s="279">
        <v>148.89999999999998</v>
      </c>
      <c r="H171" s="279">
        <v>180.2</v>
      </c>
      <c r="I171" s="279">
        <v>189.25</v>
      </c>
      <c r="J171" s="279">
        <v>195.85</v>
      </c>
      <c r="K171" s="277">
        <v>182.65</v>
      </c>
      <c r="L171" s="277">
        <v>167</v>
      </c>
      <c r="M171" s="277">
        <v>10.75099</v>
      </c>
    </row>
    <row r="172" spans="1:13">
      <c r="A172" s="301">
        <v>163</v>
      </c>
      <c r="B172" s="277" t="s">
        <v>277</v>
      </c>
      <c r="C172" s="277">
        <v>10293.950000000001</v>
      </c>
      <c r="D172" s="279">
        <v>10314.933333333334</v>
      </c>
      <c r="E172" s="279">
        <v>10150.016666666668</v>
      </c>
      <c r="F172" s="279">
        <v>10006.083333333334</v>
      </c>
      <c r="G172" s="279">
        <v>9841.1666666666679</v>
      </c>
      <c r="H172" s="279">
        <v>10458.866666666669</v>
      </c>
      <c r="I172" s="279">
        <v>10623.783333333333</v>
      </c>
      <c r="J172" s="279">
        <v>10767.716666666669</v>
      </c>
      <c r="K172" s="277">
        <v>10479.85</v>
      </c>
      <c r="L172" s="277">
        <v>10171</v>
      </c>
      <c r="M172" s="277">
        <v>6.2619999999999995E-2</v>
      </c>
    </row>
    <row r="173" spans="1:13">
      <c r="A173" s="301">
        <v>164</v>
      </c>
      <c r="B173" s="277" t="s">
        <v>164</v>
      </c>
      <c r="C173" s="277">
        <v>33.25</v>
      </c>
      <c r="D173" s="279">
        <v>32.983333333333334</v>
      </c>
      <c r="E173" s="279">
        <v>32.516666666666666</v>
      </c>
      <c r="F173" s="279">
        <v>31.783333333333331</v>
      </c>
      <c r="G173" s="279">
        <v>31.316666666666663</v>
      </c>
      <c r="H173" s="279">
        <v>33.716666666666669</v>
      </c>
      <c r="I173" s="279">
        <v>34.183333333333337</v>
      </c>
      <c r="J173" s="279">
        <v>34.916666666666671</v>
      </c>
      <c r="K173" s="277">
        <v>33.450000000000003</v>
      </c>
      <c r="L173" s="277">
        <v>32.25</v>
      </c>
      <c r="M173" s="277">
        <v>178.06806</v>
      </c>
    </row>
    <row r="174" spans="1:13">
      <c r="A174" s="301">
        <v>165</v>
      </c>
      <c r="B174" s="277" t="s">
        <v>278</v>
      </c>
      <c r="C174" s="277">
        <v>330.8</v>
      </c>
      <c r="D174" s="279">
        <v>331.59999999999997</v>
      </c>
      <c r="E174" s="279">
        <v>321.19999999999993</v>
      </c>
      <c r="F174" s="279">
        <v>311.59999999999997</v>
      </c>
      <c r="G174" s="279">
        <v>301.19999999999993</v>
      </c>
      <c r="H174" s="279">
        <v>341.19999999999993</v>
      </c>
      <c r="I174" s="279">
        <v>351.59999999999991</v>
      </c>
      <c r="J174" s="279">
        <v>361.19999999999993</v>
      </c>
      <c r="K174" s="277">
        <v>342</v>
      </c>
      <c r="L174" s="277">
        <v>322</v>
      </c>
      <c r="M174" s="277">
        <v>1.29792</v>
      </c>
    </row>
    <row r="175" spans="1:13">
      <c r="A175" s="301">
        <v>166</v>
      </c>
      <c r="B175" s="277" t="s">
        <v>168</v>
      </c>
      <c r="C175" s="277">
        <v>166.9</v>
      </c>
      <c r="D175" s="279">
        <v>165.13333333333333</v>
      </c>
      <c r="E175" s="279">
        <v>162.26666666666665</v>
      </c>
      <c r="F175" s="279">
        <v>157.63333333333333</v>
      </c>
      <c r="G175" s="279">
        <v>154.76666666666665</v>
      </c>
      <c r="H175" s="279">
        <v>169.76666666666665</v>
      </c>
      <c r="I175" s="279">
        <v>172.63333333333333</v>
      </c>
      <c r="J175" s="279">
        <v>177.26666666666665</v>
      </c>
      <c r="K175" s="277">
        <v>168</v>
      </c>
      <c r="L175" s="277">
        <v>160.5</v>
      </c>
      <c r="M175" s="277">
        <v>280.80086999999997</v>
      </c>
    </row>
    <row r="176" spans="1:13">
      <c r="A176" s="301">
        <v>167</v>
      </c>
      <c r="B176" s="277" t="s">
        <v>169</v>
      </c>
      <c r="C176" s="277">
        <v>103.1</v>
      </c>
      <c r="D176" s="279">
        <v>102.21666666666665</v>
      </c>
      <c r="E176" s="279">
        <v>100.68333333333331</v>
      </c>
      <c r="F176" s="279">
        <v>98.266666666666652</v>
      </c>
      <c r="G176" s="279">
        <v>96.733333333333306</v>
      </c>
      <c r="H176" s="279">
        <v>104.63333333333331</v>
      </c>
      <c r="I176" s="279">
        <v>106.16666666666664</v>
      </c>
      <c r="J176" s="279">
        <v>108.58333333333331</v>
      </c>
      <c r="K176" s="277">
        <v>103.75</v>
      </c>
      <c r="L176" s="277">
        <v>99.8</v>
      </c>
      <c r="M176" s="277">
        <v>42.566090000000003</v>
      </c>
    </row>
    <row r="177" spans="1:13">
      <c r="A177" s="301">
        <v>168</v>
      </c>
      <c r="B177" s="277" t="s">
        <v>279</v>
      </c>
      <c r="C177" s="277">
        <v>470.65</v>
      </c>
      <c r="D177" s="279">
        <v>467.55</v>
      </c>
      <c r="E177" s="279">
        <v>461.1</v>
      </c>
      <c r="F177" s="279">
        <v>451.55</v>
      </c>
      <c r="G177" s="279">
        <v>445.1</v>
      </c>
      <c r="H177" s="279">
        <v>477.1</v>
      </c>
      <c r="I177" s="279">
        <v>483.54999999999995</v>
      </c>
      <c r="J177" s="279">
        <v>493.1</v>
      </c>
      <c r="K177" s="277">
        <v>474</v>
      </c>
      <c r="L177" s="277">
        <v>458</v>
      </c>
      <c r="M177" s="277">
        <v>1.3994899999999999</v>
      </c>
    </row>
    <row r="178" spans="1:13">
      <c r="A178" s="301">
        <v>169</v>
      </c>
      <c r="B178" s="277" t="s">
        <v>170</v>
      </c>
      <c r="C178" s="277">
        <v>1843.4</v>
      </c>
      <c r="D178" s="279">
        <v>1841.6166666666668</v>
      </c>
      <c r="E178" s="279">
        <v>1814.2333333333336</v>
      </c>
      <c r="F178" s="279">
        <v>1785.0666666666668</v>
      </c>
      <c r="G178" s="279">
        <v>1757.6833333333336</v>
      </c>
      <c r="H178" s="279">
        <v>1870.7833333333335</v>
      </c>
      <c r="I178" s="279">
        <v>1898.1666666666667</v>
      </c>
      <c r="J178" s="279">
        <v>1927.3333333333335</v>
      </c>
      <c r="K178" s="277">
        <v>1869</v>
      </c>
      <c r="L178" s="277">
        <v>1812.45</v>
      </c>
      <c r="M178" s="277">
        <v>281.33992999999998</v>
      </c>
    </row>
    <row r="179" spans="1:13">
      <c r="A179" s="301">
        <v>170</v>
      </c>
      <c r="B179" s="277" t="s">
        <v>280</v>
      </c>
      <c r="C179" s="277">
        <v>865.2</v>
      </c>
      <c r="D179" s="279">
        <v>861.98333333333323</v>
      </c>
      <c r="E179" s="279">
        <v>854.46666666666647</v>
      </c>
      <c r="F179" s="279">
        <v>843.73333333333323</v>
      </c>
      <c r="G179" s="279">
        <v>836.21666666666647</v>
      </c>
      <c r="H179" s="279">
        <v>872.71666666666647</v>
      </c>
      <c r="I179" s="279">
        <v>880.23333333333312</v>
      </c>
      <c r="J179" s="279">
        <v>890.96666666666647</v>
      </c>
      <c r="K179" s="277">
        <v>869.5</v>
      </c>
      <c r="L179" s="277">
        <v>851.25</v>
      </c>
      <c r="M179" s="277">
        <v>6.30572</v>
      </c>
    </row>
    <row r="180" spans="1:13">
      <c r="A180" s="301">
        <v>171</v>
      </c>
      <c r="B180" s="277" t="s">
        <v>175</v>
      </c>
      <c r="C180" s="277">
        <v>3814.45</v>
      </c>
      <c r="D180" s="279">
        <v>3803.6999999999994</v>
      </c>
      <c r="E180" s="279">
        <v>3772.2999999999988</v>
      </c>
      <c r="F180" s="279">
        <v>3730.1499999999996</v>
      </c>
      <c r="G180" s="279">
        <v>3698.7499999999991</v>
      </c>
      <c r="H180" s="279">
        <v>3845.8499999999985</v>
      </c>
      <c r="I180" s="279">
        <v>3877.2499999999991</v>
      </c>
      <c r="J180" s="279">
        <v>3919.3999999999983</v>
      </c>
      <c r="K180" s="277">
        <v>3835.1</v>
      </c>
      <c r="L180" s="277">
        <v>3761.55</v>
      </c>
      <c r="M180" s="277">
        <v>1.20625</v>
      </c>
    </row>
    <row r="181" spans="1:13">
      <c r="A181" s="301">
        <v>172</v>
      </c>
      <c r="B181" s="277" t="s">
        <v>173</v>
      </c>
      <c r="C181" s="277">
        <v>21731.1</v>
      </c>
      <c r="D181" s="279">
        <v>21671</v>
      </c>
      <c r="E181" s="279">
        <v>21310.1</v>
      </c>
      <c r="F181" s="279">
        <v>20889.099999999999</v>
      </c>
      <c r="G181" s="279">
        <v>20528.199999999997</v>
      </c>
      <c r="H181" s="279">
        <v>22092</v>
      </c>
      <c r="I181" s="279">
        <v>22452.9</v>
      </c>
      <c r="J181" s="279">
        <v>22873.9</v>
      </c>
      <c r="K181" s="277">
        <v>22031.9</v>
      </c>
      <c r="L181" s="277">
        <v>21250</v>
      </c>
      <c r="M181" s="277">
        <v>0.42359000000000002</v>
      </c>
    </row>
    <row r="182" spans="1:13">
      <c r="A182" s="301">
        <v>173</v>
      </c>
      <c r="B182" s="277" t="s">
        <v>176</v>
      </c>
      <c r="C182" s="277">
        <v>674</v>
      </c>
      <c r="D182" s="279">
        <v>666.0333333333333</v>
      </c>
      <c r="E182" s="279">
        <v>652.46666666666658</v>
      </c>
      <c r="F182" s="279">
        <v>630.93333333333328</v>
      </c>
      <c r="G182" s="279">
        <v>617.36666666666656</v>
      </c>
      <c r="H182" s="279">
        <v>687.56666666666661</v>
      </c>
      <c r="I182" s="279">
        <v>701.13333333333321</v>
      </c>
      <c r="J182" s="279">
        <v>722.66666666666663</v>
      </c>
      <c r="K182" s="277">
        <v>679.6</v>
      </c>
      <c r="L182" s="277">
        <v>644.5</v>
      </c>
      <c r="M182" s="277">
        <v>36.862839999999998</v>
      </c>
    </row>
    <row r="183" spans="1:13">
      <c r="A183" s="301">
        <v>174</v>
      </c>
      <c r="B183" s="277" t="s">
        <v>174</v>
      </c>
      <c r="C183" s="277">
        <v>1160.3</v>
      </c>
      <c r="D183" s="279">
        <v>1157.1166666666668</v>
      </c>
      <c r="E183" s="279">
        <v>1142.2333333333336</v>
      </c>
      <c r="F183" s="279">
        <v>1124.1666666666667</v>
      </c>
      <c r="G183" s="279">
        <v>1109.2833333333335</v>
      </c>
      <c r="H183" s="279">
        <v>1175.1833333333336</v>
      </c>
      <c r="I183" s="279">
        <v>1190.0666666666668</v>
      </c>
      <c r="J183" s="279">
        <v>1208.1333333333337</v>
      </c>
      <c r="K183" s="277">
        <v>1172</v>
      </c>
      <c r="L183" s="277">
        <v>1139.05</v>
      </c>
      <c r="M183" s="277">
        <v>5.9825999999999997</v>
      </c>
    </row>
    <row r="184" spans="1:13">
      <c r="A184" s="301">
        <v>175</v>
      </c>
      <c r="B184" s="277" t="s">
        <v>172</v>
      </c>
      <c r="C184" s="277">
        <v>186.25</v>
      </c>
      <c r="D184" s="279">
        <v>184.95000000000002</v>
      </c>
      <c r="E184" s="279">
        <v>182.95000000000005</v>
      </c>
      <c r="F184" s="279">
        <v>179.65000000000003</v>
      </c>
      <c r="G184" s="279">
        <v>177.65000000000006</v>
      </c>
      <c r="H184" s="279">
        <v>188.25000000000003</v>
      </c>
      <c r="I184" s="279">
        <v>190.24999999999997</v>
      </c>
      <c r="J184" s="279">
        <v>193.55</v>
      </c>
      <c r="K184" s="277">
        <v>186.95</v>
      </c>
      <c r="L184" s="277">
        <v>181.65</v>
      </c>
      <c r="M184" s="277">
        <v>465.49518</v>
      </c>
    </row>
    <row r="185" spans="1:13">
      <c r="A185" s="301">
        <v>176</v>
      </c>
      <c r="B185" s="277" t="s">
        <v>171</v>
      </c>
      <c r="C185" s="277">
        <v>34.5</v>
      </c>
      <c r="D185" s="279">
        <v>33.833333333333336</v>
      </c>
      <c r="E185" s="279">
        <v>32.766666666666673</v>
      </c>
      <c r="F185" s="279">
        <v>31.033333333333339</v>
      </c>
      <c r="G185" s="279">
        <v>29.966666666666676</v>
      </c>
      <c r="H185" s="279">
        <v>35.56666666666667</v>
      </c>
      <c r="I185" s="279">
        <v>36.633333333333333</v>
      </c>
      <c r="J185" s="279">
        <v>38.366666666666667</v>
      </c>
      <c r="K185" s="277">
        <v>34.9</v>
      </c>
      <c r="L185" s="277">
        <v>32.1</v>
      </c>
      <c r="M185" s="277">
        <v>329.58285999999998</v>
      </c>
    </row>
    <row r="186" spans="1:13">
      <c r="A186" s="301">
        <v>177</v>
      </c>
      <c r="B186" s="277" t="s">
        <v>281</v>
      </c>
      <c r="C186" s="277">
        <v>146.1</v>
      </c>
      <c r="D186" s="279">
        <v>149.03333333333333</v>
      </c>
      <c r="E186" s="279">
        <v>139.36666666666667</v>
      </c>
      <c r="F186" s="279">
        <v>132.63333333333335</v>
      </c>
      <c r="G186" s="279">
        <v>122.9666666666667</v>
      </c>
      <c r="H186" s="279">
        <v>155.76666666666665</v>
      </c>
      <c r="I186" s="279">
        <v>165.43333333333334</v>
      </c>
      <c r="J186" s="279">
        <v>172.16666666666663</v>
      </c>
      <c r="K186" s="277">
        <v>158.69999999999999</v>
      </c>
      <c r="L186" s="277">
        <v>142.30000000000001</v>
      </c>
      <c r="M186" s="277">
        <v>64.646870000000007</v>
      </c>
    </row>
    <row r="187" spans="1:13">
      <c r="A187" s="301">
        <v>178</v>
      </c>
      <c r="B187" s="277" t="s">
        <v>178</v>
      </c>
      <c r="C187" s="277">
        <v>499.7</v>
      </c>
      <c r="D187" s="279">
        <v>498.75</v>
      </c>
      <c r="E187" s="279">
        <v>491.55</v>
      </c>
      <c r="F187" s="279">
        <v>483.40000000000003</v>
      </c>
      <c r="G187" s="279">
        <v>476.20000000000005</v>
      </c>
      <c r="H187" s="279">
        <v>506.9</v>
      </c>
      <c r="I187" s="279">
        <v>514.1</v>
      </c>
      <c r="J187" s="279">
        <v>522.25</v>
      </c>
      <c r="K187" s="277">
        <v>505.95</v>
      </c>
      <c r="L187" s="277">
        <v>490.6</v>
      </c>
      <c r="M187" s="277">
        <v>112.63599000000001</v>
      </c>
    </row>
    <row r="188" spans="1:13">
      <c r="A188" s="301">
        <v>179</v>
      </c>
      <c r="B188" s="277" t="s">
        <v>179</v>
      </c>
      <c r="C188" s="277">
        <v>380.3</v>
      </c>
      <c r="D188" s="279">
        <v>378.23333333333335</v>
      </c>
      <c r="E188" s="279">
        <v>374.56666666666672</v>
      </c>
      <c r="F188" s="279">
        <v>368.83333333333337</v>
      </c>
      <c r="G188" s="279">
        <v>365.16666666666674</v>
      </c>
      <c r="H188" s="279">
        <v>383.9666666666667</v>
      </c>
      <c r="I188" s="279">
        <v>387.63333333333333</v>
      </c>
      <c r="J188" s="279">
        <v>393.36666666666667</v>
      </c>
      <c r="K188" s="277">
        <v>381.9</v>
      </c>
      <c r="L188" s="277">
        <v>372.5</v>
      </c>
      <c r="M188" s="277">
        <v>8.1501800000000006</v>
      </c>
    </row>
    <row r="189" spans="1:13">
      <c r="A189" s="301">
        <v>180</v>
      </c>
      <c r="B189" s="277" t="s">
        <v>282</v>
      </c>
      <c r="C189" s="277">
        <v>403.5</v>
      </c>
      <c r="D189" s="279">
        <v>408.55</v>
      </c>
      <c r="E189" s="279">
        <v>396.65000000000003</v>
      </c>
      <c r="F189" s="279">
        <v>389.8</v>
      </c>
      <c r="G189" s="279">
        <v>377.90000000000003</v>
      </c>
      <c r="H189" s="279">
        <v>415.40000000000003</v>
      </c>
      <c r="I189" s="279">
        <v>427.3</v>
      </c>
      <c r="J189" s="279">
        <v>434.15000000000003</v>
      </c>
      <c r="K189" s="277">
        <v>420.45</v>
      </c>
      <c r="L189" s="277">
        <v>401.7</v>
      </c>
      <c r="M189" s="277">
        <v>7.22675</v>
      </c>
    </row>
    <row r="190" spans="1:13">
      <c r="A190" s="301">
        <v>181</v>
      </c>
      <c r="B190" s="277" t="s">
        <v>192</v>
      </c>
      <c r="C190" s="277">
        <v>391.5</v>
      </c>
      <c r="D190" s="279">
        <v>389.51666666666665</v>
      </c>
      <c r="E190" s="279">
        <v>384.23333333333329</v>
      </c>
      <c r="F190" s="279">
        <v>376.96666666666664</v>
      </c>
      <c r="G190" s="279">
        <v>371.68333333333328</v>
      </c>
      <c r="H190" s="279">
        <v>396.7833333333333</v>
      </c>
      <c r="I190" s="279">
        <v>402.06666666666661</v>
      </c>
      <c r="J190" s="279">
        <v>409.33333333333331</v>
      </c>
      <c r="K190" s="277">
        <v>394.8</v>
      </c>
      <c r="L190" s="277">
        <v>382.25</v>
      </c>
      <c r="M190" s="277">
        <v>17.78321</v>
      </c>
    </row>
    <row r="191" spans="1:13">
      <c r="A191" s="301">
        <v>182</v>
      </c>
      <c r="B191" s="277" t="s">
        <v>187</v>
      </c>
      <c r="C191" s="277">
        <v>2234.75</v>
      </c>
      <c r="D191" s="279">
        <v>2262.6166666666668</v>
      </c>
      <c r="E191" s="279">
        <v>2192.2333333333336</v>
      </c>
      <c r="F191" s="279">
        <v>2149.7166666666667</v>
      </c>
      <c r="G191" s="279">
        <v>2079.3333333333335</v>
      </c>
      <c r="H191" s="279">
        <v>2305.1333333333337</v>
      </c>
      <c r="I191" s="279">
        <v>2375.5166666666669</v>
      </c>
      <c r="J191" s="279">
        <v>2418.0333333333338</v>
      </c>
      <c r="K191" s="277">
        <v>2333</v>
      </c>
      <c r="L191" s="277">
        <v>2220.1</v>
      </c>
      <c r="M191" s="277">
        <v>85.821200000000005</v>
      </c>
    </row>
    <row r="192" spans="1:13">
      <c r="A192" s="301">
        <v>183</v>
      </c>
      <c r="B192" s="277" t="s">
        <v>3465</v>
      </c>
      <c r="C192" s="277">
        <v>410.3</v>
      </c>
      <c r="D192" s="279">
        <v>411.08333333333331</v>
      </c>
      <c r="E192" s="279">
        <v>406.36666666666662</v>
      </c>
      <c r="F192" s="279">
        <v>402.43333333333328</v>
      </c>
      <c r="G192" s="279">
        <v>397.71666666666658</v>
      </c>
      <c r="H192" s="279">
        <v>415.01666666666665</v>
      </c>
      <c r="I192" s="279">
        <v>419.73333333333335</v>
      </c>
      <c r="J192" s="279">
        <v>423.66666666666669</v>
      </c>
      <c r="K192" s="277">
        <v>415.8</v>
      </c>
      <c r="L192" s="277">
        <v>407.15</v>
      </c>
      <c r="M192" s="277">
        <v>20.270810000000001</v>
      </c>
    </row>
    <row r="193" spans="1:13">
      <c r="A193" s="301">
        <v>184</v>
      </c>
      <c r="B193" s="277" t="s">
        <v>184</v>
      </c>
      <c r="C193" s="277">
        <v>39.9</v>
      </c>
      <c r="D193" s="279">
        <v>39.849999999999994</v>
      </c>
      <c r="E193" s="279">
        <v>39.149999999999991</v>
      </c>
      <c r="F193" s="279">
        <v>38.4</v>
      </c>
      <c r="G193" s="279">
        <v>37.699999999999996</v>
      </c>
      <c r="H193" s="279">
        <v>40.599999999999987</v>
      </c>
      <c r="I193" s="279">
        <v>41.29999999999999</v>
      </c>
      <c r="J193" s="279">
        <v>42.049999999999983</v>
      </c>
      <c r="K193" s="277">
        <v>40.549999999999997</v>
      </c>
      <c r="L193" s="277">
        <v>39.1</v>
      </c>
      <c r="M193" s="277">
        <v>35.78763</v>
      </c>
    </row>
    <row r="194" spans="1:13">
      <c r="A194" s="301">
        <v>185</v>
      </c>
      <c r="B194" s="277" t="s">
        <v>183</v>
      </c>
      <c r="C194" s="277">
        <v>102.95</v>
      </c>
      <c r="D194" s="279">
        <v>102.5</v>
      </c>
      <c r="E194" s="279">
        <v>101.05</v>
      </c>
      <c r="F194" s="279">
        <v>99.149999999999991</v>
      </c>
      <c r="G194" s="279">
        <v>97.699999999999989</v>
      </c>
      <c r="H194" s="279">
        <v>104.4</v>
      </c>
      <c r="I194" s="279">
        <v>105.85</v>
      </c>
      <c r="J194" s="279">
        <v>107.75000000000001</v>
      </c>
      <c r="K194" s="277">
        <v>103.95</v>
      </c>
      <c r="L194" s="277">
        <v>100.6</v>
      </c>
      <c r="M194" s="277">
        <v>443.34634999999997</v>
      </c>
    </row>
    <row r="195" spans="1:13">
      <c r="A195" s="301">
        <v>186</v>
      </c>
      <c r="B195" s="277" t="s">
        <v>185</v>
      </c>
      <c r="C195" s="277">
        <v>46.7</v>
      </c>
      <c r="D195" s="279">
        <v>46.783333333333339</v>
      </c>
      <c r="E195" s="279">
        <v>45.866666666666674</v>
      </c>
      <c r="F195" s="279">
        <v>45.033333333333339</v>
      </c>
      <c r="G195" s="279">
        <v>44.116666666666674</v>
      </c>
      <c r="H195" s="279">
        <v>47.616666666666674</v>
      </c>
      <c r="I195" s="279">
        <v>48.533333333333346</v>
      </c>
      <c r="J195" s="279">
        <v>49.366666666666674</v>
      </c>
      <c r="K195" s="277">
        <v>47.7</v>
      </c>
      <c r="L195" s="277">
        <v>45.95</v>
      </c>
      <c r="M195" s="277">
        <v>179.80351999999999</v>
      </c>
    </row>
    <row r="196" spans="1:13">
      <c r="A196" s="301">
        <v>187</v>
      </c>
      <c r="B196" s="277" t="s">
        <v>186</v>
      </c>
      <c r="C196" s="277">
        <v>341.65</v>
      </c>
      <c r="D196" s="279">
        <v>339.90000000000003</v>
      </c>
      <c r="E196" s="279">
        <v>333.30000000000007</v>
      </c>
      <c r="F196" s="279">
        <v>324.95000000000005</v>
      </c>
      <c r="G196" s="279">
        <v>318.35000000000008</v>
      </c>
      <c r="H196" s="279">
        <v>348.25000000000006</v>
      </c>
      <c r="I196" s="279">
        <v>354.85000000000008</v>
      </c>
      <c r="J196" s="279">
        <v>363.20000000000005</v>
      </c>
      <c r="K196" s="277">
        <v>346.5</v>
      </c>
      <c r="L196" s="277">
        <v>331.55</v>
      </c>
      <c r="M196" s="277">
        <v>105.86105999999999</v>
      </c>
    </row>
    <row r="197" spans="1:13">
      <c r="A197" s="301">
        <v>188</v>
      </c>
      <c r="B197" s="268" t="s">
        <v>188</v>
      </c>
      <c r="C197" s="268">
        <v>599.4</v>
      </c>
      <c r="D197" s="308">
        <v>608.81666666666661</v>
      </c>
      <c r="E197" s="308">
        <v>578.68333333333317</v>
      </c>
      <c r="F197" s="308">
        <v>557.96666666666658</v>
      </c>
      <c r="G197" s="308">
        <v>527.83333333333314</v>
      </c>
      <c r="H197" s="308">
        <v>629.53333333333319</v>
      </c>
      <c r="I197" s="308">
        <v>659.66666666666663</v>
      </c>
      <c r="J197" s="308">
        <v>680.38333333333321</v>
      </c>
      <c r="K197" s="268">
        <v>638.95000000000005</v>
      </c>
      <c r="L197" s="268">
        <v>588.1</v>
      </c>
      <c r="M197" s="268">
        <v>130.10077999999999</v>
      </c>
    </row>
    <row r="198" spans="1:13">
      <c r="A198" s="301">
        <v>189</v>
      </c>
      <c r="B198" s="268" t="s">
        <v>283</v>
      </c>
      <c r="C198" s="268">
        <v>110.55</v>
      </c>
      <c r="D198" s="308">
        <v>110.85000000000001</v>
      </c>
      <c r="E198" s="308">
        <v>109.75000000000001</v>
      </c>
      <c r="F198" s="308">
        <v>108.95</v>
      </c>
      <c r="G198" s="308">
        <v>107.85000000000001</v>
      </c>
      <c r="H198" s="308">
        <v>111.65000000000002</v>
      </c>
      <c r="I198" s="308">
        <v>112.75000000000001</v>
      </c>
      <c r="J198" s="308">
        <v>113.55000000000003</v>
      </c>
      <c r="K198" s="268">
        <v>111.95</v>
      </c>
      <c r="L198" s="268">
        <v>110.05</v>
      </c>
      <c r="M198" s="268">
        <v>1.19197</v>
      </c>
    </row>
    <row r="199" spans="1:13">
      <c r="A199" s="301">
        <v>190</v>
      </c>
      <c r="B199" s="268" t="s">
        <v>167</v>
      </c>
      <c r="C199" s="268">
        <v>650.29999999999995</v>
      </c>
      <c r="D199" s="308">
        <v>646.23333333333323</v>
      </c>
      <c r="E199" s="308">
        <v>636.06666666666649</v>
      </c>
      <c r="F199" s="308">
        <v>621.83333333333326</v>
      </c>
      <c r="G199" s="308">
        <v>611.66666666666652</v>
      </c>
      <c r="H199" s="308">
        <v>660.46666666666647</v>
      </c>
      <c r="I199" s="308">
        <v>670.63333333333321</v>
      </c>
      <c r="J199" s="308">
        <v>684.86666666666645</v>
      </c>
      <c r="K199" s="268">
        <v>656.4</v>
      </c>
      <c r="L199" s="268">
        <v>632</v>
      </c>
      <c r="M199" s="268">
        <v>10.54237</v>
      </c>
    </row>
    <row r="200" spans="1:13">
      <c r="A200" s="301">
        <v>191</v>
      </c>
      <c r="B200" s="268" t="s">
        <v>189</v>
      </c>
      <c r="C200" s="268">
        <v>961.35</v>
      </c>
      <c r="D200" s="308">
        <v>958.70000000000016</v>
      </c>
      <c r="E200" s="308">
        <v>944.45000000000027</v>
      </c>
      <c r="F200" s="308">
        <v>927.55000000000007</v>
      </c>
      <c r="G200" s="308">
        <v>913.30000000000018</v>
      </c>
      <c r="H200" s="308">
        <v>975.60000000000036</v>
      </c>
      <c r="I200" s="308">
        <v>989.85000000000014</v>
      </c>
      <c r="J200" s="308">
        <v>1006.7500000000005</v>
      </c>
      <c r="K200" s="268">
        <v>972.95</v>
      </c>
      <c r="L200" s="268">
        <v>941.8</v>
      </c>
      <c r="M200" s="268">
        <v>29.14312</v>
      </c>
    </row>
    <row r="201" spans="1:13">
      <c r="A201" s="301">
        <v>192</v>
      </c>
      <c r="B201" s="268" t="s">
        <v>190</v>
      </c>
      <c r="C201" s="268">
        <v>2404.6999999999998</v>
      </c>
      <c r="D201" s="308">
        <v>2398.8333333333335</v>
      </c>
      <c r="E201" s="308">
        <v>2372.666666666667</v>
      </c>
      <c r="F201" s="308">
        <v>2340.6333333333337</v>
      </c>
      <c r="G201" s="308">
        <v>2314.4666666666672</v>
      </c>
      <c r="H201" s="308">
        <v>2430.8666666666668</v>
      </c>
      <c r="I201" s="308">
        <v>2457.0333333333338</v>
      </c>
      <c r="J201" s="308">
        <v>2489.0666666666666</v>
      </c>
      <c r="K201" s="268">
        <v>2425</v>
      </c>
      <c r="L201" s="268">
        <v>2366.8000000000002</v>
      </c>
      <c r="M201" s="268">
        <v>2.1697799999999998</v>
      </c>
    </row>
    <row r="202" spans="1:13">
      <c r="A202" s="301">
        <v>193</v>
      </c>
      <c r="B202" s="268" t="s">
        <v>191</v>
      </c>
      <c r="C202" s="268">
        <v>317.3</v>
      </c>
      <c r="D202" s="308">
        <v>316.55</v>
      </c>
      <c r="E202" s="308">
        <v>313.65000000000003</v>
      </c>
      <c r="F202" s="308">
        <v>310</v>
      </c>
      <c r="G202" s="308">
        <v>307.10000000000002</v>
      </c>
      <c r="H202" s="308">
        <v>320.20000000000005</v>
      </c>
      <c r="I202" s="308">
        <v>323.10000000000002</v>
      </c>
      <c r="J202" s="308">
        <v>326.75000000000006</v>
      </c>
      <c r="K202" s="268">
        <v>319.45</v>
      </c>
      <c r="L202" s="268">
        <v>312.89999999999998</v>
      </c>
      <c r="M202" s="268">
        <v>6.5243500000000001</v>
      </c>
    </row>
    <row r="203" spans="1:13">
      <c r="A203" s="301">
        <v>194</v>
      </c>
      <c r="B203" s="268" t="s">
        <v>197</v>
      </c>
      <c r="C203" s="268">
        <v>433.45</v>
      </c>
      <c r="D203" s="308">
        <v>432.91666666666669</v>
      </c>
      <c r="E203" s="308">
        <v>424.08333333333337</v>
      </c>
      <c r="F203" s="308">
        <v>414.7166666666667</v>
      </c>
      <c r="G203" s="308">
        <v>405.88333333333338</v>
      </c>
      <c r="H203" s="308">
        <v>442.28333333333336</v>
      </c>
      <c r="I203" s="308">
        <v>451.11666666666673</v>
      </c>
      <c r="J203" s="308">
        <v>460.48333333333335</v>
      </c>
      <c r="K203" s="268">
        <v>441.75</v>
      </c>
      <c r="L203" s="268">
        <v>423.55</v>
      </c>
      <c r="M203" s="268">
        <v>41.893129999999999</v>
      </c>
    </row>
    <row r="204" spans="1:13">
      <c r="A204" s="301">
        <v>195</v>
      </c>
      <c r="B204" s="268" t="s">
        <v>195</v>
      </c>
      <c r="C204" s="268">
        <v>3816.25</v>
      </c>
      <c r="D204" s="308">
        <v>3795.0833333333335</v>
      </c>
      <c r="E204" s="308">
        <v>3756.166666666667</v>
      </c>
      <c r="F204" s="308">
        <v>3696.0833333333335</v>
      </c>
      <c r="G204" s="308">
        <v>3657.166666666667</v>
      </c>
      <c r="H204" s="308">
        <v>3855.166666666667</v>
      </c>
      <c r="I204" s="308">
        <v>3894.0833333333339</v>
      </c>
      <c r="J204" s="308">
        <v>3954.166666666667</v>
      </c>
      <c r="K204" s="268">
        <v>3834</v>
      </c>
      <c r="L204" s="268">
        <v>3735</v>
      </c>
      <c r="M204" s="268">
        <v>4.1252199999999997</v>
      </c>
    </row>
    <row r="205" spans="1:13">
      <c r="A205" s="301">
        <v>196</v>
      </c>
      <c r="B205" s="268" t="s">
        <v>196</v>
      </c>
      <c r="C205" s="268">
        <v>29.9</v>
      </c>
      <c r="D205" s="308">
        <v>29.899999999999995</v>
      </c>
      <c r="E205" s="308">
        <v>29.599999999999991</v>
      </c>
      <c r="F205" s="308">
        <v>29.299999999999997</v>
      </c>
      <c r="G205" s="308">
        <v>28.999999999999993</v>
      </c>
      <c r="H205" s="308">
        <v>30.199999999999989</v>
      </c>
      <c r="I205" s="308">
        <v>30.499999999999993</v>
      </c>
      <c r="J205" s="308">
        <v>30.799999999999986</v>
      </c>
      <c r="K205" s="268">
        <v>30.2</v>
      </c>
      <c r="L205" s="268">
        <v>29.6</v>
      </c>
      <c r="M205" s="268">
        <v>25.819890000000001</v>
      </c>
    </row>
    <row r="206" spans="1:13">
      <c r="A206" s="301">
        <v>197</v>
      </c>
      <c r="B206" s="268" t="s">
        <v>193</v>
      </c>
      <c r="C206" s="268">
        <v>977.1</v>
      </c>
      <c r="D206" s="308">
        <v>983.23333333333323</v>
      </c>
      <c r="E206" s="308">
        <v>960.31666666666649</v>
      </c>
      <c r="F206" s="308">
        <v>943.5333333333333</v>
      </c>
      <c r="G206" s="308">
        <v>920.61666666666656</v>
      </c>
      <c r="H206" s="308">
        <v>1000.0166666666664</v>
      </c>
      <c r="I206" s="308">
        <v>1022.9333333333332</v>
      </c>
      <c r="J206" s="308">
        <v>1039.7166666666662</v>
      </c>
      <c r="K206" s="268">
        <v>1006.15</v>
      </c>
      <c r="L206" s="268">
        <v>966.45</v>
      </c>
      <c r="M206" s="268">
        <v>6.04983</v>
      </c>
    </row>
    <row r="207" spans="1:13">
      <c r="A207" s="301">
        <v>198</v>
      </c>
      <c r="B207" s="268" t="s">
        <v>143</v>
      </c>
      <c r="C207" s="268">
        <v>608.9</v>
      </c>
      <c r="D207" s="308">
        <v>604.01666666666665</v>
      </c>
      <c r="E207" s="308">
        <v>595.58333333333326</v>
      </c>
      <c r="F207" s="308">
        <v>582.26666666666665</v>
      </c>
      <c r="G207" s="308">
        <v>573.83333333333326</v>
      </c>
      <c r="H207" s="308">
        <v>617.33333333333326</v>
      </c>
      <c r="I207" s="308">
        <v>625.76666666666665</v>
      </c>
      <c r="J207" s="308">
        <v>639.08333333333326</v>
      </c>
      <c r="K207" s="268">
        <v>612.45000000000005</v>
      </c>
      <c r="L207" s="268">
        <v>590.70000000000005</v>
      </c>
      <c r="M207" s="268">
        <v>28.25703</v>
      </c>
    </row>
    <row r="208" spans="1:13">
      <c r="A208" s="301">
        <v>199</v>
      </c>
      <c r="B208" s="268" t="s">
        <v>284</v>
      </c>
      <c r="C208" s="268">
        <v>170.45</v>
      </c>
      <c r="D208" s="308">
        <v>170.15</v>
      </c>
      <c r="E208" s="308">
        <v>168.85000000000002</v>
      </c>
      <c r="F208" s="308">
        <v>167.25000000000003</v>
      </c>
      <c r="G208" s="308">
        <v>165.95000000000005</v>
      </c>
      <c r="H208" s="308">
        <v>171.75</v>
      </c>
      <c r="I208" s="308">
        <v>173.05</v>
      </c>
      <c r="J208" s="308">
        <v>174.64999999999998</v>
      </c>
      <c r="K208" s="268">
        <v>171.45</v>
      </c>
      <c r="L208" s="268">
        <v>168.55</v>
      </c>
      <c r="M208" s="268">
        <v>2.76552</v>
      </c>
    </row>
    <row r="209" spans="1:13">
      <c r="A209" s="301">
        <v>200</v>
      </c>
      <c r="B209" s="268" t="s">
        <v>285</v>
      </c>
      <c r="C209" s="268">
        <v>201.7</v>
      </c>
      <c r="D209" s="308">
        <v>201.71666666666667</v>
      </c>
      <c r="E209" s="308">
        <v>196.98333333333335</v>
      </c>
      <c r="F209" s="308">
        <v>192.26666666666668</v>
      </c>
      <c r="G209" s="308">
        <v>187.53333333333336</v>
      </c>
      <c r="H209" s="308">
        <v>206.43333333333334</v>
      </c>
      <c r="I209" s="308">
        <v>211.16666666666663</v>
      </c>
      <c r="J209" s="308">
        <v>215.88333333333333</v>
      </c>
      <c r="K209" s="268">
        <v>206.45</v>
      </c>
      <c r="L209" s="268">
        <v>197</v>
      </c>
      <c r="M209" s="268">
        <v>1.78596</v>
      </c>
    </row>
    <row r="210" spans="1:13">
      <c r="A210" s="301">
        <v>201</v>
      </c>
      <c r="B210" s="268" t="s">
        <v>563</v>
      </c>
      <c r="C210" s="268">
        <v>687.7</v>
      </c>
      <c r="D210" s="308">
        <v>679.68333333333339</v>
      </c>
      <c r="E210" s="308">
        <v>669.36666666666679</v>
      </c>
      <c r="F210" s="308">
        <v>651.03333333333342</v>
      </c>
      <c r="G210" s="308">
        <v>640.71666666666681</v>
      </c>
      <c r="H210" s="308">
        <v>698.01666666666677</v>
      </c>
      <c r="I210" s="308">
        <v>708.33333333333337</v>
      </c>
      <c r="J210" s="308">
        <v>726.66666666666674</v>
      </c>
      <c r="K210" s="268">
        <v>690</v>
      </c>
      <c r="L210" s="268">
        <v>661.35</v>
      </c>
      <c r="M210" s="268">
        <v>2.59795</v>
      </c>
    </row>
    <row r="211" spans="1:13">
      <c r="A211" s="301">
        <v>202</v>
      </c>
      <c r="B211" s="268" t="s">
        <v>198</v>
      </c>
      <c r="C211" s="268">
        <v>108.9</v>
      </c>
      <c r="D211" s="308">
        <v>108.46666666666668</v>
      </c>
      <c r="E211" s="308">
        <v>106.23333333333336</v>
      </c>
      <c r="F211" s="308">
        <v>103.56666666666668</v>
      </c>
      <c r="G211" s="308">
        <v>101.33333333333336</v>
      </c>
      <c r="H211" s="308">
        <v>111.13333333333337</v>
      </c>
      <c r="I211" s="308">
        <v>113.36666666666669</v>
      </c>
      <c r="J211" s="308">
        <v>116.03333333333337</v>
      </c>
      <c r="K211" s="268">
        <v>110.7</v>
      </c>
      <c r="L211" s="268">
        <v>105.8</v>
      </c>
      <c r="M211" s="268">
        <v>173.44901999999999</v>
      </c>
    </row>
    <row r="212" spans="1:13">
      <c r="A212" s="301">
        <v>203</v>
      </c>
      <c r="B212" s="268" t="s">
        <v>120</v>
      </c>
      <c r="C212" s="268">
        <v>7.85</v>
      </c>
      <c r="D212" s="308">
        <v>7.8499999999999988</v>
      </c>
      <c r="E212" s="308">
        <v>6.9999999999999982</v>
      </c>
      <c r="F212" s="308">
        <v>6.1499999999999995</v>
      </c>
      <c r="G212" s="308">
        <v>5.2999999999999989</v>
      </c>
      <c r="H212" s="308">
        <v>8.6999999999999975</v>
      </c>
      <c r="I212" s="308">
        <v>9.5499999999999972</v>
      </c>
      <c r="J212" s="308">
        <v>10.399999999999997</v>
      </c>
      <c r="K212" s="268">
        <v>8.6999999999999993</v>
      </c>
      <c r="L212" s="268">
        <v>7</v>
      </c>
      <c r="M212" s="268">
        <v>9908.8158199999998</v>
      </c>
    </row>
    <row r="213" spans="1:13">
      <c r="A213" s="301">
        <v>204</v>
      </c>
      <c r="B213" s="268" t="s">
        <v>199</v>
      </c>
      <c r="C213" s="268">
        <v>550.1</v>
      </c>
      <c r="D213" s="308">
        <v>543.94999999999993</v>
      </c>
      <c r="E213" s="308">
        <v>535.74999999999989</v>
      </c>
      <c r="F213" s="308">
        <v>521.4</v>
      </c>
      <c r="G213" s="308">
        <v>513.19999999999993</v>
      </c>
      <c r="H213" s="308">
        <v>558.29999999999984</v>
      </c>
      <c r="I213" s="308">
        <v>566.49999999999989</v>
      </c>
      <c r="J213" s="308">
        <v>580.8499999999998</v>
      </c>
      <c r="K213" s="268">
        <v>552.15</v>
      </c>
      <c r="L213" s="268">
        <v>529.6</v>
      </c>
      <c r="M213" s="268">
        <v>15.359260000000001</v>
      </c>
    </row>
    <row r="214" spans="1:13">
      <c r="A214" s="301">
        <v>205</v>
      </c>
      <c r="B214" s="268" t="s">
        <v>569</v>
      </c>
      <c r="C214" s="268">
        <v>2191.4499999999998</v>
      </c>
      <c r="D214" s="308">
        <v>2194.1666666666665</v>
      </c>
      <c r="E214" s="308">
        <v>2173.3833333333332</v>
      </c>
      <c r="F214" s="308">
        <v>2155.3166666666666</v>
      </c>
      <c r="G214" s="308">
        <v>2134.5333333333333</v>
      </c>
      <c r="H214" s="308">
        <v>2212.2333333333331</v>
      </c>
      <c r="I214" s="308">
        <v>2233.0166666666669</v>
      </c>
      <c r="J214" s="308">
        <v>2251.083333333333</v>
      </c>
      <c r="K214" s="268">
        <v>2214.9499999999998</v>
      </c>
      <c r="L214" s="268">
        <v>2176.1</v>
      </c>
      <c r="M214" s="268">
        <v>0.24965000000000001</v>
      </c>
    </row>
    <row r="215" spans="1:13">
      <c r="A215" s="301">
        <v>206</v>
      </c>
      <c r="B215" s="268" t="s">
        <v>200</v>
      </c>
      <c r="C215" s="308">
        <v>261.89999999999998</v>
      </c>
      <c r="D215" s="308">
        <v>261.79999999999995</v>
      </c>
      <c r="E215" s="308">
        <v>255.14999999999992</v>
      </c>
      <c r="F215" s="308">
        <v>248.39999999999998</v>
      </c>
      <c r="G215" s="308">
        <v>241.74999999999994</v>
      </c>
      <c r="H215" s="308">
        <v>268.5499999999999</v>
      </c>
      <c r="I215" s="308">
        <v>275.2</v>
      </c>
      <c r="J215" s="308">
        <v>281.94999999999987</v>
      </c>
      <c r="K215" s="308">
        <v>268.45</v>
      </c>
      <c r="L215" s="308">
        <v>255.05</v>
      </c>
      <c r="M215" s="308">
        <v>522.77954</v>
      </c>
    </row>
    <row r="216" spans="1:13">
      <c r="A216" s="301">
        <v>207</v>
      </c>
      <c r="B216" s="268" t="s">
        <v>201</v>
      </c>
      <c r="C216" s="308">
        <v>19.2</v>
      </c>
      <c r="D216" s="308">
        <v>19.383333333333336</v>
      </c>
      <c r="E216" s="308">
        <v>18.516666666666673</v>
      </c>
      <c r="F216" s="308">
        <v>17.833333333333336</v>
      </c>
      <c r="G216" s="308">
        <v>16.966666666666672</v>
      </c>
      <c r="H216" s="308">
        <v>20.066666666666674</v>
      </c>
      <c r="I216" s="308">
        <v>20.933333333333341</v>
      </c>
      <c r="J216" s="308">
        <v>21.616666666666674</v>
      </c>
      <c r="K216" s="308">
        <v>20.25</v>
      </c>
      <c r="L216" s="308">
        <v>18.7</v>
      </c>
      <c r="M216" s="308">
        <v>382.31468999999998</v>
      </c>
    </row>
    <row r="217" spans="1:13">
      <c r="A217" s="301">
        <v>208</v>
      </c>
      <c r="B217" s="268" t="s">
        <v>202</v>
      </c>
      <c r="C217" s="308">
        <v>157.4</v>
      </c>
      <c r="D217" s="308">
        <v>158</v>
      </c>
      <c r="E217" s="308">
        <v>154</v>
      </c>
      <c r="F217" s="308">
        <v>150.6</v>
      </c>
      <c r="G217" s="308">
        <v>146.6</v>
      </c>
      <c r="H217" s="308">
        <v>161.4</v>
      </c>
      <c r="I217" s="308">
        <v>165.4</v>
      </c>
      <c r="J217" s="308">
        <v>168.8</v>
      </c>
      <c r="K217" s="308">
        <v>162</v>
      </c>
      <c r="L217" s="308">
        <v>154.6</v>
      </c>
      <c r="M217" s="308">
        <v>187.49934999999999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9"/>
      <c r="B1" s="56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6" t="s">
        <v>16</v>
      </c>
      <c r="B9" s="567" t="s">
        <v>18</v>
      </c>
      <c r="C9" s="565" t="s">
        <v>19</v>
      </c>
      <c r="D9" s="565" t="s">
        <v>20</v>
      </c>
      <c r="E9" s="565" t="s">
        <v>21</v>
      </c>
      <c r="F9" s="565"/>
      <c r="G9" s="565"/>
      <c r="H9" s="565" t="s">
        <v>22</v>
      </c>
      <c r="I9" s="565"/>
      <c r="J9" s="565"/>
      <c r="K9" s="274"/>
      <c r="L9" s="281"/>
      <c r="M9" s="282"/>
    </row>
    <row r="10" spans="1:15" ht="42.75" customHeight="1">
      <c r="A10" s="561"/>
      <c r="B10" s="563"/>
      <c r="C10" s="568" t="s">
        <v>23</v>
      </c>
      <c r="D10" s="56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20569.7</v>
      </c>
      <c r="D11" s="279">
        <v>20473.583333333332</v>
      </c>
      <c r="E11" s="279">
        <v>20247.166666666664</v>
      </c>
      <c r="F11" s="279">
        <v>19924.633333333331</v>
      </c>
      <c r="G11" s="279">
        <v>19698.216666666664</v>
      </c>
      <c r="H11" s="279">
        <v>20796.116666666665</v>
      </c>
      <c r="I11" s="279">
        <v>21022.533333333329</v>
      </c>
      <c r="J11" s="279">
        <v>21345.066666666666</v>
      </c>
      <c r="K11" s="277">
        <v>20700</v>
      </c>
      <c r="L11" s="277">
        <v>20151.05</v>
      </c>
      <c r="M11" s="277">
        <v>0.18162</v>
      </c>
    </row>
    <row r="12" spans="1:15" ht="12" customHeight="1">
      <c r="A12" s="268">
        <v>2</v>
      </c>
      <c r="B12" s="277" t="s">
        <v>803</v>
      </c>
      <c r="C12" s="278">
        <v>897.7</v>
      </c>
      <c r="D12" s="279">
        <v>903.36666666666667</v>
      </c>
      <c r="E12" s="279">
        <v>885.73333333333335</v>
      </c>
      <c r="F12" s="279">
        <v>873.76666666666665</v>
      </c>
      <c r="G12" s="279">
        <v>856.13333333333333</v>
      </c>
      <c r="H12" s="279">
        <v>915.33333333333337</v>
      </c>
      <c r="I12" s="279">
        <v>932.96666666666681</v>
      </c>
      <c r="J12" s="279">
        <v>944.93333333333339</v>
      </c>
      <c r="K12" s="277">
        <v>921</v>
      </c>
      <c r="L12" s="277">
        <v>891.4</v>
      </c>
      <c r="M12" s="277">
        <v>2.97498</v>
      </c>
    </row>
    <row r="13" spans="1:15" ht="12" customHeight="1">
      <c r="A13" s="268">
        <v>3</v>
      </c>
      <c r="B13" s="277" t="s">
        <v>294</v>
      </c>
      <c r="C13" s="278">
        <v>1286.1500000000001</v>
      </c>
      <c r="D13" s="279">
        <v>1288</v>
      </c>
      <c r="E13" s="279">
        <v>1266.1500000000001</v>
      </c>
      <c r="F13" s="279">
        <v>1246.1500000000001</v>
      </c>
      <c r="G13" s="279">
        <v>1224.3000000000002</v>
      </c>
      <c r="H13" s="279">
        <v>1308</v>
      </c>
      <c r="I13" s="279">
        <v>1329.85</v>
      </c>
      <c r="J13" s="279">
        <v>1349.85</v>
      </c>
      <c r="K13" s="277">
        <v>1309.8499999999999</v>
      </c>
      <c r="L13" s="277">
        <v>1268</v>
      </c>
      <c r="M13" s="277">
        <v>0.16561999999999999</v>
      </c>
    </row>
    <row r="14" spans="1:15" ht="12" customHeight="1">
      <c r="A14" s="268">
        <v>4</v>
      </c>
      <c r="B14" s="277" t="s">
        <v>295</v>
      </c>
      <c r="C14" s="278">
        <v>15536.55</v>
      </c>
      <c r="D14" s="279">
        <v>15437.699999999999</v>
      </c>
      <c r="E14" s="279">
        <v>15276.399999999998</v>
      </c>
      <c r="F14" s="279">
        <v>15016.249999999998</v>
      </c>
      <c r="G14" s="279">
        <v>14854.949999999997</v>
      </c>
      <c r="H14" s="279">
        <v>15697.849999999999</v>
      </c>
      <c r="I14" s="279">
        <v>15859.149999999998</v>
      </c>
      <c r="J14" s="279">
        <v>16119.3</v>
      </c>
      <c r="K14" s="277">
        <v>15599</v>
      </c>
      <c r="L14" s="277">
        <v>15177.55</v>
      </c>
      <c r="M14" s="277">
        <v>9.7170000000000006E-2</v>
      </c>
    </row>
    <row r="15" spans="1:15" ht="12" customHeight="1">
      <c r="A15" s="268">
        <v>5</v>
      </c>
      <c r="B15" s="277" t="s">
        <v>227</v>
      </c>
      <c r="C15" s="278">
        <v>57.85</v>
      </c>
      <c r="D15" s="279">
        <v>57.300000000000004</v>
      </c>
      <c r="E15" s="279">
        <v>56.300000000000011</v>
      </c>
      <c r="F15" s="279">
        <v>54.750000000000007</v>
      </c>
      <c r="G15" s="279">
        <v>53.750000000000014</v>
      </c>
      <c r="H15" s="279">
        <v>58.850000000000009</v>
      </c>
      <c r="I15" s="279">
        <v>59.849999999999994</v>
      </c>
      <c r="J15" s="279">
        <v>61.400000000000006</v>
      </c>
      <c r="K15" s="277">
        <v>58.3</v>
      </c>
      <c r="L15" s="277">
        <v>55.75</v>
      </c>
      <c r="M15" s="277">
        <v>14.797599999999999</v>
      </c>
    </row>
    <row r="16" spans="1:15" ht="12" customHeight="1">
      <c r="A16" s="268">
        <v>6</v>
      </c>
      <c r="B16" s="277" t="s">
        <v>228</v>
      </c>
      <c r="C16" s="278">
        <v>112.95</v>
      </c>
      <c r="D16" s="279">
        <v>113.71666666666665</v>
      </c>
      <c r="E16" s="279">
        <v>111.73333333333331</v>
      </c>
      <c r="F16" s="279">
        <v>110.51666666666665</v>
      </c>
      <c r="G16" s="279">
        <v>108.5333333333333</v>
      </c>
      <c r="H16" s="279">
        <v>114.93333333333331</v>
      </c>
      <c r="I16" s="279">
        <v>116.91666666666666</v>
      </c>
      <c r="J16" s="279">
        <v>118.13333333333331</v>
      </c>
      <c r="K16" s="277">
        <v>115.7</v>
      </c>
      <c r="L16" s="277">
        <v>112.5</v>
      </c>
      <c r="M16" s="277">
        <v>12.25403</v>
      </c>
    </row>
    <row r="17" spans="1:13" ht="12" customHeight="1">
      <c r="A17" s="268">
        <v>7</v>
      </c>
      <c r="B17" s="277" t="s">
        <v>38</v>
      </c>
      <c r="C17" s="278">
        <v>1299.9000000000001</v>
      </c>
      <c r="D17" s="279">
        <v>1285.9666666666667</v>
      </c>
      <c r="E17" s="279">
        <v>1266.9333333333334</v>
      </c>
      <c r="F17" s="279">
        <v>1233.9666666666667</v>
      </c>
      <c r="G17" s="279">
        <v>1214.9333333333334</v>
      </c>
      <c r="H17" s="279">
        <v>1318.9333333333334</v>
      </c>
      <c r="I17" s="279">
        <v>1337.9666666666667</v>
      </c>
      <c r="J17" s="279">
        <v>1370.9333333333334</v>
      </c>
      <c r="K17" s="277">
        <v>1305</v>
      </c>
      <c r="L17" s="277">
        <v>1253</v>
      </c>
      <c r="M17" s="277">
        <v>14.25257</v>
      </c>
    </row>
    <row r="18" spans="1:13" ht="12" customHeight="1">
      <c r="A18" s="268">
        <v>8</v>
      </c>
      <c r="B18" s="277" t="s">
        <v>296</v>
      </c>
      <c r="C18" s="278">
        <v>145.69999999999999</v>
      </c>
      <c r="D18" s="279">
        <v>146.30000000000001</v>
      </c>
      <c r="E18" s="279">
        <v>142.70000000000002</v>
      </c>
      <c r="F18" s="279">
        <v>139.70000000000002</v>
      </c>
      <c r="G18" s="279">
        <v>136.10000000000002</v>
      </c>
      <c r="H18" s="279">
        <v>149.30000000000001</v>
      </c>
      <c r="I18" s="279">
        <v>152.90000000000003</v>
      </c>
      <c r="J18" s="279">
        <v>155.9</v>
      </c>
      <c r="K18" s="277">
        <v>149.9</v>
      </c>
      <c r="L18" s="277">
        <v>143.30000000000001</v>
      </c>
      <c r="M18" s="277">
        <v>8.4643099999999993</v>
      </c>
    </row>
    <row r="19" spans="1:13" ht="12" customHeight="1">
      <c r="A19" s="268">
        <v>9</v>
      </c>
      <c r="B19" s="277" t="s">
        <v>297</v>
      </c>
      <c r="C19" s="278">
        <v>348.3</v>
      </c>
      <c r="D19" s="279">
        <v>348.76666666666665</v>
      </c>
      <c r="E19" s="279">
        <v>337.58333333333331</v>
      </c>
      <c r="F19" s="279">
        <v>326.86666666666667</v>
      </c>
      <c r="G19" s="279">
        <v>315.68333333333334</v>
      </c>
      <c r="H19" s="279">
        <v>359.48333333333329</v>
      </c>
      <c r="I19" s="279">
        <v>370.66666666666669</v>
      </c>
      <c r="J19" s="279">
        <v>381.38333333333327</v>
      </c>
      <c r="K19" s="277">
        <v>359.95</v>
      </c>
      <c r="L19" s="277">
        <v>338.05</v>
      </c>
      <c r="M19" s="277">
        <v>9.6938499999999994</v>
      </c>
    </row>
    <row r="20" spans="1:13" ht="12" customHeight="1">
      <c r="A20" s="268">
        <v>10</v>
      </c>
      <c r="B20" s="277" t="s">
        <v>41</v>
      </c>
      <c r="C20" s="278">
        <v>311.2</v>
      </c>
      <c r="D20" s="279">
        <v>312.75</v>
      </c>
      <c r="E20" s="279">
        <v>308.05</v>
      </c>
      <c r="F20" s="279">
        <v>304.90000000000003</v>
      </c>
      <c r="G20" s="279">
        <v>300.20000000000005</v>
      </c>
      <c r="H20" s="279">
        <v>315.89999999999998</v>
      </c>
      <c r="I20" s="279">
        <v>320.60000000000002</v>
      </c>
      <c r="J20" s="279">
        <v>323.74999999999994</v>
      </c>
      <c r="K20" s="277">
        <v>317.45</v>
      </c>
      <c r="L20" s="277">
        <v>309.60000000000002</v>
      </c>
      <c r="M20" s="277">
        <v>31.228680000000001</v>
      </c>
    </row>
    <row r="21" spans="1:13" ht="12" customHeight="1">
      <c r="A21" s="268">
        <v>11</v>
      </c>
      <c r="B21" s="277" t="s">
        <v>43</v>
      </c>
      <c r="C21" s="278">
        <v>34.700000000000003</v>
      </c>
      <c r="D21" s="279">
        <v>34.733333333333334</v>
      </c>
      <c r="E21" s="279">
        <v>34.516666666666666</v>
      </c>
      <c r="F21" s="279">
        <v>34.333333333333329</v>
      </c>
      <c r="G21" s="279">
        <v>34.11666666666666</v>
      </c>
      <c r="H21" s="279">
        <v>34.916666666666671</v>
      </c>
      <c r="I21" s="279">
        <v>35.13333333333334</v>
      </c>
      <c r="J21" s="279">
        <v>35.316666666666677</v>
      </c>
      <c r="K21" s="277">
        <v>34.950000000000003</v>
      </c>
      <c r="L21" s="277">
        <v>34.549999999999997</v>
      </c>
      <c r="M21" s="277">
        <v>19.580639999999999</v>
      </c>
    </row>
    <row r="22" spans="1:13" ht="12" customHeight="1">
      <c r="A22" s="268">
        <v>12</v>
      </c>
      <c r="B22" s="277" t="s">
        <v>298</v>
      </c>
      <c r="C22" s="278">
        <v>242.05</v>
      </c>
      <c r="D22" s="279">
        <v>241.98333333333335</v>
      </c>
      <c r="E22" s="279">
        <v>236.06666666666669</v>
      </c>
      <c r="F22" s="279">
        <v>230.08333333333334</v>
      </c>
      <c r="G22" s="279">
        <v>224.16666666666669</v>
      </c>
      <c r="H22" s="279">
        <v>247.9666666666667</v>
      </c>
      <c r="I22" s="279">
        <v>253.88333333333333</v>
      </c>
      <c r="J22" s="279">
        <v>259.86666666666667</v>
      </c>
      <c r="K22" s="277">
        <v>247.9</v>
      </c>
      <c r="L22" s="277">
        <v>236</v>
      </c>
      <c r="M22" s="277">
        <v>1.14056</v>
      </c>
    </row>
    <row r="23" spans="1:13">
      <c r="A23" s="268">
        <v>13</v>
      </c>
      <c r="B23" s="277" t="s">
        <v>299</v>
      </c>
      <c r="C23" s="278">
        <v>160.69999999999999</v>
      </c>
      <c r="D23" s="279">
        <v>161.16666666666666</v>
      </c>
      <c r="E23" s="279">
        <v>158.73333333333332</v>
      </c>
      <c r="F23" s="279">
        <v>156.76666666666665</v>
      </c>
      <c r="G23" s="279">
        <v>154.33333333333331</v>
      </c>
      <c r="H23" s="279">
        <v>163.13333333333333</v>
      </c>
      <c r="I23" s="279">
        <v>165.56666666666666</v>
      </c>
      <c r="J23" s="279">
        <v>167.53333333333333</v>
      </c>
      <c r="K23" s="277">
        <v>163.6</v>
      </c>
      <c r="L23" s="277">
        <v>159.19999999999999</v>
      </c>
      <c r="M23" s="277">
        <v>0.64859</v>
      </c>
    </row>
    <row r="24" spans="1:13">
      <c r="A24" s="268">
        <v>14</v>
      </c>
      <c r="B24" s="277" t="s">
        <v>300</v>
      </c>
      <c r="C24" s="278">
        <v>183.8</v>
      </c>
      <c r="D24" s="279">
        <v>182.43333333333337</v>
      </c>
      <c r="E24" s="279">
        <v>180.46666666666673</v>
      </c>
      <c r="F24" s="279">
        <v>177.13333333333335</v>
      </c>
      <c r="G24" s="279">
        <v>175.16666666666671</v>
      </c>
      <c r="H24" s="279">
        <v>185.76666666666674</v>
      </c>
      <c r="I24" s="279">
        <v>187.73333333333338</v>
      </c>
      <c r="J24" s="279">
        <v>191.06666666666675</v>
      </c>
      <c r="K24" s="277">
        <v>184.4</v>
      </c>
      <c r="L24" s="277">
        <v>179.1</v>
      </c>
      <c r="M24" s="277">
        <v>2.7324299999999999</v>
      </c>
    </row>
    <row r="25" spans="1:13">
      <c r="A25" s="268">
        <v>15</v>
      </c>
      <c r="B25" s="277" t="s">
        <v>833</v>
      </c>
      <c r="C25" s="278">
        <v>1707.6</v>
      </c>
      <c r="D25" s="279">
        <v>1704.5333333333335</v>
      </c>
      <c r="E25" s="279">
        <v>1669.0666666666671</v>
      </c>
      <c r="F25" s="279">
        <v>1630.5333333333335</v>
      </c>
      <c r="G25" s="279">
        <v>1595.0666666666671</v>
      </c>
      <c r="H25" s="279">
        <v>1743.0666666666671</v>
      </c>
      <c r="I25" s="279">
        <v>1778.5333333333338</v>
      </c>
      <c r="J25" s="279">
        <v>1817.0666666666671</v>
      </c>
      <c r="K25" s="277">
        <v>1740</v>
      </c>
      <c r="L25" s="277">
        <v>1666</v>
      </c>
      <c r="M25" s="277">
        <v>0.58340000000000003</v>
      </c>
    </row>
    <row r="26" spans="1:13">
      <c r="A26" s="268">
        <v>16</v>
      </c>
      <c r="B26" s="277" t="s">
        <v>292</v>
      </c>
      <c r="C26" s="278">
        <v>1639</v>
      </c>
      <c r="D26" s="279">
        <v>1633.1666666666667</v>
      </c>
      <c r="E26" s="279">
        <v>1617.8833333333334</v>
      </c>
      <c r="F26" s="279">
        <v>1596.7666666666667</v>
      </c>
      <c r="G26" s="279">
        <v>1581.4833333333333</v>
      </c>
      <c r="H26" s="279">
        <v>1654.2833333333335</v>
      </c>
      <c r="I26" s="279">
        <v>1669.5666666666668</v>
      </c>
      <c r="J26" s="279">
        <v>1690.6833333333336</v>
      </c>
      <c r="K26" s="277">
        <v>1648.45</v>
      </c>
      <c r="L26" s="277">
        <v>1612.05</v>
      </c>
      <c r="M26" s="277">
        <v>0.19131000000000001</v>
      </c>
    </row>
    <row r="27" spans="1:13">
      <c r="A27" s="268">
        <v>17</v>
      </c>
      <c r="B27" s="277" t="s">
        <v>229</v>
      </c>
      <c r="C27" s="278">
        <v>1409.15</v>
      </c>
      <c r="D27" s="279">
        <v>1394.3833333333332</v>
      </c>
      <c r="E27" s="279">
        <v>1368.7666666666664</v>
      </c>
      <c r="F27" s="279">
        <v>1328.3833333333332</v>
      </c>
      <c r="G27" s="279">
        <v>1302.7666666666664</v>
      </c>
      <c r="H27" s="279">
        <v>1434.7666666666664</v>
      </c>
      <c r="I27" s="279">
        <v>1460.3833333333332</v>
      </c>
      <c r="J27" s="279">
        <v>1500.7666666666664</v>
      </c>
      <c r="K27" s="277">
        <v>1420</v>
      </c>
      <c r="L27" s="277">
        <v>1354</v>
      </c>
      <c r="M27" s="277">
        <v>1.5259</v>
      </c>
    </row>
    <row r="28" spans="1:13">
      <c r="A28" s="268">
        <v>18</v>
      </c>
      <c r="B28" s="277" t="s">
        <v>301</v>
      </c>
      <c r="C28" s="278">
        <v>1840.75</v>
      </c>
      <c r="D28" s="279">
        <v>1846.7333333333333</v>
      </c>
      <c r="E28" s="279">
        <v>1827.7666666666667</v>
      </c>
      <c r="F28" s="279">
        <v>1814.7833333333333</v>
      </c>
      <c r="G28" s="279">
        <v>1795.8166666666666</v>
      </c>
      <c r="H28" s="279">
        <v>1859.7166666666667</v>
      </c>
      <c r="I28" s="279">
        <v>1878.6833333333334</v>
      </c>
      <c r="J28" s="279">
        <v>1891.6666666666667</v>
      </c>
      <c r="K28" s="277">
        <v>1865.7</v>
      </c>
      <c r="L28" s="277">
        <v>1833.75</v>
      </c>
      <c r="M28" s="277">
        <v>6.7280000000000006E-2</v>
      </c>
    </row>
    <row r="29" spans="1:13">
      <c r="A29" s="268">
        <v>19</v>
      </c>
      <c r="B29" s="277" t="s">
        <v>230</v>
      </c>
      <c r="C29" s="278">
        <v>2560.85</v>
      </c>
      <c r="D29" s="279">
        <v>2549.4166666666665</v>
      </c>
      <c r="E29" s="279">
        <v>2523.833333333333</v>
      </c>
      <c r="F29" s="279">
        <v>2486.8166666666666</v>
      </c>
      <c r="G29" s="279">
        <v>2461.2333333333331</v>
      </c>
      <c r="H29" s="279">
        <v>2586.4333333333329</v>
      </c>
      <c r="I29" s="279">
        <v>2612.016666666666</v>
      </c>
      <c r="J29" s="279">
        <v>2649.0333333333328</v>
      </c>
      <c r="K29" s="277">
        <v>2575</v>
      </c>
      <c r="L29" s="277">
        <v>2512.4</v>
      </c>
      <c r="M29" s="277">
        <v>1.49742</v>
      </c>
    </row>
    <row r="30" spans="1:13">
      <c r="A30" s="268">
        <v>20</v>
      </c>
      <c r="B30" s="277" t="s">
        <v>303</v>
      </c>
      <c r="C30" s="278">
        <v>92.3</v>
      </c>
      <c r="D30" s="279">
        <v>92.016666666666652</v>
      </c>
      <c r="E30" s="279">
        <v>90.883333333333297</v>
      </c>
      <c r="F30" s="279">
        <v>89.46666666666664</v>
      </c>
      <c r="G30" s="279">
        <v>88.333333333333286</v>
      </c>
      <c r="H30" s="279">
        <v>93.433333333333309</v>
      </c>
      <c r="I30" s="279">
        <v>94.566666666666663</v>
      </c>
      <c r="J30" s="279">
        <v>95.98333333333332</v>
      </c>
      <c r="K30" s="277">
        <v>93.15</v>
      </c>
      <c r="L30" s="277">
        <v>90.6</v>
      </c>
      <c r="M30" s="277">
        <v>0.94872999999999996</v>
      </c>
    </row>
    <row r="31" spans="1:13">
      <c r="A31" s="268">
        <v>21</v>
      </c>
      <c r="B31" s="277" t="s">
        <v>45</v>
      </c>
      <c r="C31" s="278">
        <v>683.7</v>
      </c>
      <c r="D31" s="279">
        <v>678.03333333333342</v>
      </c>
      <c r="E31" s="279">
        <v>669.61666666666679</v>
      </c>
      <c r="F31" s="279">
        <v>655.53333333333342</v>
      </c>
      <c r="G31" s="279">
        <v>647.11666666666679</v>
      </c>
      <c r="H31" s="279">
        <v>692.11666666666679</v>
      </c>
      <c r="I31" s="279">
        <v>700.53333333333353</v>
      </c>
      <c r="J31" s="279">
        <v>714.61666666666679</v>
      </c>
      <c r="K31" s="277">
        <v>686.45</v>
      </c>
      <c r="L31" s="277">
        <v>663.95</v>
      </c>
      <c r="M31" s="277">
        <v>7.4947699999999999</v>
      </c>
    </row>
    <row r="32" spans="1:13">
      <c r="A32" s="268">
        <v>22</v>
      </c>
      <c r="B32" s="277" t="s">
        <v>304</v>
      </c>
      <c r="C32" s="278">
        <v>1473.5</v>
      </c>
      <c r="D32" s="279">
        <v>1487.4833333333333</v>
      </c>
      <c r="E32" s="279">
        <v>1456.0166666666667</v>
      </c>
      <c r="F32" s="279">
        <v>1438.5333333333333</v>
      </c>
      <c r="G32" s="279">
        <v>1407.0666666666666</v>
      </c>
      <c r="H32" s="279">
        <v>1504.9666666666667</v>
      </c>
      <c r="I32" s="279">
        <v>1536.4333333333334</v>
      </c>
      <c r="J32" s="279">
        <v>1553.9166666666667</v>
      </c>
      <c r="K32" s="277">
        <v>1518.95</v>
      </c>
      <c r="L32" s="277">
        <v>1470</v>
      </c>
      <c r="M32" s="277">
        <v>0.18307999999999999</v>
      </c>
    </row>
    <row r="33" spans="1:13">
      <c r="A33" s="268">
        <v>23</v>
      </c>
      <c r="B33" s="277" t="s">
        <v>46</v>
      </c>
      <c r="C33" s="278">
        <v>192.5</v>
      </c>
      <c r="D33" s="279">
        <v>190.4</v>
      </c>
      <c r="E33" s="279">
        <v>187.8</v>
      </c>
      <c r="F33" s="279">
        <v>183.1</v>
      </c>
      <c r="G33" s="279">
        <v>180.5</v>
      </c>
      <c r="H33" s="279">
        <v>195.10000000000002</v>
      </c>
      <c r="I33" s="279">
        <v>197.7</v>
      </c>
      <c r="J33" s="279">
        <v>202.40000000000003</v>
      </c>
      <c r="K33" s="277">
        <v>193</v>
      </c>
      <c r="L33" s="277">
        <v>185.7</v>
      </c>
      <c r="M33" s="277">
        <v>31.37669</v>
      </c>
    </row>
    <row r="34" spans="1:13">
      <c r="A34" s="268">
        <v>24</v>
      </c>
      <c r="B34" s="277" t="s">
        <v>293</v>
      </c>
      <c r="C34" s="278">
        <v>1701</v>
      </c>
      <c r="D34" s="279">
        <v>1703.3999999999999</v>
      </c>
      <c r="E34" s="279">
        <v>1672.5999999999997</v>
      </c>
      <c r="F34" s="279">
        <v>1644.1999999999998</v>
      </c>
      <c r="G34" s="279">
        <v>1613.3999999999996</v>
      </c>
      <c r="H34" s="279">
        <v>1731.7999999999997</v>
      </c>
      <c r="I34" s="279">
        <v>1762.6</v>
      </c>
      <c r="J34" s="279">
        <v>1790.9999999999998</v>
      </c>
      <c r="K34" s="277">
        <v>1734.2</v>
      </c>
      <c r="L34" s="277">
        <v>1675</v>
      </c>
      <c r="M34" s="277">
        <v>0.91786999999999996</v>
      </c>
    </row>
    <row r="35" spans="1:13">
      <c r="A35" s="268">
        <v>25</v>
      </c>
      <c r="B35" s="277" t="s">
        <v>302</v>
      </c>
      <c r="C35" s="278">
        <v>969.6</v>
      </c>
      <c r="D35" s="279">
        <v>967.86666666666667</v>
      </c>
      <c r="E35" s="279">
        <v>947.73333333333335</v>
      </c>
      <c r="F35" s="279">
        <v>925.86666666666667</v>
      </c>
      <c r="G35" s="279">
        <v>905.73333333333335</v>
      </c>
      <c r="H35" s="279">
        <v>989.73333333333335</v>
      </c>
      <c r="I35" s="279">
        <v>1009.8666666666668</v>
      </c>
      <c r="J35" s="279">
        <v>1031.7333333333333</v>
      </c>
      <c r="K35" s="277">
        <v>988</v>
      </c>
      <c r="L35" s="277">
        <v>946</v>
      </c>
      <c r="M35" s="277">
        <v>4.5182000000000002</v>
      </c>
    </row>
    <row r="36" spans="1:13">
      <c r="A36" s="268">
        <v>26</v>
      </c>
      <c r="B36" s="277" t="s">
        <v>47</v>
      </c>
      <c r="C36" s="278">
        <v>1436.6</v>
      </c>
      <c r="D36" s="279">
        <v>1452.0333333333335</v>
      </c>
      <c r="E36" s="279">
        <v>1412.116666666667</v>
      </c>
      <c r="F36" s="279">
        <v>1387.6333333333334</v>
      </c>
      <c r="G36" s="279">
        <v>1347.7166666666669</v>
      </c>
      <c r="H36" s="279">
        <v>1476.5166666666671</v>
      </c>
      <c r="I36" s="279">
        <v>1516.4333333333336</v>
      </c>
      <c r="J36" s="279">
        <v>1540.9166666666672</v>
      </c>
      <c r="K36" s="277">
        <v>1491.95</v>
      </c>
      <c r="L36" s="277">
        <v>1427.55</v>
      </c>
      <c r="M36" s="277">
        <v>10.4068</v>
      </c>
    </row>
    <row r="37" spans="1:13">
      <c r="A37" s="268">
        <v>27</v>
      </c>
      <c r="B37" s="277" t="s">
        <v>48</v>
      </c>
      <c r="C37" s="278">
        <v>109.45</v>
      </c>
      <c r="D37" s="279">
        <v>110.46666666666665</v>
      </c>
      <c r="E37" s="279">
        <v>107.73333333333331</v>
      </c>
      <c r="F37" s="279">
        <v>106.01666666666665</v>
      </c>
      <c r="G37" s="279">
        <v>103.2833333333333</v>
      </c>
      <c r="H37" s="279">
        <v>112.18333333333331</v>
      </c>
      <c r="I37" s="279">
        <v>114.91666666666666</v>
      </c>
      <c r="J37" s="279">
        <v>116.63333333333331</v>
      </c>
      <c r="K37" s="277">
        <v>113.2</v>
      </c>
      <c r="L37" s="277">
        <v>108.75</v>
      </c>
      <c r="M37" s="277">
        <v>58.565840000000001</v>
      </c>
    </row>
    <row r="38" spans="1:13">
      <c r="A38" s="268">
        <v>28</v>
      </c>
      <c r="B38" s="277" t="s">
        <v>305</v>
      </c>
      <c r="C38" s="278">
        <v>134.69999999999999</v>
      </c>
      <c r="D38" s="279">
        <v>134.69999999999999</v>
      </c>
      <c r="E38" s="279">
        <v>134.69999999999999</v>
      </c>
      <c r="F38" s="279">
        <v>134.69999999999999</v>
      </c>
      <c r="G38" s="279">
        <v>134.69999999999999</v>
      </c>
      <c r="H38" s="279">
        <v>134.69999999999999</v>
      </c>
      <c r="I38" s="279">
        <v>134.69999999999999</v>
      </c>
      <c r="J38" s="279">
        <v>134.69999999999999</v>
      </c>
      <c r="K38" s="277">
        <v>134.69999999999999</v>
      </c>
      <c r="L38" s="277">
        <v>134.69999999999999</v>
      </c>
      <c r="M38" s="277">
        <v>0.23916000000000001</v>
      </c>
    </row>
    <row r="39" spans="1:13">
      <c r="A39" s="268">
        <v>29</v>
      </c>
      <c r="B39" s="277" t="s">
        <v>938</v>
      </c>
      <c r="C39" s="278">
        <v>163.6</v>
      </c>
      <c r="D39" s="279">
        <v>163.18333333333331</v>
      </c>
      <c r="E39" s="279">
        <v>160.41666666666663</v>
      </c>
      <c r="F39" s="279">
        <v>157.23333333333332</v>
      </c>
      <c r="G39" s="279">
        <v>154.46666666666664</v>
      </c>
      <c r="H39" s="279">
        <v>166.36666666666662</v>
      </c>
      <c r="I39" s="279">
        <v>169.13333333333333</v>
      </c>
      <c r="J39" s="279">
        <v>172.31666666666661</v>
      </c>
      <c r="K39" s="277">
        <v>165.95</v>
      </c>
      <c r="L39" s="277">
        <v>160</v>
      </c>
      <c r="M39" s="277">
        <v>0.22323000000000001</v>
      </c>
    </row>
    <row r="40" spans="1:13">
      <c r="A40" s="268">
        <v>30</v>
      </c>
      <c r="B40" s="277" t="s">
        <v>306</v>
      </c>
      <c r="C40" s="278">
        <v>57.1</v>
      </c>
      <c r="D40" s="279">
        <v>56.800000000000004</v>
      </c>
      <c r="E40" s="279">
        <v>54.750000000000007</v>
      </c>
      <c r="F40" s="279">
        <v>52.400000000000006</v>
      </c>
      <c r="G40" s="279">
        <v>50.350000000000009</v>
      </c>
      <c r="H40" s="279">
        <v>59.150000000000006</v>
      </c>
      <c r="I40" s="279">
        <v>61.2</v>
      </c>
      <c r="J40" s="279">
        <v>63.550000000000004</v>
      </c>
      <c r="K40" s="277">
        <v>58.85</v>
      </c>
      <c r="L40" s="277">
        <v>54.45</v>
      </c>
      <c r="M40" s="277">
        <v>17.207550000000001</v>
      </c>
    </row>
    <row r="41" spans="1:13">
      <c r="A41" s="268">
        <v>31</v>
      </c>
      <c r="B41" s="277" t="s">
        <v>49</v>
      </c>
      <c r="C41" s="278">
        <v>50.2</v>
      </c>
      <c r="D41" s="279">
        <v>49.683333333333337</v>
      </c>
      <c r="E41" s="279">
        <v>48.866666666666674</v>
      </c>
      <c r="F41" s="279">
        <v>47.533333333333339</v>
      </c>
      <c r="G41" s="279">
        <v>46.716666666666676</v>
      </c>
      <c r="H41" s="279">
        <v>51.016666666666673</v>
      </c>
      <c r="I41" s="279">
        <v>51.833333333333336</v>
      </c>
      <c r="J41" s="279">
        <v>53.166666666666671</v>
      </c>
      <c r="K41" s="277">
        <v>50.5</v>
      </c>
      <c r="L41" s="277">
        <v>48.35</v>
      </c>
      <c r="M41" s="277">
        <v>232.38686000000001</v>
      </c>
    </row>
    <row r="42" spans="1:13">
      <c r="A42" s="268">
        <v>32</v>
      </c>
      <c r="B42" s="277" t="s">
        <v>51</v>
      </c>
      <c r="C42" s="278">
        <v>1693.2</v>
      </c>
      <c r="D42" s="279">
        <v>1678.4666666666665</v>
      </c>
      <c r="E42" s="279">
        <v>1659.833333333333</v>
      </c>
      <c r="F42" s="279">
        <v>1626.4666666666665</v>
      </c>
      <c r="G42" s="279">
        <v>1607.833333333333</v>
      </c>
      <c r="H42" s="279">
        <v>1711.833333333333</v>
      </c>
      <c r="I42" s="279">
        <v>1730.4666666666667</v>
      </c>
      <c r="J42" s="279">
        <v>1763.833333333333</v>
      </c>
      <c r="K42" s="277">
        <v>1697.1</v>
      </c>
      <c r="L42" s="277">
        <v>1645.1</v>
      </c>
      <c r="M42" s="277">
        <v>14.427250000000001</v>
      </c>
    </row>
    <row r="43" spans="1:13">
      <c r="A43" s="268">
        <v>33</v>
      </c>
      <c r="B43" s="277" t="s">
        <v>307</v>
      </c>
      <c r="C43" s="278">
        <v>128.1</v>
      </c>
      <c r="D43" s="279">
        <v>129.4</v>
      </c>
      <c r="E43" s="279">
        <v>123.80000000000001</v>
      </c>
      <c r="F43" s="279">
        <v>119.5</v>
      </c>
      <c r="G43" s="279">
        <v>113.9</v>
      </c>
      <c r="H43" s="279">
        <v>133.70000000000002</v>
      </c>
      <c r="I43" s="279">
        <v>139.29999999999998</v>
      </c>
      <c r="J43" s="279">
        <v>143.60000000000002</v>
      </c>
      <c r="K43" s="277">
        <v>135</v>
      </c>
      <c r="L43" s="277">
        <v>125.1</v>
      </c>
      <c r="M43" s="277">
        <v>8.1503800000000002</v>
      </c>
    </row>
    <row r="44" spans="1:13">
      <c r="A44" s="268">
        <v>34</v>
      </c>
      <c r="B44" s="277" t="s">
        <v>309</v>
      </c>
      <c r="C44" s="278">
        <v>944.75</v>
      </c>
      <c r="D44" s="279">
        <v>941.30000000000007</v>
      </c>
      <c r="E44" s="279">
        <v>918.70000000000016</v>
      </c>
      <c r="F44" s="279">
        <v>892.65000000000009</v>
      </c>
      <c r="G44" s="279">
        <v>870.05000000000018</v>
      </c>
      <c r="H44" s="279">
        <v>967.35000000000014</v>
      </c>
      <c r="I44" s="279">
        <v>989.95</v>
      </c>
      <c r="J44" s="279">
        <v>1016.0000000000001</v>
      </c>
      <c r="K44" s="277">
        <v>963.9</v>
      </c>
      <c r="L44" s="277">
        <v>915.25</v>
      </c>
      <c r="M44" s="277">
        <v>0.72235000000000005</v>
      </c>
    </row>
    <row r="45" spans="1:13">
      <c r="A45" s="268">
        <v>35</v>
      </c>
      <c r="B45" s="277" t="s">
        <v>308</v>
      </c>
      <c r="C45" s="278">
        <v>3347.55</v>
      </c>
      <c r="D45" s="279">
        <v>3380.8666666666668</v>
      </c>
      <c r="E45" s="279">
        <v>3286.9333333333334</v>
      </c>
      <c r="F45" s="279">
        <v>3226.3166666666666</v>
      </c>
      <c r="G45" s="279">
        <v>3132.3833333333332</v>
      </c>
      <c r="H45" s="279">
        <v>3441.4833333333336</v>
      </c>
      <c r="I45" s="279">
        <v>3535.416666666667</v>
      </c>
      <c r="J45" s="279">
        <v>3596.0333333333338</v>
      </c>
      <c r="K45" s="277">
        <v>3474.8</v>
      </c>
      <c r="L45" s="277">
        <v>3320.25</v>
      </c>
      <c r="M45" s="277">
        <v>1.0818099999999999</v>
      </c>
    </row>
    <row r="46" spans="1:13">
      <c r="A46" s="268">
        <v>36</v>
      </c>
      <c r="B46" s="277" t="s">
        <v>310</v>
      </c>
      <c r="C46" s="278">
        <v>4633.3999999999996</v>
      </c>
      <c r="D46" s="279">
        <v>4612.8</v>
      </c>
      <c r="E46" s="279">
        <v>4580.6000000000004</v>
      </c>
      <c r="F46" s="279">
        <v>4527.8</v>
      </c>
      <c r="G46" s="279">
        <v>4495.6000000000004</v>
      </c>
      <c r="H46" s="279">
        <v>4665.6000000000004</v>
      </c>
      <c r="I46" s="279">
        <v>4697.7999999999993</v>
      </c>
      <c r="J46" s="279">
        <v>4750.6000000000004</v>
      </c>
      <c r="K46" s="277">
        <v>4645</v>
      </c>
      <c r="L46" s="277">
        <v>4560</v>
      </c>
      <c r="M46" s="277">
        <v>8.0619999999999997E-2</v>
      </c>
    </row>
    <row r="47" spans="1:13">
      <c r="A47" s="268">
        <v>37</v>
      </c>
      <c r="B47" s="277" t="s">
        <v>226</v>
      </c>
      <c r="C47" s="278">
        <v>639.1</v>
      </c>
      <c r="D47" s="279">
        <v>634.15</v>
      </c>
      <c r="E47" s="279">
        <v>623.29999999999995</v>
      </c>
      <c r="F47" s="279">
        <v>607.5</v>
      </c>
      <c r="G47" s="279">
        <v>596.65</v>
      </c>
      <c r="H47" s="279">
        <v>649.94999999999993</v>
      </c>
      <c r="I47" s="279">
        <v>660.80000000000007</v>
      </c>
      <c r="J47" s="279">
        <v>676.59999999999991</v>
      </c>
      <c r="K47" s="277">
        <v>645</v>
      </c>
      <c r="L47" s="277">
        <v>618.35</v>
      </c>
      <c r="M47" s="277">
        <v>4.3804299999999996</v>
      </c>
    </row>
    <row r="48" spans="1:13">
      <c r="A48" s="268">
        <v>38</v>
      </c>
      <c r="B48" s="277" t="s">
        <v>53</v>
      </c>
      <c r="C48" s="278">
        <v>836.95</v>
      </c>
      <c r="D48" s="279">
        <v>833.51666666666677</v>
      </c>
      <c r="E48" s="279">
        <v>824.68333333333351</v>
      </c>
      <c r="F48" s="279">
        <v>812.41666666666674</v>
      </c>
      <c r="G48" s="279">
        <v>803.58333333333348</v>
      </c>
      <c r="H48" s="279">
        <v>845.78333333333353</v>
      </c>
      <c r="I48" s="279">
        <v>854.61666666666679</v>
      </c>
      <c r="J48" s="279">
        <v>866.88333333333355</v>
      </c>
      <c r="K48" s="277">
        <v>842.35</v>
      </c>
      <c r="L48" s="277">
        <v>821.25</v>
      </c>
      <c r="M48" s="277">
        <v>34.814749999999997</v>
      </c>
    </row>
    <row r="49" spans="1:13">
      <c r="A49" s="268">
        <v>39</v>
      </c>
      <c r="B49" s="277" t="s">
        <v>311</v>
      </c>
      <c r="C49" s="278">
        <v>451.95</v>
      </c>
      <c r="D49" s="279">
        <v>444.84999999999997</v>
      </c>
      <c r="E49" s="279">
        <v>435.79999999999995</v>
      </c>
      <c r="F49" s="279">
        <v>419.65</v>
      </c>
      <c r="G49" s="279">
        <v>410.59999999999997</v>
      </c>
      <c r="H49" s="279">
        <v>460.99999999999994</v>
      </c>
      <c r="I49" s="279">
        <v>470.05</v>
      </c>
      <c r="J49" s="279">
        <v>486.19999999999993</v>
      </c>
      <c r="K49" s="277">
        <v>453.9</v>
      </c>
      <c r="L49" s="277">
        <v>428.7</v>
      </c>
      <c r="M49" s="277">
        <v>5.1965000000000003</v>
      </c>
    </row>
    <row r="50" spans="1:13">
      <c r="A50" s="268">
        <v>40</v>
      </c>
      <c r="B50" s="277" t="s">
        <v>55</v>
      </c>
      <c r="C50" s="278">
        <v>434</v>
      </c>
      <c r="D50" s="279">
        <v>429.5333333333333</v>
      </c>
      <c r="E50" s="279">
        <v>422.91666666666663</v>
      </c>
      <c r="F50" s="279">
        <v>411.83333333333331</v>
      </c>
      <c r="G50" s="279">
        <v>405.21666666666664</v>
      </c>
      <c r="H50" s="279">
        <v>440.61666666666662</v>
      </c>
      <c r="I50" s="279">
        <v>447.23333333333329</v>
      </c>
      <c r="J50" s="279">
        <v>458.31666666666661</v>
      </c>
      <c r="K50" s="277">
        <v>436.15</v>
      </c>
      <c r="L50" s="277">
        <v>418.45</v>
      </c>
      <c r="M50" s="277">
        <v>301.83798000000002</v>
      </c>
    </row>
    <row r="51" spans="1:13">
      <c r="A51" s="268">
        <v>41</v>
      </c>
      <c r="B51" s="277" t="s">
        <v>56</v>
      </c>
      <c r="C51" s="278">
        <v>2942.3</v>
      </c>
      <c r="D51" s="279">
        <v>2930.4</v>
      </c>
      <c r="E51" s="279">
        <v>2910.8</v>
      </c>
      <c r="F51" s="279">
        <v>2879.3</v>
      </c>
      <c r="G51" s="279">
        <v>2859.7000000000003</v>
      </c>
      <c r="H51" s="279">
        <v>2961.9</v>
      </c>
      <c r="I51" s="279">
        <v>2981.4999999999995</v>
      </c>
      <c r="J51" s="279">
        <v>3013</v>
      </c>
      <c r="K51" s="277">
        <v>2950</v>
      </c>
      <c r="L51" s="277">
        <v>2898.9</v>
      </c>
      <c r="M51" s="277">
        <v>5.2513500000000004</v>
      </c>
    </row>
    <row r="52" spans="1:13">
      <c r="A52" s="268">
        <v>42</v>
      </c>
      <c r="B52" s="277" t="s">
        <v>315</v>
      </c>
      <c r="C52" s="278">
        <v>180.45</v>
      </c>
      <c r="D52" s="279">
        <v>169.63333333333333</v>
      </c>
      <c r="E52" s="279">
        <v>158.81666666666666</v>
      </c>
      <c r="F52" s="279">
        <v>137.18333333333334</v>
      </c>
      <c r="G52" s="279">
        <v>126.36666666666667</v>
      </c>
      <c r="H52" s="279">
        <v>191.26666666666665</v>
      </c>
      <c r="I52" s="279">
        <v>202.08333333333331</v>
      </c>
      <c r="J52" s="279">
        <v>223.71666666666664</v>
      </c>
      <c r="K52" s="277">
        <v>180.45</v>
      </c>
      <c r="L52" s="277">
        <v>148</v>
      </c>
      <c r="M52" s="277">
        <v>110.99742999999999</v>
      </c>
    </row>
    <row r="53" spans="1:13">
      <c r="A53" s="268">
        <v>43</v>
      </c>
      <c r="B53" s="277" t="s">
        <v>316</v>
      </c>
      <c r="C53" s="278">
        <v>386.4</v>
      </c>
      <c r="D53" s="279">
        <v>386.21666666666664</v>
      </c>
      <c r="E53" s="279">
        <v>380.48333333333329</v>
      </c>
      <c r="F53" s="279">
        <v>374.56666666666666</v>
      </c>
      <c r="G53" s="279">
        <v>368.83333333333331</v>
      </c>
      <c r="H53" s="279">
        <v>392.13333333333327</v>
      </c>
      <c r="I53" s="279">
        <v>397.86666666666662</v>
      </c>
      <c r="J53" s="279">
        <v>403.78333333333325</v>
      </c>
      <c r="K53" s="277">
        <v>391.95</v>
      </c>
      <c r="L53" s="277">
        <v>380.3</v>
      </c>
      <c r="M53" s="277">
        <v>1.17239</v>
      </c>
    </row>
    <row r="54" spans="1:13">
      <c r="A54" s="268">
        <v>44</v>
      </c>
      <c r="B54" s="277" t="s">
        <v>58</v>
      </c>
      <c r="C54" s="278">
        <v>6264.9</v>
      </c>
      <c r="D54" s="279">
        <v>6203.3</v>
      </c>
      <c r="E54" s="279">
        <v>6126.6</v>
      </c>
      <c r="F54" s="279">
        <v>5988.3</v>
      </c>
      <c r="G54" s="279">
        <v>5911.6</v>
      </c>
      <c r="H54" s="279">
        <v>6341.6</v>
      </c>
      <c r="I54" s="279">
        <v>6418.2999999999993</v>
      </c>
      <c r="J54" s="279">
        <v>6556.6</v>
      </c>
      <c r="K54" s="277">
        <v>6280</v>
      </c>
      <c r="L54" s="277">
        <v>6065</v>
      </c>
      <c r="M54" s="277">
        <v>8.3042200000000008</v>
      </c>
    </row>
    <row r="55" spans="1:13">
      <c r="A55" s="268">
        <v>45</v>
      </c>
      <c r="B55" s="277" t="s">
        <v>232</v>
      </c>
      <c r="C55" s="278">
        <v>2590.3000000000002</v>
      </c>
      <c r="D55" s="279">
        <v>2590.7999999999997</v>
      </c>
      <c r="E55" s="279">
        <v>2551.5999999999995</v>
      </c>
      <c r="F55" s="279">
        <v>2512.8999999999996</v>
      </c>
      <c r="G55" s="279">
        <v>2473.6999999999994</v>
      </c>
      <c r="H55" s="279">
        <v>2629.4999999999995</v>
      </c>
      <c r="I55" s="279">
        <v>2668.6999999999994</v>
      </c>
      <c r="J55" s="279">
        <v>2707.3999999999996</v>
      </c>
      <c r="K55" s="277">
        <v>2630</v>
      </c>
      <c r="L55" s="277">
        <v>2552.1</v>
      </c>
      <c r="M55" s="277">
        <v>1.20716</v>
      </c>
    </row>
    <row r="56" spans="1:13">
      <c r="A56" s="268">
        <v>46</v>
      </c>
      <c r="B56" s="277" t="s">
        <v>59</v>
      </c>
      <c r="C56" s="278">
        <v>3204.8</v>
      </c>
      <c r="D56" s="279">
        <v>3174.0333333333333</v>
      </c>
      <c r="E56" s="279">
        <v>3133.0666666666666</v>
      </c>
      <c r="F56" s="279">
        <v>3061.3333333333335</v>
      </c>
      <c r="G56" s="279">
        <v>3020.3666666666668</v>
      </c>
      <c r="H56" s="279">
        <v>3245.7666666666664</v>
      </c>
      <c r="I56" s="279">
        <v>3286.7333333333327</v>
      </c>
      <c r="J56" s="279">
        <v>3358.4666666666662</v>
      </c>
      <c r="K56" s="277">
        <v>3215</v>
      </c>
      <c r="L56" s="277">
        <v>3102.3</v>
      </c>
      <c r="M56" s="277">
        <v>99.999639999999999</v>
      </c>
    </row>
    <row r="57" spans="1:13">
      <c r="A57" s="268">
        <v>47</v>
      </c>
      <c r="B57" s="277" t="s">
        <v>60</v>
      </c>
      <c r="C57" s="278">
        <v>1250.05</v>
      </c>
      <c r="D57" s="279">
        <v>1245.8666666666666</v>
      </c>
      <c r="E57" s="279">
        <v>1234.333333333333</v>
      </c>
      <c r="F57" s="279">
        <v>1218.6166666666666</v>
      </c>
      <c r="G57" s="279">
        <v>1207.083333333333</v>
      </c>
      <c r="H57" s="279">
        <v>1261.583333333333</v>
      </c>
      <c r="I57" s="279">
        <v>1273.1166666666663</v>
      </c>
      <c r="J57" s="279">
        <v>1288.833333333333</v>
      </c>
      <c r="K57" s="277">
        <v>1257.4000000000001</v>
      </c>
      <c r="L57" s="277">
        <v>1230.1500000000001</v>
      </c>
      <c r="M57" s="277">
        <v>4.4284299999999996</v>
      </c>
    </row>
    <row r="58" spans="1:13">
      <c r="A58" s="268">
        <v>48</v>
      </c>
      <c r="B58" s="277" t="s">
        <v>317</v>
      </c>
      <c r="C58" s="278">
        <v>107.15</v>
      </c>
      <c r="D58" s="279">
        <v>107.56666666666668</v>
      </c>
      <c r="E58" s="279">
        <v>105.93333333333335</v>
      </c>
      <c r="F58" s="279">
        <v>104.71666666666667</v>
      </c>
      <c r="G58" s="279">
        <v>103.08333333333334</v>
      </c>
      <c r="H58" s="279">
        <v>108.78333333333336</v>
      </c>
      <c r="I58" s="279">
        <v>110.41666666666669</v>
      </c>
      <c r="J58" s="279">
        <v>111.63333333333337</v>
      </c>
      <c r="K58" s="277">
        <v>109.2</v>
      </c>
      <c r="L58" s="277">
        <v>106.35</v>
      </c>
      <c r="M58" s="277">
        <v>0.81245999999999996</v>
      </c>
    </row>
    <row r="59" spans="1:13">
      <c r="A59" s="268">
        <v>49</v>
      </c>
      <c r="B59" s="277" t="s">
        <v>318</v>
      </c>
      <c r="C59" s="278">
        <v>126</v>
      </c>
      <c r="D59" s="279">
        <v>126.33333333333333</v>
      </c>
      <c r="E59" s="279">
        <v>123.76666666666665</v>
      </c>
      <c r="F59" s="279">
        <v>121.53333333333332</v>
      </c>
      <c r="G59" s="279">
        <v>118.96666666666664</v>
      </c>
      <c r="H59" s="279">
        <v>128.56666666666666</v>
      </c>
      <c r="I59" s="279">
        <v>131.13333333333335</v>
      </c>
      <c r="J59" s="279">
        <v>133.36666666666667</v>
      </c>
      <c r="K59" s="277">
        <v>128.9</v>
      </c>
      <c r="L59" s="277">
        <v>124.1</v>
      </c>
      <c r="M59" s="277">
        <v>17.95674</v>
      </c>
    </row>
    <row r="60" spans="1:13" ht="12" customHeight="1">
      <c r="A60" s="268">
        <v>50</v>
      </c>
      <c r="B60" s="277" t="s">
        <v>233</v>
      </c>
      <c r="C60" s="278">
        <v>342.5</v>
      </c>
      <c r="D60" s="279">
        <v>342.58333333333331</v>
      </c>
      <c r="E60" s="279">
        <v>330.46666666666664</v>
      </c>
      <c r="F60" s="279">
        <v>318.43333333333334</v>
      </c>
      <c r="G60" s="279">
        <v>306.31666666666666</v>
      </c>
      <c r="H60" s="279">
        <v>354.61666666666662</v>
      </c>
      <c r="I60" s="279">
        <v>366.73333333333329</v>
      </c>
      <c r="J60" s="279">
        <v>378.76666666666659</v>
      </c>
      <c r="K60" s="277">
        <v>354.7</v>
      </c>
      <c r="L60" s="277">
        <v>330.55</v>
      </c>
      <c r="M60" s="277">
        <v>137.60727</v>
      </c>
    </row>
    <row r="61" spans="1:13">
      <c r="A61" s="268">
        <v>51</v>
      </c>
      <c r="B61" s="277" t="s">
        <v>61</v>
      </c>
      <c r="C61" s="278">
        <v>48.1</v>
      </c>
      <c r="D61" s="279">
        <v>47.783333333333331</v>
      </c>
      <c r="E61" s="279">
        <v>47.216666666666661</v>
      </c>
      <c r="F61" s="279">
        <v>46.333333333333329</v>
      </c>
      <c r="G61" s="279">
        <v>45.766666666666659</v>
      </c>
      <c r="H61" s="279">
        <v>48.666666666666664</v>
      </c>
      <c r="I61" s="279">
        <v>49.233333333333327</v>
      </c>
      <c r="J61" s="279">
        <v>50.116666666666667</v>
      </c>
      <c r="K61" s="277">
        <v>48.35</v>
      </c>
      <c r="L61" s="277">
        <v>46.9</v>
      </c>
      <c r="M61" s="277">
        <v>222.61906999999999</v>
      </c>
    </row>
    <row r="62" spans="1:13">
      <c r="A62" s="268">
        <v>52</v>
      </c>
      <c r="B62" s="277" t="s">
        <v>62</v>
      </c>
      <c r="C62" s="278">
        <v>45.65</v>
      </c>
      <c r="D62" s="279">
        <v>45.883333333333333</v>
      </c>
      <c r="E62" s="279">
        <v>44.866666666666667</v>
      </c>
      <c r="F62" s="279">
        <v>44.083333333333336</v>
      </c>
      <c r="G62" s="279">
        <v>43.06666666666667</v>
      </c>
      <c r="H62" s="279">
        <v>46.666666666666664</v>
      </c>
      <c r="I62" s="279">
        <v>47.68333333333333</v>
      </c>
      <c r="J62" s="279">
        <v>48.466666666666661</v>
      </c>
      <c r="K62" s="277">
        <v>46.9</v>
      </c>
      <c r="L62" s="277">
        <v>45.1</v>
      </c>
      <c r="M62" s="277">
        <v>18.76323</v>
      </c>
    </row>
    <row r="63" spans="1:13">
      <c r="A63" s="268">
        <v>53</v>
      </c>
      <c r="B63" s="277" t="s">
        <v>312</v>
      </c>
      <c r="C63" s="278">
        <v>1279.05</v>
      </c>
      <c r="D63" s="279">
        <v>1284.0166666666667</v>
      </c>
      <c r="E63" s="279">
        <v>1258.0333333333333</v>
      </c>
      <c r="F63" s="279">
        <v>1237.0166666666667</v>
      </c>
      <c r="G63" s="279">
        <v>1211.0333333333333</v>
      </c>
      <c r="H63" s="279">
        <v>1305.0333333333333</v>
      </c>
      <c r="I63" s="279">
        <v>1331.0166666666664</v>
      </c>
      <c r="J63" s="279">
        <v>1352.0333333333333</v>
      </c>
      <c r="K63" s="277">
        <v>1310</v>
      </c>
      <c r="L63" s="277">
        <v>1263</v>
      </c>
      <c r="M63" s="277">
        <v>1.1792400000000001</v>
      </c>
    </row>
    <row r="64" spans="1:13">
      <c r="A64" s="268">
        <v>54</v>
      </c>
      <c r="B64" s="277" t="s">
        <v>63</v>
      </c>
      <c r="C64" s="278">
        <v>1291.6500000000001</v>
      </c>
      <c r="D64" s="279">
        <v>1280.2833333333335</v>
      </c>
      <c r="E64" s="279">
        <v>1264.5666666666671</v>
      </c>
      <c r="F64" s="279">
        <v>1237.4833333333336</v>
      </c>
      <c r="G64" s="279">
        <v>1221.7666666666671</v>
      </c>
      <c r="H64" s="279">
        <v>1307.366666666667</v>
      </c>
      <c r="I64" s="279">
        <v>1323.0833333333337</v>
      </c>
      <c r="J64" s="279">
        <v>1350.166666666667</v>
      </c>
      <c r="K64" s="277">
        <v>1296</v>
      </c>
      <c r="L64" s="277">
        <v>1253.2</v>
      </c>
      <c r="M64" s="277">
        <v>9.1590600000000002</v>
      </c>
    </row>
    <row r="65" spans="1:13">
      <c r="A65" s="268">
        <v>55</v>
      </c>
      <c r="B65" s="277" t="s">
        <v>320</v>
      </c>
      <c r="C65" s="278">
        <v>5544.75</v>
      </c>
      <c r="D65" s="279">
        <v>5542.2666666666664</v>
      </c>
      <c r="E65" s="279">
        <v>5464.5333333333328</v>
      </c>
      <c r="F65" s="279">
        <v>5384.3166666666666</v>
      </c>
      <c r="G65" s="279">
        <v>5306.583333333333</v>
      </c>
      <c r="H65" s="279">
        <v>5622.4833333333327</v>
      </c>
      <c r="I65" s="279">
        <v>5700.2166666666662</v>
      </c>
      <c r="J65" s="279">
        <v>5780.4333333333325</v>
      </c>
      <c r="K65" s="277">
        <v>5620</v>
      </c>
      <c r="L65" s="277">
        <v>5462.05</v>
      </c>
      <c r="M65" s="277">
        <v>0.24460000000000001</v>
      </c>
    </row>
    <row r="66" spans="1:13">
      <c r="A66" s="268">
        <v>56</v>
      </c>
      <c r="B66" s="277" t="s">
        <v>234</v>
      </c>
      <c r="C66" s="278">
        <v>1265.4000000000001</v>
      </c>
      <c r="D66" s="279">
        <v>1237.4666666666667</v>
      </c>
      <c r="E66" s="279">
        <v>1197.9333333333334</v>
      </c>
      <c r="F66" s="279">
        <v>1130.4666666666667</v>
      </c>
      <c r="G66" s="279">
        <v>1090.9333333333334</v>
      </c>
      <c r="H66" s="279">
        <v>1304.9333333333334</v>
      </c>
      <c r="I66" s="279">
        <v>1344.4666666666667</v>
      </c>
      <c r="J66" s="279">
        <v>1411.9333333333334</v>
      </c>
      <c r="K66" s="277">
        <v>1277</v>
      </c>
      <c r="L66" s="277">
        <v>1170</v>
      </c>
      <c r="M66" s="277">
        <v>4.7079899999999997</v>
      </c>
    </row>
    <row r="67" spans="1:13">
      <c r="A67" s="268">
        <v>57</v>
      </c>
      <c r="B67" s="277" t="s">
        <v>321</v>
      </c>
      <c r="C67" s="278">
        <v>359.45</v>
      </c>
      <c r="D67" s="279">
        <v>363.65000000000003</v>
      </c>
      <c r="E67" s="279">
        <v>350.30000000000007</v>
      </c>
      <c r="F67" s="279">
        <v>341.15000000000003</v>
      </c>
      <c r="G67" s="279">
        <v>327.80000000000007</v>
      </c>
      <c r="H67" s="279">
        <v>372.80000000000007</v>
      </c>
      <c r="I67" s="279">
        <v>386.15000000000009</v>
      </c>
      <c r="J67" s="279">
        <v>395.30000000000007</v>
      </c>
      <c r="K67" s="277">
        <v>377</v>
      </c>
      <c r="L67" s="277">
        <v>354.5</v>
      </c>
      <c r="M67" s="277">
        <v>8.1068599999999993</v>
      </c>
    </row>
    <row r="68" spans="1:13">
      <c r="A68" s="268">
        <v>58</v>
      </c>
      <c r="B68" s="277" t="s">
        <v>65</v>
      </c>
      <c r="C68" s="278">
        <v>94.45</v>
      </c>
      <c r="D68" s="279">
        <v>95.116666666666674</v>
      </c>
      <c r="E68" s="279">
        <v>93.483333333333348</v>
      </c>
      <c r="F68" s="279">
        <v>92.51666666666668</v>
      </c>
      <c r="G68" s="279">
        <v>90.883333333333354</v>
      </c>
      <c r="H68" s="279">
        <v>96.083333333333343</v>
      </c>
      <c r="I68" s="279">
        <v>97.716666666666669</v>
      </c>
      <c r="J68" s="279">
        <v>98.683333333333337</v>
      </c>
      <c r="K68" s="277">
        <v>96.75</v>
      </c>
      <c r="L68" s="277">
        <v>94.15</v>
      </c>
      <c r="M68" s="277">
        <v>123.14305</v>
      </c>
    </row>
    <row r="69" spans="1:13">
      <c r="A69" s="268">
        <v>59</v>
      </c>
      <c r="B69" s="277" t="s">
        <v>313</v>
      </c>
      <c r="C69" s="278">
        <v>614.70000000000005</v>
      </c>
      <c r="D69" s="279">
        <v>615.45000000000005</v>
      </c>
      <c r="E69" s="279">
        <v>604.95000000000005</v>
      </c>
      <c r="F69" s="279">
        <v>595.20000000000005</v>
      </c>
      <c r="G69" s="279">
        <v>584.70000000000005</v>
      </c>
      <c r="H69" s="279">
        <v>625.20000000000005</v>
      </c>
      <c r="I69" s="279">
        <v>635.70000000000005</v>
      </c>
      <c r="J69" s="279">
        <v>645.45000000000005</v>
      </c>
      <c r="K69" s="277">
        <v>625.95000000000005</v>
      </c>
      <c r="L69" s="277">
        <v>605.70000000000005</v>
      </c>
      <c r="M69" s="277">
        <v>2.7635700000000001</v>
      </c>
    </row>
    <row r="70" spans="1:13">
      <c r="A70" s="268">
        <v>60</v>
      </c>
      <c r="B70" s="277" t="s">
        <v>66</v>
      </c>
      <c r="C70" s="278">
        <v>507.4</v>
      </c>
      <c r="D70" s="279">
        <v>506.38333333333338</v>
      </c>
      <c r="E70" s="279">
        <v>497.01666666666677</v>
      </c>
      <c r="F70" s="279">
        <v>486.63333333333338</v>
      </c>
      <c r="G70" s="279">
        <v>477.26666666666677</v>
      </c>
      <c r="H70" s="279">
        <v>516.76666666666677</v>
      </c>
      <c r="I70" s="279">
        <v>526.13333333333344</v>
      </c>
      <c r="J70" s="279">
        <v>536.51666666666677</v>
      </c>
      <c r="K70" s="277">
        <v>515.75</v>
      </c>
      <c r="L70" s="277">
        <v>496</v>
      </c>
      <c r="M70" s="277">
        <v>15.73202</v>
      </c>
    </row>
    <row r="71" spans="1:13">
      <c r="A71" s="268">
        <v>61</v>
      </c>
      <c r="B71" s="277" t="s">
        <v>67</v>
      </c>
      <c r="C71" s="278">
        <v>379.3</v>
      </c>
      <c r="D71" s="279">
        <v>375.34999999999997</v>
      </c>
      <c r="E71" s="279">
        <v>366.89999999999992</v>
      </c>
      <c r="F71" s="279">
        <v>354.49999999999994</v>
      </c>
      <c r="G71" s="279">
        <v>346.0499999999999</v>
      </c>
      <c r="H71" s="279">
        <v>387.74999999999994</v>
      </c>
      <c r="I71" s="279">
        <v>396.2</v>
      </c>
      <c r="J71" s="279">
        <v>408.59999999999997</v>
      </c>
      <c r="K71" s="277">
        <v>383.8</v>
      </c>
      <c r="L71" s="277">
        <v>362.95</v>
      </c>
      <c r="M71" s="277">
        <v>53.334359999999997</v>
      </c>
    </row>
    <row r="72" spans="1:13">
      <c r="A72" s="268">
        <v>62</v>
      </c>
      <c r="B72" s="277" t="s">
        <v>69</v>
      </c>
      <c r="C72" s="278">
        <v>562.75</v>
      </c>
      <c r="D72" s="279">
        <v>560.75</v>
      </c>
      <c r="E72" s="279">
        <v>555.29999999999995</v>
      </c>
      <c r="F72" s="279">
        <v>547.84999999999991</v>
      </c>
      <c r="G72" s="279">
        <v>542.39999999999986</v>
      </c>
      <c r="H72" s="279">
        <v>568.20000000000005</v>
      </c>
      <c r="I72" s="279">
        <v>573.65000000000009</v>
      </c>
      <c r="J72" s="279">
        <v>581.10000000000014</v>
      </c>
      <c r="K72" s="277">
        <v>566.20000000000005</v>
      </c>
      <c r="L72" s="277">
        <v>553.29999999999995</v>
      </c>
      <c r="M72" s="277">
        <v>113.16437999999999</v>
      </c>
    </row>
    <row r="73" spans="1:13">
      <c r="A73" s="268">
        <v>63</v>
      </c>
      <c r="B73" s="277" t="s">
        <v>70</v>
      </c>
      <c r="C73" s="278">
        <v>36.9</v>
      </c>
      <c r="D73" s="279">
        <v>37.066666666666663</v>
      </c>
      <c r="E73" s="279">
        <v>35.983333333333327</v>
      </c>
      <c r="F73" s="279">
        <v>35.066666666666663</v>
      </c>
      <c r="G73" s="279">
        <v>33.983333333333327</v>
      </c>
      <c r="H73" s="279">
        <v>37.983333333333327</v>
      </c>
      <c r="I73" s="279">
        <v>39.06666666666667</v>
      </c>
      <c r="J73" s="279">
        <v>39.983333333333327</v>
      </c>
      <c r="K73" s="277">
        <v>38.15</v>
      </c>
      <c r="L73" s="277">
        <v>36.15</v>
      </c>
      <c r="M73" s="277">
        <v>686.67645000000005</v>
      </c>
    </row>
    <row r="74" spans="1:13">
      <c r="A74" s="268">
        <v>64</v>
      </c>
      <c r="B74" s="277" t="s">
        <v>71</v>
      </c>
      <c r="C74" s="278">
        <v>426.45</v>
      </c>
      <c r="D74" s="279">
        <v>425.05</v>
      </c>
      <c r="E74" s="279">
        <v>417.6</v>
      </c>
      <c r="F74" s="279">
        <v>408.75</v>
      </c>
      <c r="G74" s="279">
        <v>401.3</v>
      </c>
      <c r="H74" s="279">
        <v>433.90000000000003</v>
      </c>
      <c r="I74" s="279">
        <v>441.34999999999997</v>
      </c>
      <c r="J74" s="279">
        <v>450.20000000000005</v>
      </c>
      <c r="K74" s="277">
        <v>432.5</v>
      </c>
      <c r="L74" s="277">
        <v>416.2</v>
      </c>
      <c r="M74" s="277">
        <v>50.338169999999998</v>
      </c>
    </row>
    <row r="75" spans="1:13">
      <c r="A75" s="268">
        <v>65</v>
      </c>
      <c r="B75" s="277" t="s">
        <v>322</v>
      </c>
      <c r="C75" s="278">
        <v>567.45000000000005</v>
      </c>
      <c r="D75" s="279">
        <v>568.0333333333333</v>
      </c>
      <c r="E75" s="279">
        <v>559.91666666666663</v>
      </c>
      <c r="F75" s="279">
        <v>552.38333333333333</v>
      </c>
      <c r="G75" s="279">
        <v>544.26666666666665</v>
      </c>
      <c r="H75" s="279">
        <v>575.56666666666661</v>
      </c>
      <c r="I75" s="279">
        <v>583.68333333333339</v>
      </c>
      <c r="J75" s="279">
        <v>591.21666666666658</v>
      </c>
      <c r="K75" s="277">
        <v>576.15</v>
      </c>
      <c r="L75" s="277">
        <v>560.5</v>
      </c>
      <c r="M75" s="277">
        <v>1.3205100000000001</v>
      </c>
    </row>
    <row r="76" spans="1:13" s="16" customFormat="1">
      <c r="A76" s="268">
        <v>66</v>
      </c>
      <c r="B76" s="277" t="s">
        <v>324</v>
      </c>
      <c r="C76" s="278">
        <v>105.65</v>
      </c>
      <c r="D76" s="279">
        <v>104.81666666666668</v>
      </c>
      <c r="E76" s="279">
        <v>103.43333333333335</v>
      </c>
      <c r="F76" s="279">
        <v>101.21666666666667</v>
      </c>
      <c r="G76" s="279">
        <v>99.833333333333343</v>
      </c>
      <c r="H76" s="279">
        <v>107.03333333333336</v>
      </c>
      <c r="I76" s="279">
        <v>108.41666666666669</v>
      </c>
      <c r="J76" s="279">
        <v>110.63333333333337</v>
      </c>
      <c r="K76" s="277">
        <v>106.2</v>
      </c>
      <c r="L76" s="277">
        <v>102.6</v>
      </c>
      <c r="M76" s="277">
        <v>5.1139299999999999</v>
      </c>
    </row>
    <row r="77" spans="1:13" s="16" customFormat="1">
      <c r="A77" s="268">
        <v>67</v>
      </c>
      <c r="B77" s="277" t="s">
        <v>325</v>
      </c>
      <c r="C77" s="278">
        <v>1965.05</v>
      </c>
      <c r="D77" s="279">
        <v>1971.6833333333334</v>
      </c>
      <c r="E77" s="279">
        <v>1943.3666666666668</v>
      </c>
      <c r="F77" s="279">
        <v>1921.6833333333334</v>
      </c>
      <c r="G77" s="279">
        <v>1893.3666666666668</v>
      </c>
      <c r="H77" s="279">
        <v>1993.3666666666668</v>
      </c>
      <c r="I77" s="279">
        <v>2021.6833333333334</v>
      </c>
      <c r="J77" s="279">
        <v>2043.3666666666668</v>
      </c>
      <c r="K77" s="277">
        <v>2000</v>
      </c>
      <c r="L77" s="277">
        <v>1950</v>
      </c>
      <c r="M77" s="277">
        <v>0.10485</v>
      </c>
    </row>
    <row r="78" spans="1:13" s="16" customFormat="1">
      <c r="A78" s="268">
        <v>68</v>
      </c>
      <c r="B78" s="277" t="s">
        <v>326</v>
      </c>
      <c r="C78" s="278">
        <v>485.1</v>
      </c>
      <c r="D78" s="279">
        <v>481.65000000000003</v>
      </c>
      <c r="E78" s="279">
        <v>475.40000000000009</v>
      </c>
      <c r="F78" s="279">
        <v>465.70000000000005</v>
      </c>
      <c r="G78" s="279">
        <v>459.4500000000001</v>
      </c>
      <c r="H78" s="279">
        <v>491.35000000000008</v>
      </c>
      <c r="I78" s="279">
        <v>497.59999999999997</v>
      </c>
      <c r="J78" s="279">
        <v>507.30000000000007</v>
      </c>
      <c r="K78" s="277">
        <v>487.9</v>
      </c>
      <c r="L78" s="277">
        <v>471.95</v>
      </c>
      <c r="M78" s="277">
        <v>0.29679</v>
      </c>
    </row>
    <row r="79" spans="1:13" s="16" customFormat="1">
      <c r="A79" s="268">
        <v>69</v>
      </c>
      <c r="B79" s="277" t="s">
        <v>327</v>
      </c>
      <c r="C79" s="278">
        <v>70.900000000000006</v>
      </c>
      <c r="D79" s="279">
        <v>70.333333333333343</v>
      </c>
      <c r="E79" s="279">
        <v>68.966666666666683</v>
      </c>
      <c r="F79" s="279">
        <v>67.033333333333346</v>
      </c>
      <c r="G79" s="279">
        <v>65.666666666666686</v>
      </c>
      <c r="H79" s="279">
        <v>72.26666666666668</v>
      </c>
      <c r="I79" s="279">
        <v>73.633333333333354</v>
      </c>
      <c r="J79" s="279">
        <v>75.566666666666677</v>
      </c>
      <c r="K79" s="277">
        <v>71.7</v>
      </c>
      <c r="L79" s="277">
        <v>68.400000000000006</v>
      </c>
      <c r="M79" s="277">
        <v>21.362570000000002</v>
      </c>
    </row>
    <row r="80" spans="1:13" s="16" customFormat="1">
      <c r="A80" s="268">
        <v>70</v>
      </c>
      <c r="B80" s="277" t="s">
        <v>72</v>
      </c>
      <c r="C80" s="278">
        <v>12811.4</v>
      </c>
      <c r="D80" s="279">
        <v>12906.083333333334</v>
      </c>
      <c r="E80" s="279">
        <v>12590.366666666669</v>
      </c>
      <c r="F80" s="279">
        <v>12369.333333333334</v>
      </c>
      <c r="G80" s="279">
        <v>12053.616666666669</v>
      </c>
      <c r="H80" s="279">
        <v>13127.116666666669</v>
      </c>
      <c r="I80" s="279">
        <v>13442.833333333332</v>
      </c>
      <c r="J80" s="279">
        <v>13663.866666666669</v>
      </c>
      <c r="K80" s="277">
        <v>13221.8</v>
      </c>
      <c r="L80" s="277">
        <v>12685.05</v>
      </c>
      <c r="M80" s="277">
        <v>0.59445999999999999</v>
      </c>
    </row>
    <row r="81" spans="1:13" s="16" customFormat="1">
      <c r="A81" s="268">
        <v>71</v>
      </c>
      <c r="B81" s="277" t="s">
        <v>74</v>
      </c>
      <c r="C81" s="278">
        <v>393.9</v>
      </c>
      <c r="D81" s="279">
        <v>383.48333333333335</v>
      </c>
      <c r="E81" s="279">
        <v>370.7166666666667</v>
      </c>
      <c r="F81" s="279">
        <v>347.53333333333336</v>
      </c>
      <c r="G81" s="279">
        <v>334.76666666666671</v>
      </c>
      <c r="H81" s="279">
        <v>406.66666666666669</v>
      </c>
      <c r="I81" s="279">
        <v>419.43333333333334</v>
      </c>
      <c r="J81" s="279">
        <v>442.61666666666667</v>
      </c>
      <c r="K81" s="277">
        <v>396.25</v>
      </c>
      <c r="L81" s="277">
        <v>360.3</v>
      </c>
      <c r="M81" s="277">
        <v>133.08018000000001</v>
      </c>
    </row>
    <row r="82" spans="1:13" s="16" customFormat="1">
      <c r="A82" s="268">
        <v>72</v>
      </c>
      <c r="B82" s="277" t="s">
        <v>328</v>
      </c>
      <c r="C82" s="278">
        <v>137.1</v>
      </c>
      <c r="D82" s="279">
        <v>136.29999999999998</v>
      </c>
      <c r="E82" s="279">
        <v>132.89999999999998</v>
      </c>
      <c r="F82" s="279">
        <v>128.69999999999999</v>
      </c>
      <c r="G82" s="279">
        <v>125.29999999999998</v>
      </c>
      <c r="H82" s="279">
        <v>140.49999999999997</v>
      </c>
      <c r="I82" s="279">
        <v>143.9</v>
      </c>
      <c r="J82" s="279">
        <v>148.09999999999997</v>
      </c>
      <c r="K82" s="277">
        <v>139.69999999999999</v>
      </c>
      <c r="L82" s="277">
        <v>132.1</v>
      </c>
      <c r="M82" s="277">
        <v>1.44103</v>
      </c>
    </row>
    <row r="83" spans="1:13" s="16" customFormat="1">
      <c r="A83" s="268">
        <v>73</v>
      </c>
      <c r="B83" s="277" t="s">
        <v>75</v>
      </c>
      <c r="C83" s="278">
        <v>3854.75</v>
      </c>
      <c r="D83" s="279">
        <v>3808.1833333333329</v>
      </c>
      <c r="E83" s="279">
        <v>3736.1166666666659</v>
      </c>
      <c r="F83" s="279">
        <v>3617.4833333333331</v>
      </c>
      <c r="G83" s="279">
        <v>3545.4166666666661</v>
      </c>
      <c r="H83" s="279">
        <v>3926.8166666666657</v>
      </c>
      <c r="I83" s="279">
        <v>3998.8833333333323</v>
      </c>
      <c r="J83" s="279">
        <v>4117.5166666666655</v>
      </c>
      <c r="K83" s="277">
        <v>3880.25</v>
      </c>
      <c r="L83" s="277">
        <v>3689.55</v>
      </c>
      <c r="M83" s="277">
        <v>9.8721999999999994</v>
      </c>
    </row>
    <row r="84" spans="1:13" s="16" customFormat="1">
      <c r="A84" s="268">
        <v>74</v>
      </c>
      <c r="B84" s="277" t="s">
        <v>314</v>
      </c>
      <c r="C84" s="278">
        <v>492.9</v>
      </c>
      <c r="D84" s="279">
        <v>496.05</v>
      </c>
      <c r="E84" s="279">
        <v>488.85</v>
      </c>
      <c r="F84" s="279">
        <v>484.8</v>
      </c>
      <c r="G84" s="279">
        <v>477.6</v>
      </c>
      <c r="H84" s="279">
        <v>500.1</v>
      </c>
      <c r="I84" s="279">
        <v>507.29999999999995</v>
      </c>
      <c r="J84" s="279">
        <v>511.35</v>
      </c>
      <c r="K84" s="277">
        <v>503.25</v>
      </c>
      <c r="L84" s="277">
        <v>492</v>
      </c>
      <c r="M84" s="277">
        <v>1.5266900000000001</v>
      </c>
    </row>
    <row r="85" spans="1:13" s="16" customFormat="1">
      <c r="A85" s="268">
        <v>75</v>
      </c>
      <c r="B85" s="277" t="s">
        <v>323</v>
      </c>
      <c r="C85" s="278">
        <v>110.8</v>
      </c>
      <c r="D85" s="279">
        <v>109.46666666666665</v>
      </c>
      <c r="E85" s="279">
        <v>106.93333333333331</v>
      </c>
      <c r="F85" s="279">
        <v>103.06666666666665</v>
      </c>
      <c r="G85" s="279">
        <v>100.5333333333333</v>
      </c>
      <c r="H85" s="279">
        <v>113.33333333333331</v>
      </c>
      <c r="I85" s="279">
        <v>115.86666666666665</v>
      </c>
      <c r="J85" s="279">
        <v>119.73333333333332</v>
      </c>
      <c r="K85" s="277">
        <v>112</v>
      </c>
      <c r="L85" s="277">
        <v>105.6</v>
      </c>
      <c r="M85" s="277">
        <v>57.545160000000003</v>
      </c>
    </row>
    <row r="86" spans="1:13" s="16" customFormat="1">
      <c r="A86" s="268">
        <v>76</v>
      </c>
      <c r="B86" s="277" t="s">
        <v>76</v>
      </c>
      <c r="C86" s="278">
        <v>360.9</v>
      </c>
      <c r="D86" s="279">
        <v>358.55</v>
      </c>
      <c r="E86" s="279">
        <v>354.45000000000005</v>
      </c>
      <c r="F86" s="279">
        <v>348.00000000000006</v>
      </c>
      <c r="G86" s="279">
        <v>343.90000000000009</v>
      </c>
      <c r="H86" s="279">
        <v>365</v>
      </c>
      <c r="I86" s="279">
        <v>369.1</v>
      </c>
      <c r="J86" s="279">
        <v>375.54999999999995</v>
      </c>
      <c r="K86" s="277">
        <v>362.65</v>
      </c>
      <c r="L86" s="277">
        <v>352.1</v>
      </c>
      <c r="M86" s="277">
        <v>40.260489999999997</v>
      </c>
    </row>
    <row r="87" spans="1:13" s="16" customFormat="1">
      <c r="A87" s="268">
        <v>77</v>
      </c>
      <c r="B87" s="277" t="s">
        <v>77</v>
      </c>
      <c r="C87" s="278">
        <v>101.4</v>
      </c>
      <c r="D87" s="279">
        <v>100.81666666666668</v>
      </c>
      <c r="E87" s="279">
        <v>99.433333333333351</v>
      </c>
      <c r="F87" s="279">
        <v>97.466666666666669</v>
      </c>
      <c r="G87" s="279">
        <v>96.083333333333343</v>
      </c>
      <c r="H87" s="279">
        <v>102.78333333333336</v>
      </c>
      <c r="I87" s="279">
        <v>104.16666666666669</v>
      </c>
      <c r="J87" s="279">
        <v>106.13333333333337</v>
      </c>
      <c r="K87" s="277">
        <v>102.2</v>
      </c>
      <c r="L87" s="277">
        <v>98.85</v>
      </c>
      <c r="M87" s="277">
        <v>62.781840000000003</v>
      </c>
    </row>
    <row r="88" spans="1:13" s="16" customFormat="1">
      <c r="A88" s="268">
        <v>78</v>
      </c>
      <c r="B88" s="277" t="s">
        <v>332</v>
      </c>
      <c r="C88" s="278">
        <v>359.3</v>
      </c>
      <c r="D88" s="279">
        <v>360.73333333333335</v>
      </c>
      <c r="E88" s="279">
        <v>353.91666666666669</v>
      </c>
      <c r="F88" s="279">
        <v>348.53333333333336</v>
      </c>
      <c r="G88" s="279">
        <v>341.7166666666667</v>
      </c>
      <c r="H88" s="279">
        <v>366.11666666666667</v>
      </c>
      <c r="I88" s="279">
        <v>372.93333333333328</v>
      </c>
      <c r="J88" s="279">
        <v>378.31666666666666</v>
      </c>
      <c r="K88" s="277">
        <v>367.55</v>
      </c>
      <c r="L88" s="277">
        <v>355.35</v>
      </c>
      <c r="M88" s="277">
        <v>2.1495299999999999</v>
      </c>
    </row>
    <row r="89" spans="1:13" s="16" customFormat="1">
      <c r="A89" s="268">
        <v>79</v>
      </c>
      <c r="B89" s="277" t="s">
        <v>333</v>
      </c>
      <c r="C89" s="278">
        <v>367.4</v>
      </c>
      <c r="D89" s="279">
        <v>366.11666666666662</v>
      </c>
      <c r="E89" s="279">
        <v>358.13333333333321</v>
      </c>
      <c r="F89" s="279">
        <v>348.86666666666662</v>
      </c>
      <c r="G89" s="279">
        <v>340.88333333333321</v>
      </c>
      <c r="H89" s="279">
        <v>375.38333333333321</v>
      </c>
      <c r="I89" s="279">
        <v>383.36666666666667</v>
      </c>
      <c r="J89" s="279">
        <v>392.63333333333321</v>
      </c>
      <c r="K89" s="277">
        <v>374.1</v>
      </c>
      <c r="L89" s="277">
        <v>356.85</v>
      </c>
      <c r="M89" s="277">
        <v>3.6056699999999999</v>
      </c>
    </row>
    <row r="90" spans="1:13" s="16" customFormat="1">
      <c r="A90" s="268">
        <v>80</v>
      </c>
      <c r="B90" s="277" t="s">
        <v>335</v>
      </c>
      <c r="C90" s="278">
        <v>239.25</v>
      </c>
      <c r="D90" s="279">
        <v>242.68333333333331</v>
      </c>
      <c r="E90" s="279">
        <v>229.61666666666662</v>
      </c>
      <c r="F90" s="279">
        <v>219.98333333333332</v>
      </c>
      <c r="G90" s="279">
        <v>206.91666666666663</v>
      </c>
      <c r="H90" s="279">
        <v>252.31666666666661</v>
      </c>
      <c r="I90" s="279">
        <v>265.38333333333327</v>
      </c>
      <c r="J90" s="279">
        <v>275.01666666666659</v>
      </c>
      <c r="K90" s="277">
        <v>255.75</v>
      </c>
      <c r="L90" s="277">
        <v>233.05</v>
      </c>
      <c r="M90" s="277">
        <v>2.7339000000000002</v>
      </c>
    </row>
    <row r="91" spans="1:13" s="16" customFormat="1">
      <c r="A91" s="268">
        <v>81</v>
      </c>
      <c r="B91" s="277" t="s">
        <v>329</v>
      </c>
      <c r="C91" s="278">
        <v>424.1</v>
      </c>
      <c r="D91" s="279">
        <v>423.08333333333331</v>
      </c>
      <c r="E91" s="279">
        <v>419.16666666666663</v>
      </c>
      <c r="F91" s="279">
        <v>414.23333333333329</v>
      </c>
      <c r="G91" s="279">
        <v>410.31666666666661</v>
      </c>
      <c r="H91" s="279">
        <v>428.01666666666665</v>
      </c>
      <c r="I91" s="279">
        <v>431.93333333333328</v>
      </c>
      <c r="J91" s="279">
        <v>436.86666666666667</v>
      </c>
      <c r="K91" s="277">
        <v>427</v>
      </c>
      <c r="L91" s="277">
        <v>418.15</v>
      </c>
      <c r="M91" s="277">
        <v>0.31072</v>
      </c>
    </row>
    <row r="92" spans="1:13" s="16" customFormat="1">
      <c r="A92" s="268">
        <v>82</v>
      </c>
      <c r="B92" s="277" t="s">
        <v>78</v>
      </c>
      <c r="C92" s="278">
        <v>119.95</v>
      </c>
      <c r="D92" s="279">
        <v>120.09999999999998</v>
      </c>
      <c r="E92" s="279">
        <v>118.44999999999996</v>
      </c>
      <c r="F92" s="279">
        <v>116.94999999999997</v>
      </c>
      <c r="G92" s="279">
        <v>115.29999999999995</v>
      </c>
      <c r="H92" s="279">
        <v>121.59999999999997</v>
      </c>
      <c r="I92" s="279">
        <v>123.24999999999997</v>
      </c>
      <c r="J92" s="279">
        <v>124.74999999999997</v>
      </c>
      <c r="K92" s="277">
        <v>121.75</v>
      </c>
      <c r="L92" s="277">
        <v>118.6</v>
      </c>
      <c r="M92" s="277">
        <v>5.0314500000000004</v>
      </c>
    </row>
    <row r="93" spans="1:13" s="16" customFormat="1">
      <c r="A93" s="268">
        <v>83</v>
      </c>
      <c r="B93" s="277" t="s">
        <v>330</v>
      </c>
      <c r="C93" s="278">
        <v>244.15</v>
      </c>
      <c r="D93" s="279">
        <v>241.73333333333335</v>
      </c>
      <c r="E93" s="279">
        <v>237.56666666666669</v>
      </c>
      <c r="F93" s="279">
        <v>230.98333333333335</v>
      </c>
      <c r="G93" s="279">
        <v>226.81666666666669</v>
      </c>
      <c r="H93" s="279">
        <v>248.31666666666669</v>
      </c>
      <c r="I93" s="279">
        <v>252.48333333333332</v>
      </c>
      <c r="J93" s="279">
        <v>259.06666666666672</v>
      </c>
      <c r="K93" s="277">
        <v>245.9</v>
      </c>
      <c r="L93" s="277">
        <v>235.15</v>
      </c>
      <c r="M93" s="277">
        <v>1.2852300000000001</v>
      </c>
    </row>
    <row r="94" spans="1:13" s="16" customFormat="1">
      <c r="A94" s="268">
        <v>84</v>
      </c>
      <c r="B94" s="277" t="s">
        <v>338</v>
      </c>
      <c r="C94" s="278">
        <v>289.25</v>
      </c>
      <c r="D94" s="279">
        <v>290.76666666666665</v>
      </c>
      <c r="E94" s="279">
        <v>284.93333333333328</v>
      </c>
      <c r="F94" s="279">
        <v>280.61666666666662</v>
      </c>
      <c r="G94" s="279">
        <v>274.78333333333325</v>
      </c>
      <c r="H94" s="279">
        <v>295.08333333333331</v>
      </c>
      <c r="I94" s="279">
        <v>300.91666666666669</v>
      </c>
      <c r="J94" s="279">
        <v>305.23333333333335</v>
      </c>
      <c r="K94" s="277">
        <v>296.60000000000002</v>
      </c>
      <c r="L94" s="277">
        <v>286.45</v>
      </c>
      <c r="M94" s="277">
        <v>3.8456000000000001</v>
      </c>
    </row>
    <row r="95" spans="1:13" s="16" customFormat="1">
      <c r="A95" s="268">
        <v>85</v>
      </c>
      <c r="B95" s="277" t="s">
        <v>336</v>
      </c>
      <c r="C95" s="278">
        <v>866.75</v>
      </c>
      <c r="D95" s="279">
        <v>864.2833333333333</v>
      </c>
      <c r="E95" s="279">
        <v>850.61666666666656</v>
      </c>
      <c r="F95" s="279">
        <v>834.48333333333323</v>
      </c>
      <c r="G95" s="279">
        <v>820.81666666666649</v>
      </c>
      <c r="H95" s="279">
        <v>880.41666666666663</v>
      </c>
      <c r="I95" s="279">
        <v>894.08333333333337</v>
      </c>
      <c r="J95" s="279">
        <v>910.2166666666667</v>
      </c>
      <c r="K95" s="277">
        <v>877.95</v>
      </c>
      <c r="L95" s="277">
        <v>848.15</v>
      </c>
      <c r="M95" s="277">
        <v>0.70269999999999999</v>
      </c>
    </row>
    <row r="96" spans="1:13" s="16" customFormat="1">
      <c r="A96" s="268">
        <v>86</v>
      </c>
      <c r="B96" s="277" t="s">
        <v>337</v>
      </c>
      <c r="C96" s="278">
        <v>16.2</v>
      </c>
      <c r="D96" s="279">
        <v>16.233333333333334</v>
      </c>
      <c r="E96" s="279">
        <v>16.016666666666669</v>
      </c>
      <c r="F96" s="279">
        <v>15.833333333333336</v>
      </c>
      <c r="G96" s="279">
        <v>15.616666666666671</v>
      </c>
      <c r="H96" s="279">
        <v>16.416666666666668</v>
      </c>
      <c r="I96" s="279">
        <v>16.633333333333336</v>
      </c>
      <c r="J96" s="279">
        <v>16.816666666666666</v>
      </c>
      <c r="K96" s="277">
        <v>16.45</v>
      </c>
      <c r="L96" s="277">
        <v>16.05</v>
      </c>
      <c r="M96" s="277">
        <v>6.9406699999999999</v>
      </c>
    </row>
    <row r="97" spans="1:13" s="16" customFormat="1">
      <c r="A97" s="268">
        <v>87</v>
      </c>
      <c r="B97" s="277" t="s">
        <v>339</v>
      </c>
      <c r="C97" s="278">
        <v>131.5</v>
      </c>
      <c r="D97" s="279">
        <v>129.83333333333334</v>
      </c>
      <c r="E97" s="279">
        <v>127.06666666666669</v>
      </c>
      <c r="F97" s="279">
        <v>122.63333333333335</v>
      </c>
      <c r="G97" s="279">
        <v>119.8666666666667</v>
      </c>
      <c r="H97" s="279">
        <v>134.26666666666668</v>
      </c>
      <c r="I97" s="279">
        <v>137.03333333333333</v>
      </c>
      <c r="J97" s="279">
        <v>141.46666666666667</v>
      </c>
      <c r="K97" s="277">
        <v>132.6</v>
      </c>
      <c r="L97" s="277">
        <v>125.4</v>
      </c>
      <c r="M97" s="277">
        <v>2.9403600000000001</v>
      </c>
    </row>
    <row r="98" spans="1:13" s="16" customFormat="1">
      <c r="A98" s="268">
        <v>88</v>
      </c>
      <c r="B98" s="277" t="s">
        <v>340</v>
      </c>
      <c r="C98" s="278">
        <v>2207.9</v>
      </c>
      <c r="D98" s="279">
        <v>2209.15</v>
      </c>
      <c r="E98" s="279">
        <v>2193.3000000000002</v>
      </c>
      <c r="F98" s="279">
        <v>2178.7000000000003</v>
      </c>
      <c r="G98" s="279">
        <v>2162.8500000000004</v>
      </c>
      <c r="H98" s="279">
        <v>2223.75</v>
      </c>
      <c r="I98" s="279">
        <v>2239.5999999999995</v>
      </c>
      <c r="J98" s="279">
        <v>2254.1999999999998</v>
      </c>
      <c r="K98" s="277">
        <v>2225</v>
      </c>
      <c r="L98" s="277">
        <v>2194.5500000000002</v>
      </c>
      <c r="M98" s="277">
        <v>8.7399999999999995E-3</v>
      </c>
    </row>
    <row r="99" spans="1:13" s="16" customFormat="1">
      <c r="A99" s="268">
        <v>89</v>
      </c>
      <c r="B99" s="277" t="s">
        <v>81</v>
      </c>
      <c r="C99" s="278">
        <v>610</v>
      </c>
      <c r="D99" s="279">
        <v>616.91666666666663</v>
      </c>
      <c r="E99" s="279">
        <v>599.08333333333326</v>
      </c>
      <c r="F99" s="279">
        <v>588.16666666666663</v>
      </c>
      <c r="G99" s="279">
        <v>570.33333333333326</v>
      </c>
      <c r="H99" s="279">
        <v>627.83333333333326</v>
      </c>
      <c r="I99" s="279">
        <v>645.66666666666652</v>
      </c>
      <c r="J99" s="279">
        <v>656.58333333333326</v>
      </c>
      <c r="K99" s="277">
        <v>634.75</v>
      </c>
      <c r="L99" s="277">
        <v>606</v>
      </c>
      <c r="M99" s="277">
        <v>2.2676699999999999</v>
      </c>
    </row>
    <row r="100" spans="1:13" s="16" customFormat="1">
      <c r="A100" s="268">
        <v>90</v>
      </c>
      <c r="B100" s="277" t="s">
        <v>334</v>
      </c>
      <c r="C100" s="278">
        <v>167.1</v>
      </c>
      <c r="D100" s="279">
        <v>168.68333333333331</v>
      </c>
      <c r="E100" s="279">
        <v>164.41666666666663</v>
      </c>
      <c r="F100" s="279">
        <v>161.73333333333332</v>
      </c>
      <c r="G100" s="279">
        <v>157.46666666666664</v>
      </c>
      <c r="H100" s="279">
        <v>171.36666666666662</v>
      </c>
      <c r="I100" s="279">
        <v>175.63333333333333</v>
      </c>
      <c r="J100" s="279">
        <v>178.31666666666661</v>
      </c>
      <c r="K100" s="277">
        <v>172.95</v>
      </c>
      <c r="L100" s="277">
        <v>166</v>
      </c>
      <c r="M100" s="277">
        <v>0.92039000000000004</v>
      </c>
    </row>
    <row r="101" spans="1:13">
      <c r="A101" s="268">
        <v>91</v>
      </c>
      <c r="B101" s="277" t="s">
        <v>341</v>
      </c>
      <c r="C101" s="278">
        <v>130.35</v>
      </c>
      <c r="D101" s="279">
        <v>129.5</v>
      </c>
      <c r="E101" s="279">
        <v>126.85</v>
      </c>
      <c r="F101" s="279">
        <v>123.35</v>
      </c>
      <c r="G101" s="279">
        <v>120.69999999999999</v>
      </c>
      <c r="H101" s="279">
        <v>133</v>
      </c>
      <c r="I101" s="279">
        <v>135.64999999999998</v>
      </c>
      <c r="J101" s="279">
        <v>139.15</v>
      </c>
      <c r="K101" s="277">
        <v>132.15</v>
      </c>
      <c r="L101" s="277">
        <v>126</v>
      </c>
      <c r="M101" s="277">
        <v>1.1562300000000001</v>
      </c>
    </row>
    <row r="102" spans="1:13">
      <c r="A102" s="268">
        <v>92</v>
      </c>
      <c r="B102" s="277" t="s">
        <v>342</v>
      </c>
      <c r="C102" s="278">
        <v>153.80000000000001</v>
      </c>
      <c r="D102" s="279">
        <v>152.08333333333334</v>
      </c>
      <c r="E102" s="279">
        <v>149.86666666666667</v>
      </c>
      <c r="F102" s="279">
        <v>145.93333333333334</v>
      </c>
      <c r="G102" s="279">
        <v>143.71666666666667</v>
      </c>
      <c r="H102" s="279">
        <v>156.01666666666668</v>
      </c>
      <c r="I102" s="279">
        <v>158.23333333333332</v>
      </c>
      <c r="J102" s="279">
        <v>162.16666666666669</v>
      </c>
      <c r="K102" s="277">
        <v>154.30000000000001</v>
      </c>
      <c r="L102" s="277">
        <v>148.15</v>
      </c>
      <c r="M102" s="277">
        <v>6.7342199999999997</v>
      </c>
    </row>
    <row r="103" spans="1:13">
      <c r="A103" s="268">
        <v>93</v>
      </c>
      <c r="B103" s="277" t="s">
        <v>343</v>
      </c>
      <c r="C103" s="278">
        <v>76.849999999999994</v>
      </c>
      <c r="D103" s="279">
        <v>76.816666666666663</v>
      </c>
      <c r="E103" s="279">
        <v>75.333333333333329</v>
      </c>
      <c r="F103" s="279">
        <v>73.816666666666663</v>
      </c>
      <c r="G103" s="279">
        <v>72.333333333333329</v>
      </c>
      <c r="H103" s="279">
        <v>78.333333333333329</v>
      </c>
      <c r="I103" s="279">
        <v>79.816666666666677</v>
      </c>
      <c r="J103" s="279">
        <v>81.333333333333329</v>
      </c>
      <c r="K103" s="277">
        <v>78.3</v>
      </c>
      <c r="L103" s="277">
        <v>75.3</v>
      </c>
      <c r="M103" s="277">
        <v>5.1325000000000003</v>
      </c>
    </row>
    <row r="104" spans="1:13">
      <c r="A104" s="268">
        <v>94</v>
      </c>
      <c r="B104" s="277" t="s">
        <v>82</v>
      </c>
      <c r="C104" s="278">
        <v>209.65</v>
      </c>
      <c r="D104" s="279">
        <v>206.16666666666666</v>
      </c>
      <c r="E104" s="279">
        <v>201.48333333333332</v>
      </c>
      <c r="F104" s="279">
        <v>193.31666666666666</v>
      </c>
      <c r="G104" s="279">
        <v>188.63333333333333</v>
      </c>
      <c r="H104" s="279">
        <v>214.33333333333331</v>
      </c>
      <c r="I104" s="279">
        <v>219.01666666666665</v>
      </c>
      <c r="J104" s="279">
        <v>227.18333333333331</v>
      </c>
      <c r="K104" s="277">
        <v>210.85</v>
      </c>
      <c r="L104" s="277">
        <v>198</v>
      </c>
      <c r="M104" s="277">
        <v>102.10682</v>
      </c>
    </row>
    <row r="105" spans="1:13">
      <c r="A105" s="268">
        <v>95</v>
      </c>
      <c r="B105" s="277" t="s">
        <v>344</v>
      </c>
      <c r="C105" s="278">
        <v>328.2</v>
      </c>
      <c r="D105" s="279">
        <v>326.59999999999997</v>
      </c>
      <c r="E105" s="279">
        <v>321.59999999999991</v>
      </c>
      <c r="F105" s="279">
        <v>314.99999999999994</v>
      </c>
      <c r="G105" s="279">
        <v>309.99999999999989</v>
      </c>
      <c r="H105" s="279">
        <v>333.19999999999993</v>
      </c>
      <c r="I105" s="279">
        <v>338.20000000000005</v>
      </c>
      <c r="J105" s="279">
        <v>344.79999999999995</v>
      </c>
      <c r="K105" s="277">
        <v>331.6</v>
      </c>
      <c r="L105" s="277">
        <v>320</v>
      </c>
      <c r="M105" s="277">
        <v>0.18517</v>
      </c>
    </row>
    <row r="106" spans="1:13">
      <c r="A106" s="268">
        <v>96</v>
      </c>
      <c r="B106" s="277" t="s">
        <v>83</v>
      </c>
      <c r="C106" s="278">
        <v>674.5</v>
      </c>
      <c r="D106" s="279">
        <v>662.6</v>
      </c>
      <c r="E106" s="279">
        <v>647.80000000000007</v>
      </c>
      <c r="F106" s="279">
        <v>621.1</v>
      </c>
      <c r="G106" s="279">
        <v>606.30000000000007</v>
      </c>
      <c r="H106" s="279">
        <v>689.30000000000007</v>
      </c>
      <c r="I106" s="279">
        <v>704.1</v>
      </c>
      <c r="J106" s="279">
        <v>730.80000000000007</v>
      </c>
      <c r="K106" s="277">
        <v>677.4</v>
      </c>
      <c r="L106" s="277">
        <v>635.9</v>
      </c>
      <c r="M106" s="277">
        <v>160.98366999999999</v>
      </c>
    </row>
    <row r="107" spans="1:13">
      <c r="A107" s="268">
        <v>97</v>
      </c>
      <c r="B107" s="277" t="s">
        <v>84</v>
      </c>
      <c r="C107" s="278">
        <v>126.15</v>
      </c>
      <c r="D107" s="279">
        <v>126.25</v>
      </c>
      <c r="E107" s="279">
        <v>124.5</v>
      </c>
      <c r="F107" s="279">
        <v>122.85</v>
      </c>
      <c r="G107" s="279">
        <v>121.1</v>
      </c>
      <c r="H107" s="279">
        <v>127.9</v>
      </c>
      <c r="I107" s="279">
        <v>129.65</v>
      </c>
      <c r="J107" s="279">
        <v>131.30000000000001</v>
      </c>
      <c r="K107" s="277">
        <v>128</v>
      </c>
      <c r="L107" s="277">
        <v>124.6</v>
      </c>
      <c r="M107" s="277">
        <v>117.85672</v>
      </c>
    </row>
    <row r="108" spans="1:13">
      <c r="A108" s="268">
        <v>98</v>
      </c>
      <c r="B108" s="285" t="s">
        <v>345</v>
      </c>
      <c r="C108" s="278">
        <v>327</v>
      </c>
      <c r="D108" s="279">
        <v>327.43333333333334</v>
      </c>
      <c r="E108" s="279">
        <v>323.11666666666667</v>
      </c>
      <c r="F108" s="279">
        <v>319.23333333333335</v>
      </c>
      <c r="G108" s="279">
        <v>314.91666666666669</v>
      </c>
      <c r="H108" s="279">
        <v>331.31666666666666</v>
      </c>
      <c r="I108" s="279">
        <v>335.63333333333338</v>
      </c>
      <c r="J108" s="279">
        <v>339.51666666666665</v>
      </c>
      <c r="K108" s="277">
        <v>331.75</v>
      </c>
      <c r="L108" s="277">
        <v>323.55</v>
      </c>
      <c r="M108" s="277">
        <v>8.8257100000000008</v>
      </c>
    </row>
    <row r="109" spans="1:13">
      <c r="A109" s="268">
        <v>99</v>
      </c>
      <c r="B109" s="277" t="s">
        <v>85</v>
      </c>
      <c r="C109" s="278">
        <v>1397.1</v>
      </c>
      <c r="D109" s="279">
        <v>1402.1000000000001</v>
      </c>
      <c r="E109" s="279">
        <v>1378.8000000000002</v>
      </c>
      <c r="F109" s="279">
        <v>1360.5</v>
      </c>
      <c r="G109" s="279">
        <v>1337.2</v>
      </c>
      <c r="H109" s="279">
        <v>1420.4000000000003</v>
      </c>
      <c r="I109" s="279">
        <v>1443.7</v>
      </c>
      <c r="J109" s="279">
        <v>1462.0000000000005</v>
      </c>
      <c r="K109" s="277">
        <v>1425.4</v>
      </c>
      <c r="L109" s="277">
        <v>1383.8</v>
      </c>
      <c r="M109" s="277">
        <v>12.98807</v>
      </c>
    </row>
    <row r="110" spans="1:13">
      <c r="A110" s="268">
        <v>100</v>
      </c>
      <c r="B110" s="277" t="s">
        <v>86</v>
      </c>
      <c r="C110" s="278">
        <v>429.9</v>
      </c>
      <c r="D110" s="279">
        <v>427.38333333333338</v>
      </c>
      <c r="E110" s="279">
        <v>422.76666666666677</v>
      </c>
      <c r="F110" s="279">
        <v>415.63333333333338</v>
      </c>
      <c r="G110" s="279">
        <v>411.01666666666677</v>
      </c>
      <c r="H110" s="279">
        <v>434.51666666666677</v>
      </c>
      <c r="I110" s="279">
        <v>439.13333333333344</v>
      </c>
      <c r="J110" s="279">
        <v>446.26666666666677</v>
      </c>
      <c r="K110" s="277">
        <v>432</v>
      </c>
      <c r="L110" s="277">
        <v>420.25</v>
      </c>
      <c r="M110" s="277">
        <v>16.66949</v>
      </c>
    </row>
    <row r="111" spans="1:13">
      <c r="A111" s="268">
        <v>101</v>
      </c>
      <c r="B111" s="277" t="s">
        <v>236</v>
      </c>
      <c r="C111" s="278">
        <v>772.7</v>
      </c>
      <c r="D111" s="279">
        <v>766.05000000000007</v>
      </c>
      <c r="E111" s="279">
        <v>754.10000000000014</v>
      </c>
      <c r="F111" s="279">
        <v>735.50000000000011</v>
      </c>
      <c r="G111" s="279">
        <v>723.55000000000018</v>
      </c>
      <c r="H111" s="279">
        <v>784.65000000000009</v>
      </c>
      <c r="I111" s="279">
        <v>796.60000000000014</v>
      </c>
      <c r="J111" s="279">
        <v>815.2</v>
      </c>
      <c r="K111" s="277">
        <v>778</v>
      </c>
      <c r="L111" s="277">
        <v>747.45</v>
      </c>
      <c r="M111" s="277">
        <v>3.8121900000000002</v>
      </c>
    </row>
    <row r="112" spans="1:13">
      <c r="A112" s="268">
        <v>102</v>
      </c>
      <c r="B112" s="277" t="s">
        <v>346</v>
      </c>
      <c r="C112" s="278">
        <v>524.9</v>
      </c>
      <c r="D112" s="279">
        <v>535.33333333333326</v>
      </c>
      <c r="E112" s="279">
        <v>512.11666666666656</v>
      </c>
      <c r="F112" s="279">
        <v>499.33333333333326</v>
      </c>
      <c r="G112" s="279">
        <v>476.11666666666656</v>
      </c>
      <c r="H112" s="279">
        <v>548.11666666666656</v>
      </c>
      <c r="I112" s="279">
        <v>571.33333333333326</v>
      </c>
      <c r="J112" s="279">
        <v>584.11666666666656</v>
      </c>
      <c r="K112" s="277">
        <v>558.54999999999995</v>
      </c>
      <c r="L112" s="277">
        <v>522.54999999999995</v>
      </c>
      <c r="M112" s="277">
        <v>0.62790999999999997</v>
      </c>
    </row>
    <row r="113" spans="1:13">
      <c r="A113" s="268">
        <v>103</v>
      </c>
      <c r="B113" s="277" t="s">
        <v>331</v>
      </c>
      <c r="C113" s="278">
        <v>1732.5</v>
      </c>
      <c r="D113" s="279">
        <v>1729.8333333333333</v>
      </c>
      <c r="E113" s="279">
        <v>1710.6666666666665</v>
      </c>
      <c r="F113" s="279">
        <v>1688.8333333333333</v>
      </c>
      <c r="G113" s="279">
        <v>1669.6666666666665</v>
      </c>
      <c r="H113" s="279">
        <v>1751.6666666666665</v>
      </c>
      <c r="I113" s="279">
        <v>1770.833333333333</v>
      </c>
      <c r="J113" s="279">
        <v>1792.6666666666665</v>
      </c>
      <c r="K113" s="277">
        <v>1749</v>
      </c>
      <c r="L113" s="277">
        <v>1708</v>
      </c>
      <c r="M113" s="277">
        <v>0.17818000000000001</v>
      </c>
    </row>
    <row r="114" spans="1:13">
      <c r="A114" s="268">
        <v>104</v>
      </c>
      <c r="B114" s="277" t="s">
        <v>237</v>
      </c>
      <c r="C114" s="278">
        <v>241.25</v>
      </c>
      <c r="D114" s="279">
        <v>241.13333333333333</v>
      </c>
      <c r="E114" s="279">
        <v>238.36666666666665</v>
      </c>
      <c r="F114" s="279">
        <v>235.48333333333332</v>
      </c>
      <c r="G114" s="279">
        <v>232.71666666666664</v>
      </c>
      <c r="H114" s="279">
        <v>244.01666666666665</v>
      </c>
      <c r="I114" s="279">
        <v>246.7833333333333</v>
      </c>
      <c r="J114" s="279">
        <v>249.66666666666666</v>
      </c>
      <c r="K114" s="277">
        <v>243.9</v>
      </c>
      <c r="L114" s="277">
        <v>238.25</v>
      </c>
      <c r="M114" s="277">
        <v>2.9982799999999998</v>
      </c>
    </row>
    <row r="115" spans="1:13">
      <c r="A115" s="268">
        <v>105</v>
      </c>
      <c r="B115" s="277" t="s">
        <v>235</v>
      </c>
      <c r="C115" s="278">
        <v>120.9</v>
      </c>
      <c r="D115" s="279">
        <v>121.21666666666665</v>
      </c>
      <c r="E115" s="279">
        <v>119.43333333333331</v>
      </c>
      <c r="F115" s="279">
        <v>117.96666666666665</v>
      </c>
      <c r="G115" s="279">
        <v>116.18333333333331</v>
      </c>
      <c r="H115" s="279">
        <v>122.68333333333331</v>
      </c>
      <c r="I115" s="279">
        <v>124.46666666666664</v>
      </c>
      <c r="J115" s="279">
        <v>125.93333333333331</v>
      </c>
      <c r="K115" s="277">
        <v>123</v>
      </c>
      <c r="L115" s="277">
        <v>119.75</v>
      </c>
      <c r="M115" s="277">
        <v>16.501470000000001</v>
      </c>
    </row>
    <row r="116" spans="1:13">
      <c r="A116" s="268">
        <v>106</v>
      </c>
      <c r="B116" s="277" t="s">
        <v>87</v>
      </c>
      <c r="C116" s="278">
        <v>382.85</v>
      </c>
      <c r="D116" s="279">
        <v>380.59999999999997</v>
      </c>
      <c r="E116" s="279">
        <v>375.49999999999994</v>
      </c>
      <c r="F116" s="279">
        <v>368.15</v>
      </c>
      <c r="G116" s="279">
        <v>363.04999999999995</v>
      </c>
      <c r="H116" s="279">
        <v>387.94999999999993</v>
      </c>
      <c r="I116" s="279">
        <v>393.04999999999995</v>
      </c>
      <c r="J116" s="279">
        <v>400.39999999999992</v>
      </c>
      <c r="K116" s="277">
        <v>385.7</v>
      </c>
      <c r="L116" s="277">
        <v>373.25</v>
      </c>
      <c r="M116" s="277">
        <v>9.6002500000000008</v>
      </c>
    </row>
    <row r="117" spans="1:13">
      <c r="A117" s="268">
        <v>107</v>
      </c>
      <c r="B117" s="277" t="s">
        <v>347</v>
      </c>
      <c r="C117" s="278">
        <v>284.14999999999998</v>
      </c>
      <c r="D117" s="279">
        <v>281.36666666666662</v>
      </c>
      <c r="E117" s="279">
        <v>275.03333333333325</v>
      </c>
      <c r="F117" s="279">
        <v>265.91666666666663</v>
      </c>
      <c r="G117" s="279">
        <v>259.58333333333326</v>
      </c>
      <c r="H117" s="279">
        <v>290.48333333333323</v>
      </c>
      <c r="I117" s="279">
        <v>296.81666666666661</v>
      </c>
      <c r="J117" s="279">
        <v>305.93333333333322</v>
      </c>
      <c r="K117" s="277">
        <v>287.7</v>
      </c>
      <c r="L117" s="277">
        <v>272.25</v>
      </c>
      <c r="M117" s="277">
        <v>32.038989999999998</v>
      </c>
    </row>
    <row r="118" spans="1:13">
      <c r="A118" s="268">
        <v>108</v>
      </c>
      <c r="B118" s="277" t="s">
        <v>88</v>
      </c>
      <c r="C118" s="278">
        <v>487.65</v>
      </c>
      <c r="D118" s="279">
        <v>483.7166666666667</v>
      </c>
      <c r="E118" s="279">
        <v>478.43333333333339</v>
      </c>
      <c r="F118" s="279">
        <v>469.2166666666667</v>
      </c>
      <c r="G118" s="279">
        <v>463.93333333333339</v>
      </c>
      <c r="H118" s="279">
        <v>492.93333333333339</v>
      </c>
      <c r="I118" s="279">
        <v>498.2166666666667</v>
      </c>
      <c r="J118" s="279">
        <v>507.43333333333339</v>
      </c>
      <c r="K118" s="277">
        <v>489</v>
      </c>
      <c r="L118" s="277">
        <v>474.5</v>
      </c>
      <c r="M118" s="277">
        <v>31.649429999999999</v>
      </c>
    </row>
    <row r="119" spans="1:13">
      <c r="A119" s="268">
        <v>109</v>
      </c>
      <c r="B119" s="277" t="s">
        <v>238</v>
      </c>
      <c r="C119" s="278">
        <v>690</v>
      </c>
      <c r="D119" s="279">
        <v>693.6</v>
      </c>
      <c r="E119" s="279">
        <v>681.40000000000009</v>
      </c>
      <c r="F119" s="279">
        <v>672.80000000000007</v>
      </c>
      <c r="G119" s="279">
        <v>660.60000000000014</v>
      </c>
      <c r="H119" s="279">
        <v>702.2</v>
      </c>
      <c r="I119" s="279">
        <v>714.40000000000009</v>
      </c>
      <c r="J119" s="279">
        <v>723</v>
      </c>
      <c r="K119" s="277">
        <v>705.8</v>
      </c>
      <c r="L119" s="277">
        <v>685</v>
      </c>
      <c r="M119" s="277">
        <v>1.6418299999999999</v>
      </c>
    </row>
    <row r="120" spans="1:13">
      <c r="A120" s="268">
        <v>110</v>
      </c>
      <c r="B120" s="277" t="s">
        <v>348</v>
      </c>
      <c r="C120" s="278">
        <v>77.900000000000006</v>
      </c>
      <c r="D120" s="279">
        <v>78.166666666666671</v>
      </c>
      <c r="E120" s="279">
        <v>75.933333333333337</v>
      </c>
      <c r="F120" s="279">
        <v>73.966666666666669</v>
      </c>
      <c r="G120" s="279">
        <v>71.733333333333334</v>
      </c>
      <c r="H120" s="279">
        <v>80.13333333333334</v>
      </c>
      <c r="I120" s="279">
        <v>82.36666666666666</v>
      </c>
      <c r="J120" s="279">
        <v>84.333333333333343</v>
      </c>
      <c r="K120" s="277">
        <v>80.400000000000006</v>
      </c>
      <c r="L120" s="277">
        <v>76.2</v>
      </c>
      <c r="M120" s="277">
        <v>2.7254700000000001</v>
      </c>
    </row>
    <row r="121" spans="1:13">
      <c r="A121" s="268">
        <v>111</v>
      </c>
      <c r="B121" s="277" t="s">
        <v>355</v>
      </c>
      <c r="C121" s="278">
        <v>279.89999999999998</v>
      </c>
      <c r="D121" s="279">
        <v>279.0333333333333</v>
      </c>
      <c r="E121" s="279">
        <v>274.06666666666661</v>
      </c>
      <c r="F121" s="279">
        <v>268.23333333333329</v>
      </c>
      <c r="G121" s="279">
        <v>263.26666666666659</v>
      </c>
      <c r="H121" s="279">
        <v>284.86666666666662</v>
      </c>
      <c r="I121" s="279">
        <v>289.83333333333331</v>
      </c>
      <c r="J121" s="279">
        <v>295.66666666666663</v>
      </c>
      <c r="K121" s="277">
        <v>284</v>
      </c>
      <c r="L121" s="277">
        <v>273.2</v>
      </c>
      <c r="M121" s="277">
        <v>2.8131400000000002</v>
      </c>
    </row>
    <row r="122" spans="1:13">
      <c r="A122" s="268">
        <v>112</v>
      </c>
      <c r="B122" s="277" t="s">
        <v>356</v>
      </c>
      <c r="C122" s="278">
        <v>160.25</v>
      </c>
      <c r="D122" s="279">
        <v>159.9</v>
      </c>
      <c r="E122" s="279">
        <v>156.10000000000002</v>
      </c>
      <c r="F122" s="279">
        <v>151.95000000000002</v>
      </c>
      <c r="G122" s="279">
        <v>148.15000000000003</v>
      </c>
      <c r="H122" s="279">
        <v>164.05</v>
      </c>
      <c r="I122" s="279">
        <v>167.85000000000002</v>
      </c>
      <c r="J122" s="279">
        <v>172</v>
      </c>
      <c r="K122" s="277">
        <v>163.69999999999999</v>
      </c>
      <c r="L122" s="277">
        <v>155.75</v>
      </c>
      <c r="M122" s="277">
        <v>3.7708599999999999</v>
      </c>
    </row>
    <row r="123" spans="1:13">
      <c r="A123" s="268">
        <v>113</v>
      </c>
      <c r="B123" s="277" t="s">
        <v>349</v>
      </c>
      <c r="C123" s="278">
        <v>79.400000000000006</v>
      </c>
      <c r="D123" s="279">
        <v>78.783333333333346</v>
      </c>
      <c r="E123" s="279">
        <v>77.616666666666688</v>
      </c>
      <c r="F123" s="279">
        <v>75.833333333333343</v>
      </c>
      <c r="G123" s="279">
        <v>74.666666666666686</v>
      </c>
      <c r="H123" s="279">
        <v>80.566666666666691</v>
      </c>
      <c r="I123" s="279">
        <v>81.733333333333348</v>
      </c>
      <c r="J123" s="279">
        <v>83.516666666666694</v>
      </c>
      <c r="K123" s="277">
        <v>79.95</v>
      </c>
      <c r="L123" s="277">
        <v>77</v>
      </c>
      <c r="M123" s="277">
        <v>12.874750000000001</v>
      </c>
    </row>
    <row r="124" spans="1:13">
      <c r="A124" s="268">
        <v>114</v>
      </c>
      <c r="B124" s="277" t="s">
        <v>350</v>
      </c>
      <c r="C124" s="278">
        <v>332.45</v>
      </c>
      <c r="D124" s="279">
        <v>330.96666666666664</v>
      </c>
      <c r="E124" s="279">
        <v>316.48333333333329</v>
      </c>
      <c r="F124" s="279">
        <v>300.51666666666665</v>
      </c>
      <c r="G124" s="279">
        <v>286.0333333333333</v>
      </c>
      <c r="H124" s="279">
        <v>346.93333333333328</v>
      </c>
      <c r="I124" s="279">
        <v>361.41666666666663</v>
      </c>
      <c r="J124" s="279">
        <v>377.38333333333327</v>
      </c>
      <c r="K124" s="277">
        <v>345.45</v>
      </c>
      <c r="L124" s="277">
        <v>315</v>
      </c>
      <c r="M124" s="277">
        <v>5.37988</v>
      </c>
    </row>
    <row r="125" spans="1:13">
      <c r="A125" s="268">
        <v>115</v>
      </c>
      <c r="B125" s="277" t="s">
        <v>351</v>
      </c>
      <c r="C125" s="278">
        <v>519.4</v>
      </c>
      <c r="D125" s="279">
        <v>522.85</v>
      </c>
      <c r="E125" s="279">
        <v>507.85</v>
      </c>
      <c r="F125" s="279">
        <v>496.3</v>
      </c>
      <c r="G125" s="279">
        <v>481.3</v>
      </c>
      <c r="H125" s="279">
        <v>534.40000000000009</v>
      </c>
      <c r="I125" s="279">
        <v>549.40000000000009</v>
      </c>
      <c r="J125" s="279">
        <v>560.95000000000005</v>
      </c>
      <c r="K125" s="277">
        <v>537.85</v>
      </c>
      <c r="L125" s="277">
        <v>511.3</v>
      </c>
      <c r="M125" s="277">
        <v>7.5461799999999997</v>
      </c>
    </row>
    <row r="126" spans="1:13">
      <c r="A126" s="268">
        <v>116</v>
      </c>
      <c r="B126" s="277" t="s">
        <v>352</v>
      </c>
      <c r="C126" s="278">
        <v>90.6</v>
      </c>
      <c r="D126" s="279">
        <v>92.09999999999998</v>
      </c>
      <c r="E126" s="279">
        <v>88.599999999999966</v>
      </c>
      <c r="F126" s="279">
        <v>86.59999999999998</v>
      </c>
      <c r="G126" s="279">
        <v>83.099999999999966</v>
      </c>
      <c r="H126" s="279">
        <v>94.099999999999966</v>
      </c>
      <c r="I126" s="279">
        <v>97.6</v>
      </c>
      <c r="J126" s="279">
        <v>99.599999999999966</v>
      </c>
      <c r="K126" s="277">
        <v>95.6</v>
      </c>
      <c r="L126" s="277">
        <v>90.1</v>
      </c>
      <c r="M126" s="277">
        <v>25.344470000000001</v>
      </c>
    </row>
    <row r="127" spans="1:13">
      <c r="A127" s="268">
        <v>117</v>
      </c>
      <c r="B127" s="277" t="s">
        <v>354</v>
      </c>
      <c r="C127" s="278">
        <v>13.95</v>
      </c>
      <c r="D127" s="279">
        <v>14.25</v>
      </c>
      <c r="E127" s="279">
        <v>13.5</v>
      </c>
      <c r="F127" s="279">
        <v>13.05</v>
      </c>
      <c r="G127" s="279">
        <v>12.3</v>
      </c>
      <c r="H127" s="279">
        <v>14.7</v>
      </c>
      <c r="I127" s="279">
        <v>15.45</v>
      </c>
      <c r="J127" s="279">
        <v>15.899999999999999</v>
      </c>
      <c r="K127" s="277">
        <v>15</v>
      </c>
      <c r="L127" s="277">
        <v>13.8</v>
      </c>
      <c r="M127" s="277">
        <v>9.2930100000000007</v>
      </c>
    </row>
    <row r="128" spans="1:13">
      <c r="A128" s="268">
        <v>118</v>
      </c>
      <c r="B128" s="277" t="s">
        <v>90</v>
      </c>
      <c r="C128" s="278">
        <v>7.35</v>
      </c>
      <c r="D128" s="279">
        <v>7.4833333333333334</v>
      </c>
      <c r="E128" s="279">
        <v>7.166666666666667</v>
      </c>
      <c r="F128" s="279">
        <v>6.9833333333333334</v>
      </c>
      <c r="G128" s="279">
        <v>6.666666666666667</v>
      </c>
      <c r="H128" s="279">
        <v>7.666666666666667</v>
      </c>
      <c r="I128" s="279">
        <v>7.9833333333333334</v>
      </c>
      <c r="J128" s="279">
        <v>8.1666666666666679</v>
      </c>
      <c r="K128" s="277">
        <v>7.8</v>
      </c>
      <c r="L128" s="277">
        <v>7.3</v>
      </c>
      <c r="M128" s="277">
        <v>30.85998</v>
      </c>
    </row>
    <row r="129" spans="1:13">
      <c r="A129" s="268">
        <v>119</v>
      </c>
      <c r="B129" s="277" t="s">
        <v>91</v>
      </c>
      <c r="C129" s="278">
        <v>2204.5</v>
      </c>
      <c r="D129" s="279">
        <v>2213.25</v>
      </c>
      <c r="E129" s="279">
        <v>2184.5</v>
      </c>
      <c r="F129" s="279">
        <v>2164.5</v>
      </c>
      <c r="G129" s="279">
        <v>2135.75</v>
      </c>
      <c r="H129" s="279">
        <v>2233.25</v>
      </c>
      <c r="I129" s="279">
        <v>2262</v>
      </c>
      <c r="J129" s="279">
        <v>2282</v>
      </c>
      <c r="K129" s="277">
        <v>2242</v>
      </c>
      <c r="L129" s="277">
        <v>2193.25</v>
      </c>
      <c r="M129" s="277">
        <v>8.3370200000000008</v>
      </c>
    </row>
    <row r="130" spans="1:13">
      <c r="A130" s="268">
        <v>120</v>
      </c>
      <c r="B130" s="277" t="s">
        <v>357</v>
      </c>
      <c r="C130" s="278">
        <v>6448.5</v>
      </c>
      <c r="D130" s="279">
        <v>6478.5666666666666</v>
      </c>
      <c r="E130" s="279">
        <v>6392.1833333333334</v>
      </c>
      <c r="F130" s="279">
        <v>6335.8666666666668</v>
      </c>
      <c r="G130" s="279">
        <v>6249.4833333333336</v>
      </c>
      <c r="H130" s="279">
        <v>6534.8833333333332</v>
      </c>
      <c r="I130" s="279">
        <v>6621.2666666666664</v>
      </c>
      <c r="J130" s="279">
        <v>6677.583333333333</v>
      </c>
      <c r="K130" s="277">
        <v>6564.95</v>
      </c>
      <c r="L130" s="277">
        <v>6422.25</v>
      </c>
      <c r="M130" s="277">
        <v>0.23821999999999999</v>
      </c>
    </row>
    <row r="131" spans="1:13">
      <c r="A131" s="268">
        <v>121</v>
      </c>
      <c r="B131" s="277" t="s">
        <v>93</v>
      </c>
      <c r="C131" s="278">
        <v>138.55000000000001</v>
      </c>
      <c r="D131" s="279">
        <v>137.76666666666668</v>
      </c>
      <c r="E131" s="279">
        <v>135.28333333333336</v>
      </c>
      <c r="F131" s="279">
        <v>132.01666666666668</v>
      </c>
      <c r="G131" s="279">
        <v>129.53333333333336</v>
      </c>
      <c r="H131" s="279">
        <v>141.03333333333336</v>
      </c>
      <c r="I131" s="279">
        <v>143.51666666666665</v>
      </c>
      <c r="J131" s="279">
        <v>146.78333333333336</v>
      </c>
      <c r="K131" s="277">
        <v>140.25</v>
      </c>
      <c r="L131" s="277">
        <v>134.5</v>
      </c>
      <c r="M131" s="277">
        <v>136.56676999999999</v>
      </c>
    </row>
    <row r="132" spans="1:13">
      <c r="A132" s="268">
        <v>122</v>
      </c>
      <c r="B132" s="277" t="s">
        <v>231</v>
      </c>
      <c r="C132" s="278">
        <v>2007.05</v>
      </c>
      <c r="D132" s="279">
        <v>2045.5833333333333</v>
      </c>
      <c r="E132" s="279">
        <v>1941.4666666666667</v>
      </c>
      <c r="F132" s="279">
        <v>1875.8833333333334</v>
      </c>
      <c r="G132" s="279">
        <v>1771.7666666666669</v>
      </c>
      <c r="H132" s="279">
        <v>2111.1666666666665</v>
      </c>
      <c r="I132" s="279">
        <v>2215.2833333333328</v>
      </c>
      <c r="J132" s="279">
        <v>2280.8666666666663</v>
      </c>
      <c r="K132" s="277">
        <v>2149.6999999999998</v>
      </c>
      <c r="L132" s="277">
        <v>1980</v>
      </c>
      <c r="M132" s="277">
        <v>37.232570000000003</v>
      </c>
    </row>
    <row r="133" spans="1:13">
      <c r="A133" s="268">
        <v>123</v>
      </c>
      <c r="B133" s="277" t="s">
        <v>94</v>
      </c>
      <c r="C133" s="278">
        <v>4152.1499999999996</v>
      </c>
      <c r="D133" s="279">
        <v>4108.7333333333327</v>
      </c>
      <c r="E133" s="279">
        <v>4054.5166666666655</v>
      </c>
      <c r="F133" s="279">
        <v>3956.8833333333328</v>
      </c>
      <c r="G133" s="279">
        <v>3902.6666666666656</v>
      </c>
      <c r="H133" s="279">
        <v>4206.366666666665</v>
      </c>
      <c r="I133" s="279">
        <v>4260.5833333333321</v>
      </c>
      <c r="J133" s="279">
        <v>4358.2166666666653</v>
      </c>
      <c r="K133" s="277">
        <v>4162.95</v>
      </c>
      <c r="L133" s="277">
        <v>4011.1</v>
      </c>
      <c r="M133" s="277">
        <v>15.618679999999999</v>
      </c>
    </row>
    <row r="134" spans="1:13">
      <c r="A134" s="268">
        <v>124</v>
      </c>
      <c r="B134" s="277" t="s">
        <v>1264</v>
      </c>
      <c r="C134" s="278">
        <v>524.1</v>
      </c>
      <c r="D134" s="279">
        <v>518.28333333333342</v>
      </c>
      <c r="E134" s="279">
        <v>507.86666666666679</v>
      </c>
      <c r="F134" s="279">
        <v>491.63333333333338</v>
      </c>
      <c r="G134" s="279">
        <v>481.21666666666675</v>
      </c>
      <c r="H134" s="279">
        <v>534.51666666666688</v>
      </c>
      <c r="I134" s="279">
        <v>544.93333333333362</v>
      </c>
      <c r="J134" s="279">
        <v>561.16666666666686</v>
      </c>
      <c r="K134" s="277">
        <v>528.70000000000005</v>
      </c>
      <c r="L134" s="277">
        <v>502.05</v>
      </c>
      <c r="M134" s="277">
        <v>19.594609999999999</v>
      </c>
    </row>
    <row r="135" spans="1:13">
      <c r="A135" s="268">
        <v>125</v>
      </c>
      <c r="B135" s="277" t="s">
        <v>239</v>
      </c>
      <c r="C135" s="278">
        <v>61.35</v>
      </c>
      <c r="D135" s="279">
        <v>59.583333333333336</v>
      </c>
      <c r="E135" s="279">
        <v>57.766666666666673</v>
      </c>
      <c r="F135" s="279">
        <v>54.183333333333337</v>
      </c>
      <c r="G135" s="279">
        <v>52.366666666666674</v>
      </c>
      <c r="H135" s="279">
        <v>63.166666666666671</v>
      </c>
      <c r="I135" s="279">
        <v>64.983333333333334</v>
      </c>
      <c r="J135" s="279">
        <v>68.566666666666663</v>
      </c>
      <c r="K135" s="277">
        <v>61.4</v>
      </c>
      <c r="L135" s="277">
        <v>56</v>
      </c>
      <c r="M135" s="277">
        <v>32.93974</v>
      </c>
    </row>
    <row r="136" spans="1:13">
      <c r="A136" s="268">
        <v>126</v>
      </c>
      <c r="B136" s="277" t="s">
        <v>95</v>
      </c>
      <c r="C136" s="278">
        <v>18639.55</v>
      </c>
      <c r="D136" s="279">
        <v>18667.850000000002</v>
      </c>
      <c r="E136" s="279">
        <v>18296.700000000004</v>
      </c>
      <c r="F136" s="279">
        <v>17953.850000000002</v>
      </c>
      <c r="G136" s="279">
        <v>17582.700000000004</v>
      </c>
      <c r="H136" s="279">
        <v>19010.700000000004</v>
      </c>
      <c r="I136" s="279">
        <v>19381.850000000006</v>
      </c>
      <c r="J136" s="279">
        <v>19724.700000000004</v>
      </c>
      <c r="K136" s="277">
        <v>19039</v>
      </c>
      <c r="L136" s="277">
        <v>18325</v>
      </c>
      <c r="M136" s="277">
        <v>2.65455</v>
      </c>
    </row>
    <row r="137" spans="1:13">
      <c r="A137" s="268">
        <v>127</v>
      </c>
      <c r="B137" s="277" t="s">
        <v>359</v>
      </c>
      <c r="C137" s="278">
        <v>303.55</v>
      </c>
      <c r="D137" s="279">
        <v>297.45</v>
      </c>
      <c r="E137" s="279">
        <v>281.09999999999997</v>
      </c>
      <c r="F137" s="279">
        <v>258.64999999999998</v>
      </c>
      <c r="G137" s="279">
        <v>242.29999999999995</v>
      </c>
      <c r="H137" s="279">
        <v>319.89999999999998</v>
      </c>
      <c r="I137" s="279">
        <v>336.25</v>
      </c>
      <c r="J137" s="279">
        <v>358.7</v>
      </c>
      <c r="K137" s="277">
        <v>313.8</v>
      </c>
      <c r="L137" s="277">
        <v>275</v>
      </c>
      <c r="M137" s="277">
        <v>22.283470000000001</v>
      </c>
    </row>
    <row r="138" spans="1:13">
      <c r="A138" s="268">
        <v>128</v>
      </c>
      <c r="B138" s="277" t="s">
        <v>360</v>
      </c>
      <c r="C138" s="278">
        <v>62.35</v>
      </c>
      <c r="D138" s="279">
        <v>62.533333333333331</v>
      </c>
      <c r="E138" s="279">
        <v>61.816666666666663</v>
      </c>
      <c r="F138" s="279">
        <v>61.283333333333331</v>
      </c>
      <c r="G138" s="279">
        <v>60.566666666666663</v>
      </c>
      <c r="H138" s="279">
        <v>63.066666666666663</v>
      </c>
      <c r="I138" s="279">
        <v>63.783333333333331</v>
      </c>
      <c r="J138" s="279">
        <v>64.316666666666663</v>
      </c>
      <c r="K138" s="277">
        <v>63.25</v>
      </c>
      <c r="L138" s="277">
        <v>62</v>
      </c>
      <c r="M138" s="277">
        <v>4.4312199999999997</v>
      </c>
    </row>
    <row r="139" spans="1:13">
      <c r="A139" s="268">
        <v>129</v>
      </c>
      <c r="B139" s="277" t="s">
        <v>361</v>
      </c>
      <c r="C139" s="278">
        <v>156.69999999999999</v>
      </c>
      <c r="D139" s="279">
        <v>156.79999999999998</v>
      </c>
      <c r="E139" s="279">
        <v>155.14999999999998</v>
      </c>
      <c r="F139" s="279">
        <v>153.6</v>
      </c>
      <c r="G139" s="279">
        <v>151.94999999999999</v>
      </c>
      <c r="H139" s="279">
        <v>158.34999999999997</v>
      </c>
      <c r="I139" s="279">
        <v>160</v>
      </c>
      <c r="J139" s="279">
        <v>161.54999999999995</v>
      </c>
      <c r="K139" s="277">
        <v>158.44999999999999</v>
      </c>
      <c r="L139" s="277">
        <v>155.25</v>
      </c>
      <c r="M139" s="277">
        <v>0.3422</v>
      </c>
    </row>
    <row r="140" spans="1:13">
      <c r="A140" s="268">
        <v>130</v>
      </c>
      <c r="B140" s="277" t="s">
        <v>240</v>
      </c>
      <c r="C140" s="278">
        <v>233.5</v>
      </c>
      <c r="D140" s="279">
        <v>235.21666666666667</v>
      </c>
      <c r="E140" s="279">
        <v>229.43333333333334</v>
      </c>
      <c r="F140" s="279">
        <v>225.36666666666667</v>
      </c>
      <c r="G140" s="279">
        <v>219.58333333333334</v>
      </c>
      <c r="H140" s="279">
        <v>239.28333333333333</v>
      </c>
      <c r="I140" s="279">
        <v>245.06666666666669</v>
      </c>
      <c r="J140" s="279">
        <v>249.13333333333333</v>
      </c>
      <c r="K140" s="277">
        <v>241</v>
      </c>
      <c r="L140" s="277">
        <v>231.15</v>
      </c>
      <c r="M140" s="277">
        <v>6.4576200000000004</v>
      </c>
    </row>
    <row r="141" spans="1:13">
      <c r="A141" s="268">
        <v>131</v>
      </c>
      <c r="B141" s="277" t="s">
        <v>241</v>
      </c>
      <c r="C141" s="278">
        <v>871.9</v>
      </c>
      <c r="D141" s="279">
        <v>878.13333333333321</v>
      </c>
      <c r="E141" s="279">
        <v>858.31666666666638</v>
      </c>
      <c r="F141" s="279">
        <v>844.73333333333312</v>
      </c>
      <c r="G141" s="279">
        <v>824.91666666666629</v>
      </c>
      <c r="H141" s="279">
        <v>891.71666666666647</v>
      </c>
      <c r="I141" s="279">
        <v>911.5333333333333</v>
      </c>
      <c r="J141" s="279">
        <v>925.11666666666656</v>
      </c>
      <c r="K141" s="277">
        <v>897.95</v>
      </c>
      <c r="L141" s="277">
        <v>864.55</v>
      </c>
      <c r="M141" s="277">
        <v>0.60477999999999998</v>
      </c>
    </row>
    <row r="142" spans="1:13">
      <c r="A142" s="268">
        <v>132</v>
      </c>
      <c r="B142" s="277" t="s">
        <v>242</v>
      </c>
      <c r="C142" s="278">
        <v>71.7</v>
      </c>
      <c r="D142" s="279">
        <v>71.750000000000014</v>
      </c>
      <c r="E142" s="279">
        <v>70.600000000000023</v>
      </c>
      <c r="F142" s="279">
        <v>69.500000000000014</v>
      </c>
      <c r="G142" s="279">
        <v>68.350000000000023</v>
      </c>
      <c r="H142" s="279">
        <v>72.850000000000023</v>
      </c>
      <c r="I142" s="279">
        <v>74.000000000000028</v>
      </c>
      <c r="J142" s="279">
        <v>75.100000000000023</v>
      </c>
      <c r="K142" s="277">
        <v>72.900000000000006</v>
      </c>
      <c r="L142" s="277">
        <v>70.650000000000006</v>
      </c>
      <c r="M142" s="277">
        <v>11.41117</v>
      </c>
    </row>
    <row r="143" spans="1:13">
      <c r="A143" s="268">
        <v>133</v>
      </c>
      <c r="B143" s="277" t="s">
        <v>96</v>
      </c>
      <c r="C143" s="278">
        <v>55.1</v>
      </c>
      <c r="D143" s="279">
        <v>54.933333333333337</v>
      </c>
      <c r="E143" s="279">
        <v>53.666666666666671</v>
      </c>
      <c r="F143" s="279">
        <v>52.233333333333334</v>
      </c>
      <c r="G143" s="279">
        <v>50.966666666666669</v>
      </c>
      <c r="H143" s="279">
        <v>56.366666666666674</v>
      </c>
      <c r="I143" s="279">
        <v>57.63333333333334</v>
      </c>
      <c r="J143" s="279">
        <v>59.066666666666677</v>
      </c>
      <c r="K143" s="277">
        <v>56.2</v>
      </c>
      <c r="L143" s="277">
        <v>53.5</v>
      </c>
      <c r="M143" s="277">
        <v>123.76818</v>
      </c>
    </row>
    <row r="144" spans="1:13">
      <c r="A144" s="268">
        <v>134</v>
      </c>
      <c r="B144" s="277" t="s">
        <v>362</v>
      </c>
      <c r="C144" s="278">
        <v>433.85</v>
      </c>
      <c r="D144" s="279">
        <v>436.95</v>
      </c>
      <c r="E144" s="279">
        <v>427.9</v>
      </c>
      <c r="F144" s="279">
        <v>421.95</v>
      </c>
      <c r="G144" s="279">
        <v>412.9</v>
      </c>
      <c r="H144" s="279">
        <v>442.9</v>
      </c>
      <c r="I144" s="279">
        <v>451.95000000000005</v>
      </c>
      <c r="J144" s="279">
        <v>457.9</v>
      </c>
      <c r="K144" s="277">
        <v>446</v>
      </c>
      <c r="L144" s="277">
        <v>431</v>
      </c>
      <c r="M144" s="277">
        <v>1.2474499999999999</v>
      </c>
    </row>
    <row r="145" spans="1:13">
      <c r="A145" s="268">
        <v>135</v>
      </c>
      <c r="B145" s="277" t="s">
        <v>97</v>
      </c>
      <c r="C145" s="278">
        <v>1095.3</v>
      </c>
      <c r="D145" s="279">
        <v>1092.5833333333333</v>
      </c>
      <c r="E145" s="279">
        <v>1078.1666666666665</v>
      </c>
      <c r="F145" s="279">
        <v>1061.0333333333333</v>
      </c>
      <c r="G145" s="279">
        <v>1046.6166666666666</v>
      </c>
      <c r="H145" s="279">
        <v>1109.7166666666665</v>
      </c>
      <c r="I145" s="279">
        <v>1124.133333333333</v>
      </c>
      <c r="J145" s="279">
        <v>1141.2666666666664</v>
      </c>
      <c r="K145" s="277">
        <v>1107</v>
      </c>
      <c r="L145" s="277">
        <v>1075.45</v>
      </c>
      <c r="M145" s="277">
        <v>9.4750399999999999</v>
      </c>
    </row>
    <row r="146" spans="1:13">
      <c r="A146" s="268">
        <v>136</v>
      </c>
      <c r="B146" s="277" t="s">
        <v>363</v>
      </c>
      <c r="C146" s="278">
        <v>188.4</v>
      </c>
      <c r="D146" s="279">
        <v>187.28333333333333</v>
      </c>
      <c r="E146" s="279">
        <v>184.66666666666666</v>
      </c>
      <c r="F146" s="279">
        <v>180.93333333333334</v>
      </c>
      <c r="G146" s="279">
        <v>178.31666666666666</v>
      </c>
      <c r="H146" s="279">
        <v>191.01666666666665</v>
      </c>
      <c r="I146" s="279">
        <v>193.63333333333333</v>
      </c>
      <c r="J146" s="279">
        <v>197.36666666666665</v>
      </c>
      <c r="K146" s="277">
        <v>189.9</v>
      </c>
      <c r="L146" s="277">
        <v>183.55</v>
      </c>
      <c r="M146" s="277">
        <v>0.5323</v>
      </c>
    </row>
    <row r="147" spans="1:13">
      <c r="A147" s="268">
        <v>137</v>
      </c>
      <c r="B147" s="277" t="s">
        <v>98</v>
      </c>
      <c r="C147" s="278">
        <v>155.35</v>
      </c>
      <c r="D147" s="279">
        <v>154.55000000000001</v>
      </c>
      <c r="E147" s="279">
        <v>153.35000000000002</v>
      </c>
      <c r="F147" s="279">
        <v>151.35000000000002</v>
      </c>
      <c r="G147" s="279">
        <v>150.15000000000003</v>
      </c>
      <c r="H147" s="279">
        <v>156.55000000000001</v>
      </c>
      <c r="I147" s="279">
        <v>157.75</v>
      </c>
      <c r="J147" s="279">
        <v>159.75</v>
      </c>
      <c r="K147" s="277">
        <v>155.75</v>
      </c>
      <c r="L147" s="277">
        <v>152.55000000000001</v>
      </c>
      <c r="M147" s="277">
        <v>12.29659</v>
      </c>
    </row>
    <row r="148" spans="1:13">
      <c r="A148" s="268">
        <v>138</v>
      </c>
      <c r="B148" s="277" t="s">
        <v>243</v>
      </c>
      <c r="C148" s="278">
        <v>10.25</v>
      </c>
      <c r="D148" s="279">
        <v>10.299999999999999</v>
      </c>
      <c r="E148" s="279">
        <v>10.149999999999999</v>
      </c>
      <c r="F148" s="279">
        <v>10.049999999999999</v>
      </c>
      <c r="G148" s="279">
        <v>9.8999999999999986</v>
      </c>
      <c r="H148" s="279">
        <v>10.399999999999999</v>
      </c>
      <c r="I148" s="279">
        <v>10.55</v>
      </c>
      <c r="J148" s="279">
        <v>10.649999999999999</v>
      </c>
      <c r="K148" s="277">
        <v>10.45</v>
      </c>
      <c r="L148" s="277">
        <v>10.199999999999999</v>
      </c>
      <c r="M148" s="277">
        <v>65.933589999999995</v>
      </c>
    </row>
    <row r="149" spans="1:13">
      <c r="A149" s="268">
        <v>139</v>
      </c>
      <c r="B149" s="277" t="s">
        <v>364</v>
      </c>
      <c r="C149" s="278">
        <v>261.39999999999998</v>
      </c>
      <c r="D149" s="279">
        <v>259.2833333333333</v>
      </c>
      <c r="E149" s="279">
        <v>253.16666666666663</v>
      </c>
      <c r="F149" s="279">
        <v>244.93333333333334</v>
      </c>
      <c r="G149" s="279">
        <v>238.81666666666666</v>
      </c>
      <c r="H149" s="279">
        <v>267.51666666666659</v>
      </c>
      <c r="I149" s="279">
        <v>273.63333333333327</v>
      </c>
      <c r="J149" s="279">
        <v>281.86666666666656</v>
      </c>
      <c r="K149" s="277">
        <v>265.39999999999998</v>
      </c>
      <c r="L149" s="277">
        <v>251.05</v>
      </c>
      <c r="M149" s="277">
        <v>5.5583400000000003</v>
      </c>
    </row>
    <row r="150" spans="1:13">
      <c r="A150" s="268">
        <v>140</v>
      </c>
      <c r="B150" s="277" t="s">
        <v>99</v>
      </c>
      <c r="C150" s="278">
        <v>52</v>
      </c>
      <c r="D150" s="279">
        <v>52.083333333333336</v>
      </c>
      <c r="E150" s="279">
        <v>50.416666666666671</v>
      </c>
      <c r="F150" s="279">
        <v>48.833333333333336</v>
      </c>
      <c r="G150" s="279">
        <v>47.166666666666671</v>
      </c>
      <c r="H150" s="279">
        <v>53.666666666666671</v>
      </c>
      <c r="I150" s="279">
        <v>55.333333333333343</v>
      </c>
      <c r="J150" s="279">
        <v>56.916666666666671</v>
      </c>
      <c r="K150" s="277">
        <v>53.75</v>
      </c>
      <c r="L150" s="277">
        <v>50.5</v>
      </c>
      <c r="M150" s="277">
        <v>742.47640999999999</v>
      </c>
    </row>
    <row r="151" spans="1:13">
      <c r="A151" s="268">
        <v>141</v>
      </c>
      <c r="B151" s="277" t="s">
        <v>367</v>
      </c>
      <c r="C151" s="278">
        <v>274.10000000000002</v>
      </c>
      <c r="D151" s="279">
        <v>274.41666666666669</v>
      </c>
      <c r="E151" s="279">
        <v>269.88333333333338</v>
      </c>
      <c r="F151" s="279">
        <v>265.66666666666669</v>
      </c>
      <c r="G151" s="279">
        <v>261.13333333333338</v>
      </c>
      <c r="H151" s="279">
        <v>278.63333333333338</v>
      </c>
      <c r="I151" s="279">
        <v>283.16666666666669</v>
      </c>
      <c r="J151" s="279">
        <v>287.38333333333338</v>
      </c>
      <c r="K151" s="277">
        <v>278.95</v>
      </c>
      <c r="L151" s="277">
        <v>270.2</v>
      </c>
      <c r="M151" s="277">
        <v>0.39243</v>
      </c>
    </row>
    <row r="152" spans="1:13">
      <c r="A152" s="268">
        <v>142</v>
      </c>
      <c r="B152" s="277" t="s">
        <v>366</v>
      </c>
      <c r="C152" s="278">
        <v>2126.1999999999998</v>
      </c>
      <c r="D152" s="279">
        <v>2095.65</v>
      </c>
      <c r="E152" s="279">
        <v>2056.1000000000004</v>
      </c>
      <c r="F152" s="279">
        <v>1986.0000000000002</v>
      </c>
      <c r="G152" s="279">
        <v>1946.4500000000005</v>
      </c>
      <c r="H152" s="279">
        <v>2165.75</v>
      </c>
      <c r="I152" s="279">
        <v>2205.3000000000002</v>
      </c>
      <c r="J152" s="279">
        <v>2275.4</v>
      </c>
      <c r="K152" s="277">
        <v>2135.1999999999998</v>
      </c>
      <c r="L152" s="277">
        <v>2025.55</v>
      </c>
      <c r="M152" s="277">
        <v>0.27672000000000002</v>
      </c>
    </row>
    <row r="153" spans="1:13">
      <c r="A153" s="268">
        <v>143</v>
      </c>
      <c r="B153" s="277" t="s">
        <v>368</v>
      </c>
      <c r="C153" s="278">
        <v>458.65</v>
      </c>
      <c r="D153" s="279">
        <v>460.36666666666662</v>
      </c>
      <c r="E153" s="279">
        <v>451.28333333333325</v>
      </c>
      <c r="F153" s="279">
        <v>443.91666666666663</v>
      </c>
      <c r="G153" s="279">
        <v>434.83333333333326</v>
      </c>
      <c r="H153" s="279">
        <v>467.73333333333323</v>
      </c>
      <c r="I153" s="279">
        <v>476.81666666666661</v>
      </c>
      <c r="J153" s="279">
        <v>484.18333333333322</v>
      </c>
      <c r="K153" s="277">
        <v>469.45</v>
      </c>
      <c r="L153" s="277">
        <v>453</v>
      </c>
      <c r="M153" s="277">
        <v>0.2283</v>
      </c>
    </row>
    <row r="154" spans="1:13">
      <c r="A154" s="268">
        <v>144</v>
      </c>
      <c r="B154" s="277" t="s">
        <v>371</v>
      </c>
      <c r="C154" s="278">
        <v>111.05</v>
      </c>
      <c r="D154" s="279">
        <v>111.05</v>
      </c>
      <c r="E154" s="279">
        <v>111.05</v>
      </c>
      <c r="F154" s="279">
        <v>111.05</v>
      </c>
      <c r="G154" s="279">
        <v>111.05</v>
      </c>
      <c r="H154" s="279">
        <v>111.05</v>
      </c>
      <c r="I154" s="279">
        <v>111.05</v>
      </c>
      <c r="J154" s="279">
        <v>111.05</v>
      </c>
      <c r="K154" s="277">
        <v>111.05</v>
      </c>
      <c r="L154" s="277">
        <v>111.05</v>
      </c>
      <c r="M154" s="277">
        <v>0.52148000000000005</v>
      </c>
    </row>
    <row r="155" spans="1:13">
      <c r="A155" s="268">
        <v>145</v>
      </c>
      <c r="B155" s="277" t="s">
        <v>365</v>
      </c>
      <c r="C155" s="278">
        <v>357.35</v>
      </c>
      <c r="D155" s="279">
        <v>358.66666666666669</v>
      </c>
      <c r="E155" s="279">
        <v>348.88333333333338</v>
      </c>
      <c r="F155" s="279">
        <v>340.41666666666669</v>
      </c>
      <c r="G155" s="279">
        <v>330.63333333333338</v>
      </c>
      <c r="H155" s="279">
        <v>367.13333333333338</v>
      </c>
      <c r="I155" s="279">
        <v>376.91666666666669</v>
      </c>
      <c r="J155" s="279">
        <v>385.38333333333338</v>
      </c>
      <c r="K155" s="277">
        <v>368.45</v>
      </c>
      <c r="L155" s="277">
        <v>350.2</v>
      </c>
      <c r="M155" s="277">
        <v>6.2899999999999996E-3</v>
      </c>
    </row>
    <row r="156" spans="1:13">
      <c r="A156" s="268">
        <v>146</v>
      </c>
      <c r="B156" s="277" t="s">
        <v>370</v>
      </c>
      <c r="C156" s="278">
        <v>129.85</v>
      </c>
      <c r="D156" s="279">
        <v>129.21666666666667</v>
      </c>
      <c r="E156" s="279">
        <v>127.73333333333335</v>
      </c>
      <c r="F156" s="279">
        <v>125.61666666666667</v>
      </c>
      <c r="G156" s="279">
        <v>124.13333333333335</v>
      </c>
      <c r="H156" s="279">
        <v>131.33333333333334</v>
      </c>
      <c r="I156" s="279">
        <v>132.81666666666663</v>
      </c>
      <c r="J156" s="279">
        <v>134.93333333333334</v>
      </c>
      <c r="K156" s="277">
        <v>130.69999999999999</v>
      </c>
      <c r="L156" s="277">
        <v>127.1</v>
      </c>
      <c r="M156" s="277">
        <v>16.644349999999999</v>
      </c>
    </row>
    <row r="157" spans="1:13">
      <c r="A157" s="268">
        <v>147</v>
      </c>
      <c r="B157" s="277" t="s">
        <v>244</v>
      </c>
      <c r="C157" s="278">
        <v>105.3</v>
      </c>
      <c r="D157" s="279">
        <v>105.3</v>
      </c>
      <c r="E157" s="279">
        <v>105.3</v>
      </c>
      <c r="F157" s="279">
        <v>105.3</v>
      </c>
      <c r="G157" s="279">
        <v>105.3</v>
      </c>
      <c r="H157" s="279">
        <v>105.3</v>
      </c>
      <c r="I157" s="279">
        <v>105.3</v>
      </c>
      <c r="J157" s="279">
        <v>105.3</v>
      </c>
      <c r="K157" s="277">
        <v>105.3</v>
      </c>
      <c r="L157" s="277">
        <v>105.3</v>
      </c>
      <c r="M157" s="277">
        <v>5.2509600000000001</v>
      </c>
    </row>
    <row r="158" spans="1:13">
      <c r="A158" s="268">
        <v>148</v>
      </c>
      <c r="B158" s="277" t="s">
        <v>369</v>
      </c>
      <c r="C158" s="278">
        <v>42.4</v>
      </c>
      <c r="D158" s="279">
        <v>42.6</v>
      </c>
      <c r="E158" s="279">
        <v>41.550000000000004</v>
      </c>
      <c r="F158" s="279">
        <v>40.700000000000003</v>
      </c>
      <c r="G158" s="279">
        <v>39.650000000000006</v>
      </c>
      <c r="H158" s="279">
        <v>43.45</v>
      </c>
      <c r="I158" s="279">
        <v>44.5</v>
      </c>
      <c r="J158" s="279">
        <v>45.35</v>
      </c>
      <c r="K158" s="277">
        <v>43.65</v>
      </c>
      <c r="L158" s="277">
        <v>41.75</v>
      </c>
      <c r="M158" s="277">
        <v>63.129779999999997</v>
      </c>
    </row>
    <row r="159" spans="1:13">
      <c r="A159" s="268">
        <v>149</v>
      </c>
      <c r="B159" s="277" t="s">
        <v>100</v>
      </c>
      <c r="C159" s="278">
        <v>96.75</v>
      </c>
      <c r="D159" s="279">
        <v>96.383333333333326</v>
      </c>
      <c r="E159" s="279">
        <v>94.816666666666649</v>
      </c>
      <c r="F159" s="279">
        <v>92.883333333333326</v>
      </c>
      <c r="G159" s="279">
        <v>91.316666666666649</v>
      </c>
      <c r="H159" s="279">
        <v>98.316666666666649</v>
      </c>
      <c r="I159" s="279">
        <v>99.883333333333312</v>
      </c>
      <c r="J159" s="279">
        <v>101.81666666666665</v>
      </c>
      <c r="K159" s="277">
        <v>97.95</v>
      </c>
      <c r="L159" s="277">
        <v>94.45</v>
      </c>
      <c r="M159" s="277">
        <v>92.682329999999993</v>
      </c>
    </row>
    <row r="160" spans="1:13">
      <c r="A160" s="268">
        <v>150</v>
      </c>
      <c r="B160" s="277" t="s">
        <v>375</v>
      </c>
      <c r="C160" s="278">
        <v>1544.85</v>
      </c>
      <c r="D160" s="279">
        <v>1555.8333333333333</v>
      </c>
      <c r="E160" s="279">
        <v>1529.0166666666664</v>
      </c>
      <c r="F160" s="279">
        <v>1513.1833333333332</v>
      </c>
      <c r="G160" s="279">
        <v>1486.3666666666663</v>
      </c>
      <c r="H160" s="279">
        <v>1571.6666666666665</v>
      </c>
      <c r="I160" s="279">
        <v>1598.4833333333336</v>
      </c>
      <c r="J160" s="279">
        <v>1614.3166666666666</v>
      </c>
      <c r="K160" s="277">
        <v>1582.65</v>
      </c>
      <c r="L160" s="277">
        <v>1540</v>
      </c>
      <c r="M160" s="277">
        <v>0.10598</v>
      </c>
    </row>
    <row r="161" spans="1:13">
      <c r="A161" s="268">
        <v>151</v>
      </c>
      <c r="B161" s="277" t="s">
        <v>376</v>
      </c>
      <c r="C161" s="278">
        <v>1489.1</v>
      </c>
      <c r="D161" s="279">
        <v>1497.0666666666666</v>
      </c>
      <c r="E161" s="279">
        <v>1465.2333333333331</v>
      </c>
      <c r="F161" s="279">
        <v>1441.3666666666666</v>
      </c>
      <c r="G161" s="279">
        <v>1409.5333333333331</v>
      </c>
      <c r="H161" s="279">
        <v>1520.9333333333332</v>
      </c>
      <c r="I161" s="279">
        <v>1552.7666666666667</v>
      </c>
      <c r="J161" s="279">
        <v>1576.6333333333332</v>
      </c>
      <c r="K161" s="277">
        <v>1528.9</v>
      </c>
      <c r="L161" s="277">
        <v>1473.2</v>
      </c>
      <c r="M161" s="277">
        <v>5.5350000000000003E-2</v>
      </c>
    </row>
    <row r="162" spans="1:13">
      <c r="A162" s="268">
        <v>152</v>
      </c>
      <c r="B162" s="277" t="s">
        <v>377</v>
      </c>
      <c r="C162" s="278">
        <v>15.9</v>
      </c>
      <c r="D162" s="279">
        <v>15.783333333333333</v>
      </c>
      <c r="E162" s="279">
        <v>15.466666666666665</v>
      </c>
      <c r="F162" s="279">
        <v>15.033333333333331</v>
      </c>
      <c r="G162" s="279">
        <v>14.716666666666663</v>
      </c>
      <c r="H162" s="279">
        <v>16.216666666666669</v>
      </c>
      <c r="I162" s="279">
        <v>16.533333333333331</v>
      </c>
      <c r="J162" s="279">
        <v>16.966666666666669</v>
      </c>
      <c r="K162" s="277">
        <v>16.100000000000001</v>
      </c>
      <c r="L162" s="277">
        <v>15.35</v>
      </c>
      <c r="M162" s="277">
        <v>2.0129600000000001</v>
      </c>
    </row>
    <row r="163" spans="1:13">
      <c r="A163" s="268">
        <v>153</v>
      </c>
      <c r="B163" s="277" t="s">
        <v>372</v>
      </c>
      <c r="C163" s="278">
        <v>497.45</v>
      </c>
      <c r="D163" s="279">
        <v>494.23333333333335</v>
      </c>
      <c r="E163" s="279">
        <v>484.2166666666667</v>
      </c>
      <c r="F163" s="279">
        <v>470.98333333333335</v>
      </c>
      <c r="G163" s="279">
        <v>460.9666666666667</v>
      </c>
      <c r="H163" s="279">
        <v>507.4666666666667</v>
      </c>
      <c r="I163" s="279">
        <v>517.48333333333335</v>
      </c>
      <c r="J163" s="279">
        <v>530.7166666666667</v>
      </c>
      <c r="K163" s="277">
        <v>504.25</v>
      </c>
      <c r="L163" s="277">
        <v>481</v>
      </c>
      <c r="M163" s="277">
        <v>0.27662999999999999</v>
      </c>
    </row>
    <row r="164" spans="1:13">
      <c r="A164" s="268">
        <v>154</v>
      </c>
      <c r="B164" s="277" t="s">
        <v>382</v>
      </c>
      <c r="C164" s="278">
        <v>216.7</v>
      </c>
      <c r="D164" s="279">
        <v>217.0333333333333</v>
      </c>
      <c r="E164" s="279">
        <v>212.21666666666661</v>
      </c>
      <c r="F164" s="279">
        <v>207.73333333333332</v>
      </c>
      <c r="G164" s="279">
        <v>202.91666666666663</v>
      </c>
      <c r="H164" s="279">
        <v>221.51666666666659</v>
      </c>
      <c r="I164" s="279">
        <v>226.33333333333331</v>
      </c>
      <c r="J164" s="279">
        <v>230.81666666666658</v>
      </c>
      <c r="K164" s="277">
        <v>221.85</v>
      </c>
      <c r="L164" s="277">
        <v>212.55</v>
      </c>
      <c r="M164" s="277">
        <v>9.9931300000000007</v>
      </c>
    </row>
    <row r="165" spans="1:13">
      <c r="A165" s="268">
        <v>155</v>
      </c>
      <c r="B165" s="277" t="s">
        <v>373</v>
      </c>
      <c r="C165" s="278">
        <v>80.8</v>
      </c>
      <c r="D165" s="279">
        <v>81.36666666666666</v>
      </c>
      <c r="E165" s="279">
        <v>79.433333333333323</v>
      </c>
      <c r="F165" s="279">
        <v>78.066666666666663</v>
      </c>
      <c r="G165" s="279">
        <v>76.133333333333326</v>
      </c>
      <c r="H165" s="279">
        <v>82.73333333333332</v>
      </c>
      <c r="I165" s="279">
        <v>84.666666666666657</v>
      </c>
      <c r="J165" s="279">
        <v>86.033333333333317</v>
      </c>
      <c r="K165" s="277">
        <v>83.3</v>
      </c>
      <c r="L165" s="277">
        <v>80</v>
      </c>
      <c r="M165" s="277">
        <v>7.2801400000000003</v>
      </c>
    </row>
    <row r="166" spans="1:13">
      <c r="A166" s="268">
        <v>156</v>
      </c>
      <c r="B166" s="277" t="s">
        <v>374</v>
      </c>
      <c r="C166" s="278">
        <v>152.69999999999999</v>
      </c>
      <c r="D166" s="279">
        <v>152.43333333333331</v>
      </c>
      <c r="E166" s="279">
        <v>149.51666666666662</v>
      </c>
      <c r="F166" s="279">
        <v>146.33333333333331</v>
      </c>
      <c r="G166" s="279">
        <v>143.41666666666663</v>
      </c>
      <c r="H166" s="279">
        <v>155.61666666666662</v>
      </c>
      <c r="I166" s="279">
        <v>158.5333333333333</v>
      </c>
      <c r="J166" s="279">
        <v>161.71666666666661</v>
      </c>
      <c r="K166" s="277">
        <v>155.35</v>
      </c>
      <c r="L166" s="277">
        <v>149.25</v>
      </c>
      <c r="M166" s="277">
        <v>2.5220799999999999</v>
      </c>
    </row>
    <row r="167" spans="1:13">
      <c r="A167" s="268">
        <v>157</v>
      </c>
      <c r="B167" s="277" t="s">
        <v>245</v>
      </c>
      <c r="C167" s="278">
        <v>146.1</v>
      </c>
      <c r="D167" s="279">
        <v>146.69999999999999</v>
      </c>
      <c r="E167" s="279">
        <v>143.44999999999999</v>
      </c>
      <c r="F167" s="279">
        <v>140.80000000000001</v>
      </c>
      <c r="G167" s="279">
        <v>137.55000000000001</v>
      </c>
      <c r="H167" s="279">
        <v>149.34999999999997</v>
      </c>
      <c r="I167" s="279">
        <v>152.59999999999997</v>
      </c>
      <c r="J167" s="279">
        <v>155.24999999999994</v>
      </c>
      <c r="K167" s="277">
        <v>149.94999999999999</v>
      </c>
      <c r="L167" s="277">
        <v>144.05000000000001</v>
      </c>
      <c r="M167" s="277">
        <v>1.54274</v>
      </c>
    </row>
    <row r="168" spans="1:13">
      <c r="A168" s="268">
        <v>158</v>
      </c>
      <c r="B168" s="277" t="s">
        <v>378</v>
      </c>
      <c r="C168" s="278">
        <v>5032.3500000000004</v>
      </c>
      <c r="D168" s="279">
        <v>5021.7166666666672</v>
      </c>
      <c r="E168" s="279">
        <v>4980.4333333333343</v>
      </c>
      <c r="F168" s="279">
        <v>4928.5166666666673</v>
      </c>
      <c r="G168" s="279">
        <v>4887.2333333333345</v>
      </c>
      <c r="H168" s="279">
        <v>5073.6333333333341</v>
      </c>
      <c r="I168" s="279">
        <v>5114.916666666667</v>
      </c>
      <c r="J168" s="279">
        <v>5166.8333333333339</v>
      </c>
      <c r="K168" s="277">
        <v>5063</v>
      </c>
      <c r="L168" s="277">
        <v>4969.8</v>
      </c>
      <c r="M168" s="277">
        <v>0.28710999999999998</v>
      </c>
    </row>
    <row r="169" spans="1:13">
      <c r="A169" s="268">
        <v>159</v>
      </c>
      <c r="B169" s="277" t="s">
        <v>379</v>
      </c>
      <c r="C169" s="278">
        <v>1548.1</v>
      </c>
      <c r="D169" s="279">
        <v>1540.6833333333334</v>
      </c>
      <c r="E169" s="279">
        <v>1523.4166666666667</v>
      </c>
      <c r="F169" s="279">
        <v>1498.7333333333333</v>
      </c>
      <c r="G169" s="279">
        <v>1481.4666666666667</v>
      </c>
      <c r="H169" s="279">
        <v>1565.3666666666668</v>
      </c>
      <c r="I169" s="279">
        <v>1582.6333333333332</v>
      </c>
      <c r="J169" s="279">
        <v>1607.3166666666668</v>
      </c>
      <c r="K169" s="277">
        <v>1557.95</v>
      </c>
      <c r="L169" s="277">
        <v>1516</v>
      </c>
      <c r="M169" s="277">
        <v>0.59057000000000004</v>
      </c>
    </row>
    <row r="170" spans="1:13">
      <c r="A170" s="268">
        <v>160</v>
      </c>
      <c r="B170" s="277" t="s">
        <v>101</v>
      </c>
      <c r="C170" s="278">
        <v>422.55</v>
      </c>
      <c r="D170" s="279">
        <v>419.84999999999997</v>
      </c>
      <c r="E170" s="279">
        <v>414.89999999999992</v>
      </c>
      <c r="F170" s="279">
        <v>407.24999999999994</v>
      </c>
      <c r="G170" s="279">
        <v>402.2999999999999</v>
      </c>
      <c r="H170" s="279">
        <v>427.49999999999994</v>
      </c>
      <c r="I170" s="279">
        <v>432.45</v>
      </c>
      <c r="J170" s="279">
        <v>440.09999999999997</v>
      </c>
      <c r="K170" s="277">
        <v>424.8</v>
      </c>
      <c r="L170" s="277">
        <v>412.2</v>
      </c>
      <c r="M170" s="277">
        <v>42.490139999999997</v>
      </c>
    </row>
    <row r="171" spans="1:13">
      <c r="A171" s="268">
        <v>161</v>
      </c>
      <c r="B171" s="277" t="s">
        <v>387</v>
      </c>
      <c r="C171" s="278">
        <v>41.25</v>
      </c>
      <c r="D171" s="279">
        <v>41.75</v>
      </c>
      <c r="E171" s="279">
        <v>40.5</v>
      </c>
      <c r="F171" s="279">
        <v>39.75</v>
      </c>
      <c r="G171" s="279">
        <v>38.5</v>
      </c>
      <c r="H171" s="279">
        <v>42.5</v>
      </c>
      <c r="I171" s="279">
        <v>43.75</v>
      </c>
      <c r="J171" s="279">
        <v>44.5</v>
      </c>
      <c r="K171" s="277">
        <v>43</v>
      </c>
      <c r="L171" s="277">
        <v>41</v>
      </c>
      <c r="M171" s="277">
        <v>20.336790000000001</v>
      </c>
    </row>
    <row r="172" spans="1:13">
      <c r="A172" s="268">
        <v>162</v>
      </c>
      <c r="B172" s="277" t="s">
        <v>103</v>
      </c>
      <c r="C172" s="278">
        <v>20.05</v>
      </c>
      <c r="D172" s="279">
        <v>19.883333333333333</v>
      </c>
      <c r="E172" s="279">
        <v>19.516666666666666</v>
      </c>
      <c r="F172" s="279">
        <v>18.983333333333334</v>
      </c>
      <c r="G172" s="279">
        <v>18.616666666666667</v>
      </c>
      <c r="H172" s="279">
        <v>20.416666666666664</v>
      </c>
      <c r="I172" s="279">
        <v>20.783333333333331</v>
      </c>
      <c r="J172" s="279">
        <v>21.316666666666663</v>
      </c>
      <c r="K172" s="277">
        <v>20.25</v>
      </c>
      <c r="L172" s="277">
        <v>19.350000000000001</v>
      </c>
      <c r="M172" s="277">
        <v>121.07643</v>
      </c>
    </row>
    <row r="173" spans="1:13">
      <c r="A173" s="268">
        <v>163</v>
      </c>
      <c r="B173" s="277" t="s">
        <v>388</v>
      </c>
      <c r="C173" s="278">
        <v>158.69999999999999</v>
      </c>
      <c r="D173" s="279">
        <v>158.61666666666667</v>
      </c>
      <c r="E173" s="279">
        <v>156.23333333333335</v>
      </c>
      <c r="F173" s="279">
        <v>153.76666666666668</v>
      </c>
      <c r="G173" s="279">
        <v>151.38333333333335</v>
      </c>
      <c r="H173" s="279">
        <v>161.08333333333334</v>
      </c>
      <c r="I173" s="279">
        <v>163.46666666666667</v>
      </c>
      <c r="J173" s="279">
        <v>165.93333333333334</v>
      </c>
      <c r="K173" s="277">
        <v>161</v>
      </c>
      <c r="L173" s="277">
        <v>156.15</v>
      </c>
      <c r="M173" s="277">
        <v>4.5145999999999997</v>
      </c>
    </row>
    <row r="174" spans="1:13">
      <c r="A174" s="268">
        <v>164</v>
      </c>
      <c r="B174" s="277" t="s">
        <v>380</v>
      </c>
      <c r="C174" s="278">
        <v>943.15</v>
      </c>
      <c r="D174" s="279">
        <v>938.41666666666663</v>
      </c>
      <c r="E174" s="279">
        <v>927.83333333333326</v>
      </c>
      <c r="F174" s="279">
        <v>912.51666666666665</v>
      </c>
      <c r="G174" s="279">
        <v>901.93333333333328</v>
      </c>
      <c r="H174" s="279">
        <v>953.73333333333323</v>
      </c>
      <c r="I174" s="279">
        <v>964.31666666666649</v>
      </c>
      <c r="J174" s="279">
        <v>979.63333333333321</v>
      </c>
      <c r="K174" s="277">
        <v>949</v>
      </c>
      <c r="L174" s="277">
        <v>923.1</v>
      </c>
      <c r="M174" s="277">
        <v>0.32808999999999999</v>
      </c>
    </row>
    <row r="175" spans="1:13">
      <c r="A175" s="268">
        <v>165</v>
      </c>
      <c r="B175" s="277" t="s">
        <v>246</v>
      </c>
      <c r="C175" s="278">
        <v>444.4</v>
      </c>
      <c r="D175" s="279">
        <v>442.63333333333338</v>
      </c>
      <c r="E175" s="279">
        <v>433.26666666666677</v>
      </c>
      <c r="F175" s="279">
        <v>422.13333333333338</v>
      </c>
      <c r="G175" s="279">
        <v>412.76666666666677</v>
      </c>
      <c r="H175" s="279">
        <v>453.76666666666677</v>
      </c>
      <c r="I175" s="279">
        <v>463.13333333333344</v>
      </c>
      <c r="J175" s="279">
        <v>474.26666666666677</v>
      </c>
      <c r="K175" s="277">
        <v>452</v>
      </c>
      <c r="L175" s="277">
        <v>431.5</v>
      </c>
      <c r="M175" s="277">
        <v>1.8177000000000001</v>
      </c>
    </row>
    <row r="176" spans="1:13">
      <c r="A176" s="268">
        <v>166</v>
      </c>
      <c r="B176" s="277" t="s">
        <v>104</v>
      </c>
      <c r="C176" s="278">
        <v>694.35</v>
      </c>
      <c r="D176" s="279">
        <v>693.23333333333323</v>
      </c>
      <c r="E176" s="279">
        <v>686.46666666666647</v>
      </c>
      <c r="F176" s="279">
        <v>678.58333333333326</v>
      </c>
      <c r="G176" s="279">
        <v>671.81666666666649</v>
      </c>
      <c r="H176" s="279">
        <v>701.11666666666645</v>
      </c>
      <c r="I176" s="279">
        <v>707.8833333333331</v>
      </c>
      <c r="J176" s="279">
        <v>715.76666666666642</v>
      </c>
      <c r="K176" s="277">
        <v>700</v>
      </c>
      <c r="L176" s="277">
        <v>685.35</v>
      </c>
      <c r="M176" s="277">
        <v>6.66601</v>
      </c>
    </row>
    <row r="177" spans="1:13">
      <c r="A177" s="268">
        <v>167</v>
      </c>
      <c r="B177" s="277" t="s">
        <v>247</v>
      </c>
      <c r="C177" s="278">
        <v>351</v>
      </c>
      <c r="D177" s="279">
        <v>351.18333333333334</v>
      </c>
      <c r="E177" s="279">
        <v>344.81666666666666</v>
      </c>
      <c r="F177" s="279">
        <v>338.63333333333333</v>
      </c>
      <c r="G177" s="279">
        <v>332.26666666666665</v>
      </c>
      <c r="H177" s="279">
        <v>357.36666666666667</v>
      </c>
      <c r="I177" s="279">
        <v>363.73333333333335</v>
      </c>
      <c r="J177" s="279">
        <v>369.91666666666669</v>
      </c>
      <c r="K177" s="277">
        <v>357.55</v>
      </c>
      <c r="L177" s="277">
        <v>345</v>
      </c>
      <c r="M177" s="277">
        <v>1.1187199999999999</v>
      </c>
    </row>
    <row r="178" spans="1:13">
      <c r="A178" s="268">
        <v>168</v>
      </c>
      <c r="B178" s="277" t="s">
        <v>248</v>
      </c>
      <c r="C178" s="278">
        <v>889.35</v>
      </c>
      <c r="D178" s="279">
        <v>878.38333333333321</v>
      </c>
      <c r="E178" s="279">
        <v>852.26666666666642</v>
      </c>
      <c r="F178" s="279">
        <v>815.18333333333317</v>
      </c>
      <c r="G178" s="279">
        <v>789.06666666666638</v>
      </c>
      <c r="H178" s="279">
        <v>915.46666666666647</v>
      </c>
      <c r="I178" s="279">
        <v>941.58333333333326</v>
      </c>
      <c r="J178" s="279">
        <v>978.66666666666652</v>
      </c>
      <c r="K178" s="277">
        <v>904.5</v>
      </c>
      <c r="L178" s="277">
        <v>841.3</v>
      </c>
      <c r="M178" s="277">
        <v>11.236599999999999</v>
      </c>
    </row>
    <row r="179" spans="1:13">
      <c r="A179" s="268">
        <v>169</v>
      </c>
      <c r="B179" s="277" t="s">
        <v>389</v>
      </c>
      <c r="C179" s="278">
        <v>80</v>
      </c>
      <c r="D179" s="279">
        <v>80.666666666666671</v>
      </c>
      <c r="E179" s="279">
        <v>77.88333333333334</v>
      </c>
      <c r="F179" s="279">
        <v>75.766666666666666</v>
      </c>
      <c r="G179" s="279">
        <v>72.983333333333334</v>
      </c>
      <c r="H179" s="279">
        <v>82.783333333333346</v>
      </c>
      <c r="I179" s="279">
        <v>85.566666666666677</v>
      </c>
      <c r="J179" s="279">
        <v>87.683333333333351</v>
      </c>
      <c r="K179" s="277">
        <v>83.45</v>
      </c>
      <c r="L179" s="277">
        <v>78.55</v>
      </c>
      <c r="M179" s="277">
        <v>3.06141</v>
      </c>
    </row>
    <row r="180" spans="1:13">
      <c r="A180" s="268">
        <v>170</v>
      </c>
      <c r="B180" s="277" t="s">
        <v>381</v>
      </c>
      <c r="C180" s="278">
        <v>245.8</v>
      </c>
      <c r="D180" s="279">
        <v>244.58333333333334</v>
      </c>
      <c r="E180" s="279">
        <v>241.81666666666669</v>
      </c>
      <c r="F180" s="279">
        <v>237.83333333333334</v>
      </c>
      <c r="G180" s="279">
        <v>235.06666666666669</v>
      </c>
      <c r="H180" s="279">
        <v>248.56666666666669</v>
      </c>
      <c r="I180" s="279">
        <v>251.33333333333334</v>
      </c>
      <c r="J180" s="279">
        <v>255.31666666666669</v>
      </c>
      <c r="K180" s="277">
        <v>247.35</v>
      </c>
      <c r="L180" s="277">
        <v>240.6</v>
      </c>
      <c r="M180" s="277">
        <v>29.584810000000001</v>
      </c>
    </row>
    <row r="181" spans="1:13">
      <c r="A181" s="268">
        <v>171</v>
      </c>
      <c r="B181" s="277" t="s">
        <v>249</v>
      </c>
      <c r="C181" s="278">
        <v>164.1</v>
      </c>
      <c r="D181" s="279">
        <v>164.56666666666666</v>
      </c>
      <c r="E181" s="279">
        <v>161.33333333333331</v>
      </c>
      <c r="F181" s="279">
        <v>158.56666666666666</v>
      </c>
      <c r="G181" s="279">
        <v>155.33333333333331</v>
      </c>
      <c r="H181" s="279">
        <v>167.33333333333331</v>
      </c>
      <c r="I181" s="279">
        <v>170.56666666666666</v>
      </c>
      <c r="J181" s="279">
        <v>173.33333333333331</v>
      </c>
      <c r="K181" s="277">
        <v>167.8</v>
      </c>
      <c r="L181" s="277">
        <v>161.80000000000001</v>
      </c>
      <c r="M181" s="277">
        <v>2.8032900000000001</v>
      </c>
    </row>
    <row r="182" spans="1:13">
      <c r="A182" s="268">
        <v>172</v>
      </c>
      <c r="B182" s="277" t="s">
        <v>105</v>
      </c>
      <c r="C182" s="278">
        <v>583.04999999999995</v>
      </c>
      <c r="D182" s="279">
        <v>585.35</v>
      </c>
      <c r="E182" s="279">
        <v>577.70000000000005</v>
      </c>
      <c r="F182" s="279">
        <v>572.35</v>
      </c>
      <c r="G182" s="279">
        <v>564.70000000000005</v>
      </c>
      <c r="H182" s="279">
        <v>590.70000000000005</v>
      </c>
      <c r="I182" s="279">
        <v>598.34999999999991</v>
      </c>
      <c r="J182" s="279">
        <v>603.70000000000005</v>
      </c>
      <c r="K182" s="277">
        <v>593</v>
      </c>
      <c r="L182" s="277">
        <v>580</v>
      </c>
      <c r="M182" s="277">
        <v>15.097049999999999</v>
      </c>
    </row>
    <row r="183" spans="1:13">
      <c r="A183" s="268">
        <v>173</v>
      </c>
      <c r="B183" s="277" t="s">
        <v>383</v>
      </c>
      <c r="C183" s="278">
        <v>87.3</v>
      </c>
      <c r="D183" s="279">
        <v>86.433333333333323</v>
      </c>
      <c r="E183" s="279">
        <v>83.016666666666652</v>
      </c>
      <c r="F183" s="279">
        <v>78.733333333333334</v>
      </c>
      <c r="G183" s="279">
        <v>75.316666666666663</v>
      </c>
      <c r="H183" s="279">
        <v>90.71666666666664</v>
      </c>
      <c r="I183" s="279">
        <v>94.133333333333297</v>
      </c>
      <c r="J183" s="279">
        <v>98.416666666666629</v>
      </c>
      <c r="K183" s="277">
        <v>89.85</v>
      </c>
      <c r="L183" s="277">
        <v>82.15</v>
      </c>
      <c r="M183" s="277">
        <v>26.883790000000001</v>
      </c>
    </row>
    <row r="184" spans="1:13">
      <c r="A184" s="268">
        <v>174</v>
      </c>
      <c r="B184" s="277" t="s">
        <v>384</v>
      </c>
      <c r="C184" s="278">
        <v>494.85</v>
      </c>
      <c r="D184" s="279">
        <v>496.56666666666666</v>
      </c>
      <c r="E184" s="279">
        <v>489.2833333333333</v>
      </c>
      <c r="F184" s="279">
        <v>483.71666666666664</v>
      </c>
      <c r="G184" s="279">
        <v>476.43333333333328</v>
      </c>
      <c r="H184" s="279">
        <v>502.13333333333333</v>
      </c>
      <c r="I184" s="279">
        <v>509.41666666666674</v>
      </c>
      <c r="J184" s="279">
        <v>514.98333333333335</v>
      </c>
      <c r="K184" s="277">
        <v>503.85</v>
      </c>
      <c r="L184" s="277">
        <v>491</v>
      </c>
      <c r="M184" s="277">
        <v>0.26955000000000001</v>
      </c>
    </row>
    <row r="185" spans="1:13">
      <c r="A185" s="268">
        <v>175</v>
      </c>
      <c r="B185" s="277" t="s">
        <v>390</v>
      </c>
      <c r="C185" s="278">
        <v>55.6</v>
      </c>
      <c r="D185" s="279">
        <v>55.916666666666664</v>
      </c>
      <c r="E185" s="279">
        <v>54.633333333333326</v>
      </c>
      <c r="F185" s="279">
        <v>53.666666666666664</v>
      </c>
      <c r="G185" s="279">
        <v>52.383333333333326</v>
      </c>
      <c r="H185" s="279">
        <v>56.883333333333326</v>
      </c>
      <c r="I185" s="279">
        <v>58.166666666666671</v>
      </c>
      <c r="J185" s="279">
        <v>59.133333333333326</v>
      </c>
      <c r="K185" s="277">
        <v>57.2</v>
      </c>
      <c r="L185" s="277">
        <v>54.95</v>
      </c>
      <c r="M185" s="277">
        <v>6.7706299999999997</v>
      </c>
    </row>
    <row r="186" spans="1:13">
      <c r="A186" s="268">
        <v>176</v>
      </c>
      <c r="B186" s="277" t="s">
        <v>250</v>
      </c>
      <c r="C186" s="278">
        <v>208.05</v>
      </c>
      <c r="D186" s="279">
        <v>207.9</v>
      </c>
      <c r="E186" s="279">
        <v>205.8</v>
      </c>
      <c r="F186" s="279">
        <v>203.55</v>
      </c>
      <c r="G186" s="279">
        <v>201.45000000000002</v>
      </c>
      <c r="H186" s="279">
        <v>210.15</v>
      </c>
      <c r="I186" s="279">
        <v>212.24999999999997</v>
      </c>
      <c r="J186" s="279">
        <v>214.5</v>
      </c>
      <c r="K186" s="277">
        <v>210</v>
      </c>
      <c r="L186" s="277">
        <v>205.65</v>
      </c>
      <c r="M186" s="277">
        <v>7.55701</v>
      </c>
    </row>
    <row r="187" spans="1:13">
      <c r="A187" s="268">
        <v>177</v>
      </c>
      <c r="B187" s="277" t="s">
        <v>385</v>
      </c>
      <c r="C187" s="278">
        <v>328.2</v>
      </c>
      <c r="D187" s="279">
        <v>330.86666666666662</v>
      </c>
      <c r="E187" s="279">
        <v>323.33333333333326</v>
      </c>
      <c r="F187" s="279">
        <v>318.46666666666664</v>
      </c>
      <c r="G187" s="279">
        <v>310.93333333333328</v>
      </c>
      <c r="H187" s="279">
        <v>335.73333333333323</v>
      </c>
      <c r="I187" s="279">
        <v>343.26666666666665</v>
      </c>
      <c r="J187" s="279">
        <v>348.13333333333321</v>
      </c>
      <c r="K187" s="277">
        <v>338.4</v>
      </c>
      <c r="L187" s="277">
        <v>326</v>
      </c>
      <c r="M187" s="277">
        <v>0.58889999999999998</v>
      </c>
    </row>
    <row r="188" spans="1:13">
      <c r="A188" s="268">
        <v>178</v>
      </c>
      <c r="B188" s="277" t="s">
        <v>386</v>
      </c>
      <c r="C188" s="278">
        <v>294.89999999999998</v>
      </c>
      <c r="D188" s="279">
        <v>295.59999999999997</v>
      </c>
      <c r="E188" s="279">
        <v>289.49999999999994</v>
      </c>
      <c r="F188" s="279">
        <v>284.09999999999997</v>
      </c>
      <c r="G188" s="279">
        <v>277.99999999999994</v>
      </c>
      <c r="H188" s="279">
        <v>300.99999999999994</v>
      </c>
      <c r="I188" s="279">
        <v>307.09999999999997</v>
      </c>
      <c r="J188" s="279">
        <v>312.49999999999994</v>
      </c>
      <c r="K188" s="277">
        <v>301.7</v>
      </c>
      <c r="L188" s="277">
        <v>290.2</v>
      </c>
      <c r="M188" s="277">
        <v>5.5787500000000003</v>
      </c>
    </row>
    <row r="189" spans="1:13">
      <c r="A189" s="268">
        <v>179</v>
      </c>
      <c r="B189" s="277" t="s">
        <v>391</v>
      </c>
      <c r="C189" s="278">
        <v>580.9</v>
      </c>
      <c r="D189" s="279">
        <v>582.56666666666672</v>
      </c>
      <c r="E189" s="279">
        <v>575.13333333333344</v>
      </c>
      <c r="F189" s="279">
        <v>569.36666666666667</v>
      </c>
      <c r="G189" s="279">
        <v>561.93333333333339</v>
      </c>
      <c r="H189" s="279">
        <v>588.33333333333348</v>
      </c>
      <c r="I189" s="279">
        <v>595.76666666666665</v>
      </c>
      <c r="J189" s="279">
        <v>601.53333333333353</v>
      </c>
      <c r="K189" s="277">
        <v>590</v>
      </c>
      <c r="L189" s="277">
        <v>576.79999999999995</v>
      </c>
      <c r="M189" s="277">
        <v>0.23988999999999999</v>
      </c>
    </row>
    <row r="190" spans="1:13">
      <c r="A190" s="268">
        <v>180</v>
      </c>
      <c r="B190" s="277" t="s">
        <v>399</v>
      </c>
      <c r="C190" s="278">
        <v>842.95</v>
      </c>
      <c r="D190" s="279">
        <v>848.51666666666677</v>
      </c>
      <c r="E190" s="279">
        <v>819.43333333333351</v>
      </c>
      <c r="F190" s="279">
        <v>795.91666666666674</v>
      </c>
      <c r="G190" s="279">
        <v>766.83333333333348</v>
      </c>
      <c r="H190" s="279">
        <v>872.03333333333353</v>
      </c>
      <c r="I190" s="279">
        <v>901.11666666666679</v>
      </c>
      <c r="J190" s="279">
        <v>924.63333333333355</v>
      </c>
      <c r="K190" s="277">
        <v>877.6</v>
      </c>
      <c r="L190" s="277">
        <v>825</v>
      </c>
      <c r="M190" s="277">
        <v>2.7607699999999999</v>
      </c>
    </row>
    <row r="191" spans="1:13">
      <c r="A191" s="268">
        <v>181</v>
      </c>
      <c r="B191" s="277" t="s">
        <v>393</v>
      </c>
      <c r="C191" s="278">
        <v>641.65</v>
      </c>
      <c r="D191" s="279">
        <v>647.48333333333335</v>
      </c>
      <c r="E191" s="279">
        <v>634.2166666666667</v>
      </c>
      <c r="F191" s="279">
        <v>626.7833333333333</v>
      </c>
      <c r="G191" s="279">
        <v>613.51666666666665</v>
      </c>
      <c r="H191" s="279">
        <v>654.91666666666674</v>
      </c>
      <c r="I191" s="279">
        <v>668.18333333333339</v>
      </c>
      <c r="J191" s="279">
        <v>675.61666666666679</v>
      </c>
      <c r="K191" s="277">
        <v>660.75</v>
      </c>
      <c r="L191" s="277">
        <v>640.04999999999995</v>
      </c>
      <c r="M191" s="277">
        <v>4.3990000000000001E-2</v>
      </c>
    </row>
    <row r="192" spans="1:13">
      <c r="A192" s="268">
        <v>182</v>
      </c>
      <c r="B192" s="277" t="s">
        <v>106</v>
      </c>
      <c r="C192" s="278">
        <v>573.45000000000005</v>
      </c>
      <c r="D192" s="279">
        <v>571.26666666666665</v>
      </c>
      <c r="E192" s="279">
        <v>564.38333333333333</v>
      </c>
      <c r="F192" s="279">
        <v>555.31666666666672</v>
      </c>
      <c r="G192" s="279">
        <v>548.43333333333339</v>
      </c>
      <c r="H192" s="279">
        <v>580.33333333333326</v>
      </c>
      <c r="I192" s="279">
        <v>587.21666666666647</v>
      </c>
      <c r="J192" s="279">
        <v>596.28333333333319</v>
      </c>
      <c r="K192" s="277">
        <v>578.15</v>
      </c>
      <c r="L192" s="277">
        <v>562.20000000000005</v>
      </c>
      <c r="M192" s="277">
        <v>12.89259</v>
      </c>
    </row>
    <row r="193" spans="1:13">
      <c r="A193" s="268">
        <v>183</v>
      </c>
      <c r="B193" s="277" t="s">
        <v>108</v>
      </c>
      <c r="C193" s="278">
        <v>627.75</v>
      </c>
      <c r="D193" s="279">
        <v>629.0333333333333</v>
      </c>
      <c r="E193" s="279">
        <v>605.86666666666656</v>
      </c>
      <c r="F193" s="279">
        <v>583.98333333333323</v>
      </c>
      <c r="G193" s="279">
        <v>560.81666666666649</v>
      </c>
      <c r="H193" s="279">
        <v>650.91666666666663</v>
      </c>
      <c r="I193" s="279">
        <v>674.08333333333337</v>
      </c>
      <c r="J193" s="279">
        <v>695.9666666666667</v>
      </c>
      <c r="K193" s="277">
        <v>652.20000000000005</v>
      </c>
      <c r="L193" s="277">
        <v>607.15</v>
      </c>
      <c r="M193" s="277">
        <v>207.71278000000001</v>
      </c>
    </row>
    <row r="194" spans="1:13">
      <c r="A194" s="268">
        <v>184</v>
      </c>
      <c r="B194" s="277" t="s">
        <v>109</v>
      </c>
      <c r="C194" s="278">
        <v>1787.8</v>
      </c>
      <c r="D194" s="279">
        <v>1777.5</v>
      </c>
      <c r="E194" s="279">
        <v>1760.3</v>
      </c>
      <c r="F194" s="279">
        <v>1732.8</v>
      </c>
      <c r="G194" s="279">
        <v>1715.6</v>
      </c>
      <c r="H194" s="279">
        <v>1805</v>
      </c>
      <c r="I194" s="279">
        <v>1822.1999999999998</v>
      </c>
      <c r="J194" s="279">
        <v>1849.7</v>
      </c>
      <c r="K194" s="277">
        <v>1794.7</v>
      </c>
      <c r="L194" s="277">
        <v>1750</v>
      </c>
      <c r="M194" s="277">
        <v>42.30162</v>
      </c>
    </row>
    <row r="195" spans="1:13">
      <c r="A195" s="268">
        <v>185</v>
      </c>
      <c r="B195" s="277" t="s">
        <v>252</v>
      </c>
      <c r="C195" s="278">
        <v>2449.35</v>
      </c>
      <c r="D195" s="279">
        <v>2431.6333333333337</v>
      </c>
      <c r="E195" s="279">
        <v>2408.2666666666673</v>
      </c>
      <c r="F195" s="279">
        <v>2367.1833333333338</v>
      </c>
      <c r="G195" s="279">
        <v>2343.8166666666675</v>
      </c>
      <c r="H195" s="279">
        <v>2472.7166666666672</v>
      </c>
      <c r="I195" s="279">
        <v>2496.083333333333</v>
      </c>
      <c r="J195" s="279">
        <v>2537.166666666667</v>
      </c>
      <c r="K195" s="277">
        <v>2455</v>
      </c>
      <c r="L195" s="277">
        <v>2390.5500000000002</v>
      </c>
      <c r="M195" s="277">
        <v>3.8209200000000001</v>
      </c>
    </row>
    <row r="196" spans="1:13">
      <c r="A196" s="268">
        <v>186</v>
      </c>
      <c r="B196" s="277" t="s">
        <v>110</v>
      </c>
      <c r="C196" s="278">
        <v>1062.55</v>
      </c>
      <c r="D196" s="279">
        <v>1054.05</v>
      </c>
      <c r="E196" s="279">
        <v>1042.5999999999999</v>
      </c>
      <c r="F196" s="279">
        <v>1022.6499999999999</v>
      </c>
      <c r="G196" s="279">
        <v>1011.1999999999998</v>
      </c>
      <c r="H196" s="279">
        <v>1074</v>
      </c>
      <c r="I196" s="279">
        <v>1085.4500000000003</v>
      </c>
      <c r="J196" s="279">
        <v>1105.4000000000001</v>
      </c>
      <c r="K196" s="277">
        <v>1065.5</v>
      </c>
      <c r="L196" s="277">
        <v>1034.0999999999999</v>
      </c>
      <c r="M196" s="277">
        <v>118.31256</v>
      </c>
    </row>
    <row r="197" spans="1:13">
      <c r="A197" s="268">
        <v>187</v>
      </c>
      <c r="B197" s="277" t="s">
        <v>253</v>
      </c>
      <c r="C197" s="278">
        <v>599.85</v>
      </c>
      <c r="D197" s="279">
        <v>597.61666666666667</v>
      </c>
      <c r="E197" s="279">
        <v>591.48333333333335</v>
      </c>
      <c r="F197" s="279">
        <v>583.11666666666667</v>
      </c>
      <c r="G197" s="279">
        <v>576.98333333333335</v>
      </c>
      <c r="H197" s="279">
        <v>605.98333333333335</v>
      </c>
      <c r="I197" s="279">
        <v>612.11666666666679</v>
      </c>
      <c r="J197" s="279">
        <v>620.48333333333335</v>
      </c>
      <c r="K197" s="277">
        <v>603.75</v>
      </c>
      <c r="L197" s="277">
        <v>589.25</v>
      </c>
      <c r="M197" s="277">
        <v>17.677199999999999</v>
      </c>
    </row>
    <row r="198" spans="1:13">
      <c r="A198" s="268">
        <v>188</v>
      </c>
      <c r="B198" s="277" t="s">
        <v>251</v>
      </c>
      <c r="C198" s="278">
        <v>726</v>
      </c>
      <c r="D198" s="279">
        <v>729.9666666666667</v>
      </c>
      <c r="E198" s="279">
        <v>717.03333333333342</v>
      </c>
      <c r="F198" s="279">
        <v>708.06666666666672</v>
      </c>
      <c r="G198" s="279">
        <v>695.13333333333344</v>
      </c>
      <c r="H198" s="279">
        <v>738.93333333333339</v>
      </c>
      <c r="I198" s="279">
        <v>751.86666666666679</v>
      </c>
      <c r="J198" s="279">
        <v>760.83333333333337</v>
      </c>
      <c r="K198" s="277">
        <v>742.9</v>
      </c>
      <c r="L198" s="277">
        <v>721</v>
      </c>
      <c r="M198" s="277">
        <v>1.4117500000000001</v>
      </c>
    </row>
    <row r="199" spans="1:13">
      <c r="A199" s="268">
        <v>189</v>
      </c>
      <c r="B199" s="277" t="s">
        <v>394</v>
      </c>
      <c r="C199" s="278">
        <v>172.8</v>
      </c>
      <c r="D199" s="279">
        <v>173.63333333333335</v>
      </c>
      <c r="E199" s="279">
        <v>170.8666666666667</v>
      </c>
      <c r="F199" s="279">
        <v>168.93333333333334</v>
      </c>
      <c r="G199" s="279">
        <v>166.16666666666669</v>
      </c>
      <c r="H199" s="279">
        <v>175.56666666666672</v>
      </c>
      <c r="I199" s="279">
        <v>178.33333333333337</v>
      </c>
      <c r="J199" s="279">
        <v>180.26666666666674</v>
      </c>
      <c r="K199" s="277">
        <v>176.4</v>
      </c>
      <c r="L199" s="277">
        <v>171.7</v>
      </c>
      <c r="M199" s="277">
        <v>1.8619600000000001</v>
      </c>
    </row>
    <row r="200" spans="1:13">
      <c r="A200" s="268">
        <v>190</v>
      </c>
      <c r="B200" s="277" t="s">
        <v>395</v>
      </c>
      <c r="C200" s="278">
        <v>246.7</v>
      </c>
      <c r="D200" s="279">
        <v>247.44999999999996</v>
      </c>
      <c r="E200" s="279">
        <v>241.44999999999993</v>
      </c>
      <c r="F200" s="279">
        <v>236.19999999999996</v>
      </c>
      <c r="G200" s="279">
        <v>230.19999999999993</v>
      </c>
      <c r="H200" s="279">
        <v>252.69999999999993</v>
      </c>
      <c r="I200" s="279">
        <v>258.7</v>
      </c>
      <c r="J200" s="279">
        <v>263.94999999999993</v>
      </c>
      <c r="K200" s="277">
        <v>253.45</v>
      </c>
      <c r="L200" s="277">
        <v>242.2</v>
      </c>
      <c r="M200" s="277">
        <v>8.6129999999999998E-2</v>
      </c>
    </row>
    <row r="201" spans="1:13">
      <c r="A201" s="268">
        <v>191</v>
      </c>
      <c r="B201" s="277" t="s">
        <v>111</v>
      </c>
      <c r="C201" s="278">
        <v>2714.8</v>
      </c>
      <c r="D201" s="279">
        <v>2684.2833333333333</v>
      </c>
      <c r="E201" s="279">
        <v>2643.5666666666666</v>
      </c>
      <c r="F201" s="279">
        <v>2572.3333333333335</v>
      </c>
      <c r="G201" s="279">
        <v>2531.6166666666668</v>
      </c>
      <c r="H201" s="279">
        <v>2755.5166666666664</v>
      </c>
      <c r="I201" s="279">
        <v>2796.2333333333327</v>
      </c>
      <c r="J201" s="279">
        <v>2867.4666666666662</v>
      </c>
      <c r="K201" s="277">
        <v>2725</v>
      </c>
      <c r="L201" s="277">
        <v>2613.0500000000002</v>
      </c>
      <c r="M201" s="277">
        <v>16.07516</v>
      </c>
    </row>
    <row r="202" spans="1:13">
      <c r="A202" s="268">
        <v>192</v>
      </c>
      <c r="B202" s="277" t="s">
        <v>112</v>
      </c>
      <c r="C202" s="278">
        <v>361.75</v>
      </c>
      <c r="D202" s="279">
        <v>365.15000000000003</v>
      </c>
      <c r="E202" s="279">
        <v>356.60000000000008</v>
      </c>
      <c r="F202" s="279">
        <v>351.45000000000005</v>
      </c>
      <c r="G202" s="279">
        <v>342.90000000000009</v>
      </c>
      <c r="H202" s="279">
        <v>370.30000000000007</v>
      </c>
      <c r="I202" s="279">
        <v>378.85</v>
      </c>
      <c r="J202" s="279">
        <v>384.00000000000006</v>
      </c>
      <c r="K202" s="277">
        <v>373.7</v>
      </c>
      <c r="L202" s="277">
        <v>360</v>
      </c>
      <c r="M202" s="277">
        <v>13.736280000000001</v>
      </c>
    </row>
    <row r="203" spans="1:13">
      <c r="A203" s="268">
        <v>193</v>
      </c>
      <c r="B203" s="277" t="s">
        <v>396</v>
      </c>
      <c r="C203" s="278">
        <v>12.55</v>
      </c>
      <c r="D203" s="279">
        <v>12.766666666666666</v>
      </c>
      <c r="E203" s="279">
        <v>12.233333333333331</v>
      </c>
      <c r="F203" s="279">
        <v>11.916666666666664</v>
      </c>
      <c r="G203" s="279">
        <v>11.383333333333329</v>
      </c>
      <c r="H203" s="279">
        <v>13.083333333333332</v>
      </c>
      <c r="I203" s="279">
        <v>13.616666666666667</v>
      </c>
      <c r="J203" s="279">
        <v>13.933333333333334</v>
      </c>
      <c r="K203" s="277">
        <v>13.3</v>
      </c>
      <c r="L203" s="277">
        <v>12.45</v>
      </c>
      <c r="M203" s="277">
        <v>29.088950000000001</v>
      </c>
    </row>
    <row r="204" spans="1:13">
      <c r="A204" s="268">
        <v>194</v>
      </c>
      <c r="B204" s="277" t="s">
        <v>398</v>
      </c>
      <c r="C204" s="278">
        <v>56.75</v>
      </c>
      <c r="D204" s="279">
        <v>56.733333333333327</v>
      </c>
      <c r="E204" s="279">
        <v>55.566666666666656</v>
      </c>
      <c r="F204" s="279">
        <v>54.383333333333326</v>
      </c>
      <c r="G204" s="279">
        <v>53.216666666666654</v>
      </c>
      <c r="H204" s="279">
        <v>57.916666666666657</v>
      </c>
      <c r="I204" s="279">
        <v>59.083333333333329</v>
      </c>
      <c r="J204" s="279">
        <v>60.266666666666659</v>
      </c>
      <c r="K204" s="277">
        <v>57.9</v>
      </c>
      <c r="L204" s="277">
        <v>55.55</v>
      </c>
      <c r="M204" s="277">
        <v>1.39642</v>
      </c>
    </row>
    <row r="205" spans="1:13">
      <c r="A205" s="268">
        <v>195</v>
      </c>
      <c r="B205" s="277" t="s">
        <v>114</v>
      </c>
      <c r="C205" s="278">
        <v>166.05</v>
      </c>
      <c r="D205" s="279">
        <v>164.63333333333335</v>
      </c>
      <c r="E205" s="279">
        <v>162.4666666666667</v>
      </c>
      <c r="F205" s="279">
        <v>158.88333333333335</v>
      </c>
      <c r="G205" s="279">
        <v>156.7166666666667</v>
      </c>
      <c r="H205" s="279">
        <v>168.2166666666667</v>
      </c>
      <c r="I205" s="279">
        <v>170.38333333333338</v>
      </c>
      <c r="J205" s="279">
        <v>173.9666666666667</v>
      </c>
      <c r="K205" s="277">
        <v>166.8</v>
      </c>
      <c r="L205" s="277">
        <v>161.05000000000001</v>
      </c>
      <c r="M205" s="277">
        <v>127.68487</v>
      </c>
    </row>
    <row r="206" spans="1:13">
      <c r="A206" s="268">
        <v>196</v>
      </c>
      <c r="B206" s="277" t="s">
        <v>400</v>
      </c>
      <c r="C206" s="278">
        <v>36.950000000000003</v>
      </c>
      <c r="D206" s="279">
        <v>36.35</v>
      </c>
      <c r="E206" s="279">
        <v>35.35</v>
      </c>
      <c r="F206" s="279">
        <v>33.75</v>
      </c>
      <c r="G206" s="279">
        <v>32.75</v>
      </c>
      <c r="H206" s="279">
        <v>37.950000000000003</v>
      </c>
      <c r="I206" s="279">
        <v>38.950000000000003</v>
      </c>
      <c r="J206" s="279">
        <v>40.550000000000004</v>
      </c>
      <c r="K206" s="277">
        <v>37.35</v>
      </c>
      <c r="L206" s="277">
        <v>34.75</v>
      </c>
      <c r="M206" s="277">
        <v>15.53617</v>
      </c>
    </row>
    <row r="207" spans="1:13">
      <c r="A207" s="268">
        <v>197</v>
      </c>
      <c r="B207" s="277" t="s">
        <v>115</v>
      </c>
      <c r="C207" s="278">
        <v>209.8</v>
      </c>
      <c r="D207" s="279">
        <v>207.36666666666667</v>
      </c>
      <c r="E207" s="279">
        <v>202.93333333333334</v>
      </c>
      <c r="F207" s="279">
        <v>196.06666666666666</v>
      </c>
      <c r="G207" s="279">
        <v>191.63333333333333</v>
      </c>
      <c r="H207" s="279">
        <v>214.23333333333335</v>
      </c>
      <c r="I207" s="279">
        <v>218.66666666666669</v>
      </c>
      <c r="J207" s="279">
        <v>225.53333333333336</v>
      </c>
      <c r="K207" s="277">
        <v>211.8</v>
      </c>
      <c r="L207" s="277">
        <v>200.5</v>
      </c>
      <c r="M207" s="277">
        <v>71.958730000000003</v>
      </c>
    </row>
    <row r="208" spans="1:13">
      <c r="A208" s="268">
        <v>198</v>
      </c>
      <c r="B208" s="277" t="s">
        <v>116</v>
      </c>
      <c r="C208" s="278">
        <v>2287.85</v>
      </c>
      <c r="D208" s="279">
        <v>2272.3833333333332</v>
      </c>
      <c r="E208" s="279">
        <v>2253.4666666666662</v>
      </c>
      <c r="F208" s="279">
        <v>2219.083333333333</v>
      </c>
      <c r="G208" s="279">
        <v>2200.1666666666661</v>
      </c>
      <c r="H208" s="279">
        <v>2306.7666666666664</v>
      </c>
      <c r="I208" s="279">
        <v>2325.6833333333334</v>
      </c>
      <c r="J208" s="279">
        <v>2360.0666666666666</v>
      </c>
      <c r="K208" s="277">
        <v>2291.3000000000002</v>
      </c>
      <c r="L208" s="277">
        <v>2238</v>
      </c>
      <c r="M208" s="277">
        <v>24.951499999999999</v>
      </c>
    </row>
    <row r="209" spans="1:13">
      <c r="A209" s="268">
        <v>199</v>
      </c>
      <c r="B209" s="277" t="s">
        <v>254</v>
      </c>
      <c r="C209" s="278">
        <v>188.3</v>
      </c>
      <c r="D209" s="279">
        <v>186.9</v>
      </c>
      <c r="E209" s="279">
        <v>184.55</v>
      </c>
      <c r="F209" s="279">
        <v>180.8</v>
      </c>
      <c r="G209" s="279">
        <v>178.45000000000002</v>
      </c>
      <c r="H209" s="279">
        <v>190.65</v>
      </c>
      <c r="I209" s="279">
        <v>192.99999999999997</v>
      </c>
      <c r="J209" s="279">
        <v>196.75</v>
      </c>
      <c r="K209" s="277">
        <v>189.25</v>
      </c>
      <c r="L209" s="277">
        <v>183.15</v>
      </c>
      <c r="M209" s="277">
        <v>5.5961299999999996</v>
      </c>
    </row>
    <row r="210" spans="1:13">
      <c r="A210" s="268">
        <v>200</v>
      </c>
      <c r="B210" s="277" t="s">
        <v>401</v>
      </c>
      <c r="C210" s="278">
        <v>28197.1</v>
      </c>
      <c r="D210" s="279">
        <v>28255.7</v>
      </c>
      <c r="E210" s="279">
        <v>28041.4</v>
      </c>
      <c r="F210" s="279">
        <v>27885.7</v>
      </c>
      <c r="G210" s="279">
        <v>27671.4</v>
      </c>
      <c r="H210" s="279">
        <v>28411.4</v>
      </c>
      <c r="I210" s="279">
        <v>28625.699999999997</v>
      </c>
      <c r="J210" s="279">
        <v>28781.4</v>
      </c>
      <c r="K210" s="277">
        <v>28470</v>
      </c>
      <c r="L210" s="277">
        <v>28100</v>
      </c>
      <c r="M210" s="277">
        <v>1.302E-2</v>
      </c>
    </row>
    <row r="211" spans="1:13">
      <c r="A211" s="268">
        <v>201</v>
      </c>
      <c r="B211" s="277" t="s">
        <v>397</v>
      </c>
      <c r="C211" s="278">
        <v>49.3</v>
      </c>
      <c r="D211" s="279">
        <v>49.5</v>
      </c>
      <c r="E211" s="279">
        <v>48.3</v>
      </c>
      <c r="F211" s="279">
        <v>47.3</v>
      </c>
      <c r="G211" s="279">
        <v>46.099999999999994</v>
      </c>
      <c r="H211" s="279">
        <v>50.5</v>
      </c>
      <c r="I211" s="279">
        <v>51.7</v>
      </c>
      <c r="J211" s="279">
        <v>52.7</v>
      </c>
      <c r="K211" s="277">
        <v>50.7</v>
      </c>
      <c r="L211" s="277">
        <v>48.5</v>
      </c>
      <c r="M211" s="277">
        <v>8.9758999999999993</v>
      </c>
    </row>
    <row r="212" spans="1:13">
      <c r="A212" s="268">
        <v>202</v>
      </c>
      <c r="B212" s="277" t="s">
        <v>255</v>
      </c>
      <c r="C212" s="278">
        <v>34.85</v>
      </c>
      <c r="D212" s="279">
        <v>34.300000000000004</v>
      </c>
      <c r="E212" s="279">
        <v>33.400000000000006</v>
      </c>
      <c r="F212" s="279">
        <v>31.950000000000003</v>
      </c>
      <c r="G212" s="279">
        <v>31.050000000000004</v>
      </c>
      <c r="H212" s="279">
        <v>35.750000000000007</v>
      </c>
      <c r="I212" s="279">
        <v>36.65</v>
      </c>
      <c r="J212" s="279">
        <v>38.100000000000009</v>
      </c>
      <c r="K212" s="277">
        <v>35.200000000000003</v>
      </c>
      <c r="L212" s="277">
        <v>32.85</v>
      </c>
      <c r="M212" s="277">
        <v>22.27843</v>
      </c>
    </row>
    <row r="213" spans="1:13">
      <c r="A213" s="268">
        <v>203</v>
      </c>
      <c r="B213" s="277" t="s">
        <v>415</v>
      </c>
      <c r="C213" s="278">
        <v>58.05</v>
      </c>
      <c r="D213" s="279">
        <v>59.683333333333337</v>
      </c>
      <c r="E213" s="279">
        <v>56.016666666666673</v>
      </c>
      <c r="F213" s="279">
        <v>53.983333333333334</v>
      </c>
      <c r="G213" s="279">
        <v>50.31666666666667</v>
      </c>
      <c r="H213" s="279">
        <v>61.716666666666676</v>
      </c>
      <c r="I213" s="279">
        <v>65.383333333333326</v>
      </c>
      <c r="J213" s="279">
        <v>67.416666666666686</v>
      </c>
      <c r="K213" s="277">
        <v>63.35</v>
      </c>
      <c r="L213" s="277">
        <v>57.65</v>
      </c>
      <c r="M213" s="277">
        <v>26.45018</v>
      </c>
    </row>
    <row r="214" spans="1:13">
      <c r="A214" s="268">
        <v>204</v>
      </c>
      <c r="B214" s="277" t="s">
        <v>117</v>
      </c>
      <c r="C214" s="278">
        <v>218.95</v>
      </c>
      <c r="D214" s="279">
        <v>216.58333333333334</v>
      </c>
      <c r="E214" s="279">
        <v>211.86666666666667</v>
      </c>
      <c r="F214" s="279">
        <v>204.78333333333333</v>
      </c>
      <c r="G214" s="279">
        <v>200.06666666666666</v>
      </c>
      <c r="H214" s="279">
        <v>223.66666666666669</v>
      </c>
      <c r="I214" s="279">
        <v>228.38333333333333</v>
      </c>
      <c r="J214" s="279">
        <v>235.4666666666667</v>
      </c>
      <c r="K214" s="277">
        <v>221.3</v>
      </c>
      <c r="L214" s="277">
        <v>209.5</v>
      </c>
      <c r="M214" s="277">
        <v>220.23697999999999</v>
      </c>
    </row>
    <row r="215" spans="1:13">
      <c r="A215" s="268">
        <v>205</v>
      </c>
      <c r="B215" s="277" t="s">
        <v>414</v>
      </c>
      <c r="C215" s="278">
        <v>45.15</v>
      </c>
      <c r="D215" s="279">
        <v>46.333333333333336</v>
      </c>
      <c r="E215" s="279">
        <v>43.966666666666669</v>
      </c>
      <c r="F215" s="279">
        <v>42.783333333333331</v>
      </c>
      <c r="G215" s="279">
        <v>40.416666666666664</v>
      </c>
      <c r="H215" s="279">
        <v>47.516666666666673</v>
      </c>
      <c r="I215" s="279">
        <v>49.883333333333333</v>
      </c>
      <c r="J215" s="279">
        <v>51.066666666666677</v>
      </c>
      <c r="K215" s="277">
        <v>48.7</v>
      </c>
      <c r="L215" s="277">
        <v>45.15</v>
      </c>
      <c r="M215" s="277">
        <v>0.97753999999999996</v>
      </c>
    </row>
    <row r="216" spans="1:13">
      <c r="A216" s="268">
        <v>206</v>
      </c>
      <c r="B216" s="277" t="s">
        <v>258</v>
      </c>
      <c r="C216" s="278">
        <v>110.8</v>
      </c>
      <c r="D216" s="279">
        <v>112.93333333333334</v>
      </c>
      <c r="E216" s="279">
        <v>107.91666666666667</v>
      </c>
      <c r="F216" s="279">
        <v>105.03333333333333</v>
      </c>
      <c r="G216" s="279">
        <v>100.01666666666667</v>
      </c>
      <c r="H216" s="279">
        <v>115.81666666666668</v>
      </c>
      <c r="I216" s="279">
        <v>120.83333333333333</v>
      </c>
      <c r="J216" s="279">
        <v>123.71666666666668</v>
      </c>
      <c r="K216" s="277">
        <v>117.95</v>
      </c>
      <c r="L216" s="277">
        <v>110.05</v>
      </c>
      <c r="M216" s="277">
        <v>8.3028899999999997</v>
      </c>
    </row>
    <row r="217" spans="1:13">
      <c r="A217" s="268">
        <v>207</v>
      </c>
      <c r="B217" s="277" t="s">
        <v>118</v>
      </c>
      <c r="C217" s="278">
        <v>344.65</v>
      </c>
      <c r="D217" s="279">
        <v>344.75</v>
      </c>
      <c r="E217" s="279">
        <v>340.9</v>
      </c>
      <c r="F217" s="279">
        <v>337.15</v>
      </c>
      <c r="G217" s="279">
        <v>333.29999999999995</v>
      </c>
      <c r="H217" s="279">
        <v>348.5</v>
      </c>
      <c r="I217" s="279">
        <v>352.35</v>
      </c>
      <c r="J217" s="279">
        <v>356.1</v>
      </c>
      <c r="K217" s="277">
        <v>348.6</v>
      </c>
      <c r="L217" s="277">
        <v>341</v>
      </c>
      <c r="M217" s="277">
        <v>355.36953</v>
      </c>
    </row>
    <row r="218" spans="1:13">
      <c r="A218" s="268">
        <v>208</v>
      </c>
      <c r="B218" s="277" t="s">
        <v>256</v>
      </c>
      <c r="C218" s="278">
        <v>1249.7</v>
      </c>
      <c r="D218" s="279">
        <v>1251.9666666666669</v>
      </c>
      <c r="E218" s="279">
        <v>1239.0333333333338</v>
      </c>
      <c r="F218" s="279">
        <v>1228.3666666666668</v>
      </c>
      <c r="G218" s="279">
        <v>1215.4333333333336</v>
      </c>
      <c r="H218" s="279">
        <v>1262.6333333333339</v>
      </c>
      <c r="I218" s="279">
        <v>1275.5666666666668</v>
      </c>
      <c r="J218" s="279">
        <v>1286.233333333334</v>
      </c>
      <c r="K218" s="277">
        <v>1264.9000000000001</v>
      </c>
      <c r="L218" s="277">
        <v>1241.3</v>
      </c>
      <c r="M218" s="277">
        <v>2.5795699999999999</v>
      </c>
    </row>
    <row r="219" spans="1:13">
      <c r="A219" s="268">
        <v>209</v>
      </c>
      <c r="B219" s="277" t="s">
        <v>119</v>
      </c>
      <c r="C219" s="278">
        <v>430.25</v>
      </c>
      <c r="D219" s="279">
        <v>426.98333333333335</v>
      </c>
      <c r="E219" s="279">
        <v>422.01666666666671</v>
      </c>
      <c r="F219" s="279">
        <v>413.78333333333336</v>
      </c>
      <c r="G219" s="279">
        <v>408.81666666666672</v>
      </c>
      <c r="H219" s="279">
        <v>435.2166666666667</v>
      </c>
      <c r="I219" s="279">
        <v>440.18333333333339</v>
      </c>
      <c r="J219" s="279">
        <v>448.41666666666669</v>
      </c>
      <c r="K219" s="277">
        <v>431.95</v>
      </c>
      <c r="L219" s="277">
        <v>418.75</v>
      </c>
      <c r="M219" s="277">
        <v>11.346920000000001</v>
      </c>
    </row>
    <row r="220" spans="1:13">
      <c r="A220" s="268">
        <v>210</v>
      </c>
      <c r="B220" s="277" t="s">
        <v>403</v>
      </c>
      <c r="C220" s="278">
        <v>2563.9</v>
      </c>
      <c r="D220" s="279">
        <v>2583.0166666666669</v>
      </c>
      <c r="E220" s="279">
        <v>2516.0833333333339</v>
      </c>
      <c r="F220" s="279">
        <v>2468.2666666666669</v>
      </c>
      <c r="G220" s="279">
        <v>2401.3333333333339</v>
      </c>
      <c r="H220" s="279">
        <v>2630.8333333333339</v>
      </c>
      <c r="I220" s="279">
        <v>2697.7666666666673</v>
      </c>
      <c r="J220" s="279">
        <v>2745.5833333333339</v>
      </c>
      <c r="K220" s="277">
        <v>2649.95</v>
      </c>
      <c r="L220" s="277">
        <v>2535.1999999999998</v>
      </c>
      <c r="M220" s="277">
        <v>4.6109999999999998E-2</v>
      </c>
    </row>
    <row r="221" spans="1:13">
      <c r="A221" s="268">
        <v>211</v>
      </c>
      <c r="B221" s="277" t="s">
        <v>257</v>
      </c>
      <c r="C221" s="278">
        <v>38.299999999999997</v>
      </c>
      <c r="D221" s="279">
        <v>38.93333333333333</v>
      </c>
      <c r="E221" s="279">
        <v>37.416666666666657</v>
      </c>
      <c r="F221" s="279">
        <v>36.533333333333324</v>
      </c>
      <c r="G221" s="279">
        <v>35.016666666666652</v>
      </c>
      <c r="H221" s="279">
        <v>39.816666666666663</v>
      </c>
      <c r="I221" s="279">
        <v>41.333333333333329</v>
      </c>
      <c r="J221" s="279">
        <v>42.216666666666669</v>
      </c>
      <c r="K221" s="277">
        <v>40.450000000000003</v>
      </c>
      <c r="L221" s="277">
        <v>38.049999999999997</v>
      </c>
      <c r="M221" s="277">
        <v>48.815869999999997</v>
      </c>
    </row>
    <row r="222" spans="1:13">
      <c r="A222" s="268">
        <v>212</v>
      </c>
      <c r="B222" s="277" t="s">
        <v>120</v>
      </c>
      <c r="C222" s="278">
        <v>7.85</v>
      </c>
      <c r="D222" s="279">
        <v>7.8499999999999988</v>
      </c>
      <c r="E222" s="279">
        <v>6.9999999999999982</v>
      </c>
      <c r="F222" s="279">
        <v>6.1499999999999995</v>
      </c>
      <c r="G222" s="279">
        <v>5.2999999999999989</v>
      </c>
      <c r="H222" s="279">
        <v>8.6999999999999975</v>
      </c>
      <c r="I222" s="279">
        <v>9.5499999999999972</v>
      </c>
      <c r="J222" s="279">
        <v>10.399999999999997</v>
      </c>
      <c r="K222" s="277">
        <v>8.6999999999999993</v>
      </c>
      <c r="L222" s="277">
        <v>7</v>
      </c>
      <c r="M222" s="277">
        <v>9908.8158199999998</v>
      </c>
    </row>
    <row r="223" spans="1:13">
      <c r="A223" s="268">
        <v>213</v>
      </c>
      <c r="B223" s="277" t="s">
        <v>404</v>
      </c>
      <c r="C223" s="278">
        <v>18.399999999999999</v>
      </c>
      <c r="D223" s="279">
        <v>18.333333333333332</v>
      </c>
      <c r="E223" s="279">
        <v>18.066666666666663</v>
      </c>
      <c r="F223" s="279">
        <v>17.733333333333331</v>
      </c>
      <c r="G223" s="279">
        <v>17.466666666666661</v>
      </c>
      <c r="H223" s="279">
        <v>18.666666666666664</v>
      </c>
      <c r="I223" s="279">
        <v>18.933333333333337</v>
      </c>
      <c r="J223" s="279">
        <v>19.266666666666666</v>
      </c>
      <c r="K223" s="277">
        <v>18.600000000000001</v>
      </c>
      <c r="L223" s="277">
        <v>18</v>
      </c>
      <c r="M223" s="277">
        <v>60.184570000000001</v>
      </c>
    </row>
    <row r="224" spans="1:13">
      <c r="A224" s="268">
        <v>214</v>
      </c>
      <c r="B224" s="277" t="s">
        <v>121</v>
      </c>
      <c r="C224" s="278">
        <v>25.6</v>
      </c>
      <c r="D224" s="279">
        <v>25.150000000000002</v>
      </c>
      <c r="E224" s="279">
        <v>24.550000000000004</v>
      </c>
      <c r="F224" s="279">
        <v>23.500000000000004</v>
      </c>
      <c r="G224" s="279">
        <v>22.900000000000006</v>
      </c>
      <c r="H224" s="279">
        <v>26.200000000000003</v>
      </c>
      <c r="I224" s="279">
        <v>26.800000000000004</v>
      </c>
      <c r="J224" s="279">
        <v>27.85</v>
      </c>
      <c r="K224" s="277">
        <v>25.75</v>
      </c>
      <c r="L224" s="277">
        <v>24.1</v>
      </c>
      <c r="M224" s="277">
        <v>425.98838999999998</v>
      </c>
    </row>
    <row r="225" spans="1:13">
      <c r="A225" s="268">
        <v>215</v>
      </c>
      <c r="B225" s="277" t="s">
        <v>416</v>
      </c>
      <c r="C225" s="278">
        <v>185.5</v>
      </c>
      <c r="D225" s="279">
        <v>186.6</v>
      </c>
      <c r="E225" s="279">
        <v>183.2</v>
      </c>
      <c r="F225" s="279">
        <v>180.9</v>
      </c>
      <c r="G225" s="279">
        <v>177.5</v>
      </c>
      <c r="H225" s="279">
        <v>188.89999999999998</v>
      </c>
      <c r="I225" s="279">
        <v>192.3</v>
      </c>
      <c r="J225" s="279">
        <v>194.59999999999997</v>
      </c>
      <c r="K225" s="277">
        <v>190</v>
      </c>
      <c r="L225" s="277">
        <v>184.3</v>
      </c>
      <c r="M225" s="277">
        <v>4.7754599999999998</v>
      </c>
    </row>
    <row r="226" spans="1:13">
      <c r="A226" s="268">
        <v>216</v>
      </c>
      <c r="B226" s="277" t="s">
        <v>405</v>
      </c>
      <c r="C226" s="278">
        <v>383.25</v>
      </c>
      <c r="D226" s="279">
        <v>380.90000000000003</v>
      </c>
      <c r="E226" s="279">
        <v>367.90000000000009</v>
      </c>
      <c r="F226" s="279">
        <v>352.55000000000007</v>
      </c>
      <c r="G226" s="279">
        <v>339.55000000000013</v>
      </c>
      <c r="H226" s="279">
        <v>396.25000000000006</v>
      </c>
      <c r="I226" s="279">
        <v>409.24999999999994</v>
      </c>
      <c r="J226" s="279">
        <v>424.6</v>
      </c>
      <c r="K226" s="277">
        <v>393.9</v>
      </c>
      <c r="L226" s="277">
        <v>365.55</v>
      </c>
      <c r="M226" s="277">
        <v>0.65705000000000002</v>
      </c>
    </row>
    <row r="227" spans="1:13">
      <c r="A227" s="268">
        <v>217</v>
      </c>
      <c r="B227" s="277" t="s">
        <v>406</v>
      </c>
      <c r="C227" s="278">
        <v>6.4</v>
      </c>
      <c r="D227" s="279">
        <v>6.4833333333333343</v>
      </c>
      <c r="E227" s="279">
        <v>6.2666666666666684</v>
      </c>
      <c r="F227" s="279">
        <v>6.1333333333333337</v>
      </c>
      <c r="G227" s="279">
        <v>5.9166666666666679</v>
      </c>
      <c r="H227" s="279">
        <v>6.6166666666666689</v>
      </c>
      <c r="I227" s="279">
        <v>6.8333333333333339</v>
      </c>
      <c r="J227" s="279">
        <v>6.9666666666666694</v>
      </c>
      <c r="K227" s="277">
        <v>6.7</v>
      </c>
      <c r="L227" s="277">
        <v>6.35</v>
      </c>
      <c r="M227" s="277">
        <v>32.42895</v>
      </c>
    </row>
    <row r="228" spans="1:13">
      <c r="A228" s="268">
        <v>218</v>
      </c>
      <c r="B228" s="277" t="s">
        <v>122</v>
      </c>
      <c r="C228" s="278">
        <v>407</v>
      </c>
      <c r="D228" s="279">
        <v>403.7</v>
      </c>
      <c r="E228" s="279">
        <v>398.79999999999995</v>
      </c>
      <c r="F228" s="279">
        <v>390.59999999999997</v>
      </c>
      <c r="G228" s="279">
        <v>385.69999999999993</v>
      </c>
      <c r="H228" s="279">
        <v>411.9</v>
      </c>
      <c r="I228" s="279">
        <v>416.79999999999995</v>
      </c>
      <c r="J228" s="279">
        <v>425</v>
      </c>
      <c r="K228" s="277">
        <v>408.6</v>
      </c>
      <c r="L228" s="277">
        <v>395.5</v>
      </c>
      <c r="M228" s="277">
        <v>46.502839999999999</v>
      </c>
    </row>
    <row r="229" spans="1:13">
      <c r="A229" s="268">
        <v>219</v>
      </c>
      <c r="B229" s="277" t="s">
        <v>407</v>
      </c>
      <c r="C229" s="278">
        <v>71.900000000000006</v>
      </c>
      <c r="D229" s="279">
        <v>72.283333333333346</v>
      </c>
      <c r="E229" s="279">
        <v>70.116666666666688</v>
      </c>
      <c r="F229" s="279">
        <v>68.333333333333343</v>
      </c>
      <c r="G229" s="279">
        <v>66.166666666666686</v>
      </c>
      <c r="H229" s="279">
        <v>74.066666666666691</v>
      </c>
      <c r="I229" s="279">
        <v>76.233333333333348</v>
      </c>
      <c r="J229" s="279">
        <v>78.016666666666694</v>
      </c>
      <c r="K229" s="277">
        <v>74.45</v>
      </c>
      <c r="L229" s="277">
        <v>70.5</v>
      </c>
      <c r="M229" s="277">
        <v>6.1467400000000003</v>
      </c>
    </row>
    <row r="230" spans="1:13">
      <c r="A230" s="268">
        <v>220</v>
      </c>
      <c r="B230" s="277" t="s">
        <v>260</v>
      </c>
      <c r="C230" s="278">
        <v>78.650000000000006</v>
      </c>
      <c r="D230" s="279">
        <v>78.516666666666666</v>
      </c>
      <c r="E230" s="279">
        <v>77.233333333333334</v>
      </c>
      <c r="F230" s="279">
        <v>75.816666666666663</v>
      </c>
      <c r="G230" s="279">
        <v>74.533333333333331</v>
      </c>
      <c r="H230" s="279">
        <v>79.933333333333337</v>
      </c>
      <c r="I230" s="279">
        <v>81.216666666666669</v>
      </c>
      <c r="J230" s="279">
        <v>82.63333333333334</v>
      </c>
      <c r="K230" s="277">
        <v>79.8</v>
      </c>
      <c r="L230" s="277">
        <v>77.099999999999994</v>
      </c>
      <c r="M230" s="277">
        <v>9.2361799999999992</v>
      </c>
    </row>
    <row r="231" spans="1:13">
      <c r="A231" s="268">
        <v>221</v>
      </c>
      <c r="B231" s="277" t="s">
        <v>412</v>
      </c>
      <c r="C231" s="278">
        <v>116.5</v>
      </c>
      <c r="D231" s="279">
        <v>115.93333333333334</v>
      </c>
      <c r="E231" s="279">
        <v>114.06666666666668</v>
      </c>
      <c r="F231" s="279">
        <v>111.63333333333334</v>
      </c>
      <c r="G231" s="279">
        <v>109.76666666666668</v>
      </c>
      <c r="H231" s="279">
        <v>118.36666666666667</v>
      </c>
      <c r="I231" s="279">
        <v>120.23333333333335</v>
      </c>
      <c r="J231" s="279">
        <v>122.66666666666667</v>
      </c>
      <c r="K231" s="277">
        <v>117.8</v>
      </c>
      <c r="L231" s="277">
        <v>113.5</v>
      </c>
      <c r="M231" s="277">
        <v>11.988160000000001</v>
      </c>
    </row>
    <row r="232" spans="1:13">
      <c r="A232" s="268">
        <v>222</v>
      </c>
      <c r="B232" s="277" t="s">
        <v>1616</v>
      </c>
      <c r="C232" s="278">
        <v>2105.8000000000002</v>
      </c>
      <c r="D232" s="279">
        <v>2131.2666666666669</v>
      </c>
      <c r="E232" s="279">
        <v>2074.5333333333338</v>
      </c>
      <c r="F232" s="279">
        <v>2043.2666666666669</v>
      </c>
      <c r="G232" s="279">
        <v>1986.5333333333338</v>
      </c>
      <c r="H232" s="279">
        <v>2162.5333333333338</v>
      </c>
      <c r="I232" s="279">
        <v>2219.2666666666664</v>
      </c>
      <c r="J232" s="279">
        <v>2250.5333333333338</v>
      </c>
      <c r="K232" s="277">
        <v>2188</v>
      </c>
      <c r="L232" s="277">
        <v>2100</v>
      </c>
      <c r="M232" s="277">
        <v>0.69501999999999997</v>
      </c>
    </row>
    <row r="233" spans="1:13">
      <c r="A233" s="268">
        <v>223</v>
      </c>
      <c r="B233" s="277" t="s">
        <v>259</v>
      </c>
      <c r="C233" s="278">
        <v>59.6</v>
      </c>
      <c r="D233" s="279">
        <v>59.666666666666664</v>
      </c>
      <c r="E233" s="279">
        <v>58.43333333333333</v>
      </c>
      <c r="F233" s="279">
        <v>57.266666666666666</v>
      </c>
      <c r="G233" s="279">
        <v>56.033333333333331</v>
      </c>
      <c r="H233" s="279">
        <v>60.833333333333329</v>
      </c>
      <c r="I233" s="279">
        <v>62.066666666666663</v>
      </c>
      <c r="J233" s="279">
        <v>63.233333333333327</v>
      </c>
      <c r="K233" s="277">
        <v>60.9</v>
      </c>
      <c r="L233" s="277">
        <v>58.5</v>
      </c>
      <c r="M233" s="277">
        <v>20.083390000000001</v>
      </c>
    </row>
    <row r="234" spans="1:13">
      <c r="A234" s="268">
        <v>224</v>
      </c>
      <c r="B234" s="277" t="s">
        <v>123</v>
      </c>
      <c r="C234" s="278">
        <v>989.6</v>
      </c>
      <c r="D234" s="279">
        <v>980.5333333333333</v>
      </c>
      <c r="E234" s="279">
        <v>959.06666666666661</v>
      </c>
      <c r="F234" s="279">
        <v>928.5333333333333</v>
      </c>
      <c r="G234" s="279">
        <v>907.06666666666661</v>
      </c>
      <c r="H234" s="279">
        <v>1011.0666666666666</v>
      </c>
      <c r="I234" s="279">
        <v>1032.5333333333333</v>
      </c>
      <c r="J234" s="279">
        <v>1063.0666666666666</v>
      </c>
      <c r="K234" s="277">
        <v>1002</v>
      </c>
      <c r="L234" s="277">
        <v>950</v>
      </c>
      <c r="M234" s="277">
        <v>25.54467</v>
      </c>
    </row>
    <row r="235" spans="1:13">
      <c r="A235" s="268">
        <v>225</v>
      </c>
      <c r="B235" s="277" t="s">
        <v>418</v>
      </c>
      <c r="C235" s="278">
        <v>280.60000000000002</v>
      </c>
      <c r="D235" s="279">
        <v>276.85000000000002</v>
      </c>
      <c r="E235" s="279">
        <v>267.65000000000003</v>
      </c>
      <c r="F235" s="279">
        <v>254.7</v>
      </c>
      <c r="G235" s="279">
        <v>245.5</v>
      </c>
      <c r="H235" s="279">
        <v>289.80000000000007</v>
      </c>
      <c r="I235" s="279">
        <v>299.00000000000011</v>
      </c>
      <c r="J235" s="279">
        <v>311.9500000000001</v>
      </c>
      <c r="K235" s="277">
        <v>286.05</v>
      </c>
      <c r="L235" s="277">
        <v>263.89999999999998</v>
      </c>
      <c r="M235" s="277">
        <v>0.24615000000000001</v>
      </c>
    </row>
    <row r="236" spans="1:13">
      <c r="A236" s="268">
        <v>226</v>
      </c>
      <c r="B236" s="277" t="s">
        <v>124</v>
      </c>
      <c r="C236" s="278">
        <v>518.6</v>
      </c>
      <c r="D236" s="279">
        <v>510.2833333333333</v>
      </c>
      <c r="E236" s="279">
        <v>498.56666666666661</v>
      </c>
      <c r="F236" s="279">
        <v>478.5333333333333</v>
      </c>
      <c r="G236" s="279">
        <v>466.81666666666661</v>
      </c>
      <c r="H236" s="279">
        <v>530.31666666666661</v>
      </c>
      <c r="I236" s="279">
        <v>542.0333333333333</v>
      </c>
      <c r="J236" s="279">
        <v>562.06666666666661</v>
      </c>
      <c r="K236" s="277">
        <v>522</v>
      </c>
      <c r="L236" s="277">
        <v>490.25</v>
      </c>
      <c r="M236" s="277">
        <v>215.02388999999999</v>
      </c>
    </row>
    <row r="237" spans="1:13">
      <c r="A237" s="268">
        <v>227</v>
      </c>
      <c r="B237" s="277" t="s">
        <v>419</v>
      </c>
      <c r="C237" s="278">
        <v>67.7</v>
      </c>
      <c r="D237" s="279">
        <v>68.016666666666666</v>
      </c>
      <c r="E237" s="279">
        <v>66.083333333333329</v>
      </c>
      <c r="F237" s="279">
        <v>64.466666666666669</v>
      </c>
      <c r="G237" s="279">
        <v>62.533333333333331</v>
      </c>
      <c r="H237" s="279">
        <v>69.633333333333326</v>
      </c>
      <c r="I237" s="279">
        <v>71.566666666666663</v>
      </c>
      <c r="J237" s="279">
        <v>73.183333333333323</v>
      </c>
      <c r="K237" s="277">
        <v>69.95</v>
      </c>
      <c r="L237" s="277">
        <v>66.400000000000006</v>
      </c>
      <c r="M237" s="277">
        <v>6.4105600000000003</v>
      </c>
    </row>
    <row r="238" spans="1:13">
      <c r="A238" s="268">
        <v>228</v>
      </c>
      <c r="B238" s="277" t="s">
        <v>125</v>
      </c>
      <c r="C238" s="278">
        <v>190</v>
      </c>
      <c r="D238" s="279">
        <v>195.06666666666669</v>
      </c>
      <c r="E238" s="279">
        <v>183.73333333333338</v>
      </c>
      <c r="F238" s="279">
        <v>177.4666666666667</v>
      </c>
      <c r="G238" s="279">
        <v>166.13333333333338</v>
      </c>
      <c r="H238" s="279">
        <v>201.33333333333337</v>
      </c>
      <c r="I238" s="279">
        <v>212.66666666666669</v>
      </c>
      <c r="J238" s="279">
        <v>218.93333333333337</v>
      </c>
      <c r="K238" s="277">
        <v>206.4</v>
      </c>
      <c r="L238" s="277">
        <v>188.8</v>
      </c>
      <c r="M238" s="277">
        <v>143.65853999999999</v>
      </c>
    </row>
    <row r="239" spans="1:13">
      <c r="A239" s="268">
        <v>229</v>
      </c>
      <c r="B239" s="277" t="s">
        <v>126</v>
      </c>
      <c r="C239" s="278">
        <v>911</v>
      </c>
      <c r="D239" s="279">
        <v>920.25</v>
      </c>
      <c r="E239" s="279">
        <v>885</v>
      </c>
      <c r="F239" s="279">
        <v>859</v>
      </c>
      <c r="G239" s="279">
        <v>823.75</v>
      </c>
      <c r="H239" s="279">
        <v>946.25</v>
      </c>
      <c r="I239" s="279">
        <v>981.5</v>
      </c>
      <c r="J239" s="279">
        <v>1007.5</v>
      </c>
      <c r="K239" s="277">
        <v>955.5</v>
      </c>
      <c r="L239" s="277">
        <v>894.25</v>
      </c>
      <c r="M239" s="277">
        <v>904.33393000000001</v>
      </c>
    </row>
    <row r="240" spans="1:13">
      <c r="A240" s="268">
        <v>230</v>
      </c>
      <c r="B240" s="277" t="s">
        <v>420</v>
      </c>
      <c r="C240" s="278">
        <v>224.45</v>
      </c>
      <c r="D240" s="279">
        <v>224.48333333333335</v>
      </c>
      <c r="E240" s="279">
        <v>219.9666666666667</v>
      </c>
      <c r="F240" s="279">
        <v>215.48333333333335</v>
      </c>
      <c r="G240" s="279">
        <v>210.9666666666667</v>
      </c>
      <c r="H240" s="279">
        <v>228.9666666666667</v>
      </c>
      <c r="I240" s="279">
        <v>233.48333333333335</v>
      </c>
      <c r="J240" s="279">
        <v>237.9666666666667</v>
      </c>
      <c r="K240" s="277">
        <v>229</v>
      </c>
      <c r="L240" s="277">
        <v>220</v>
      </c>
      <c r="M240" s="277">
        <v>1.4437899999999999</v>
      </c>
    </row>
    <row r="241" spans="1:13">
      <c r="A241" s="268">
        <v>231</v>
      </c>
      <c r="B241" s="277" t="s">
        <v>421</v>
      </c>
      <c r="C241" s="278">
        <v>125.65</v>
      </c>
      <c r="D241" s="279">
        <v>123.35000000000001</v>
      </c>
      <c r="E241" s="279">
        <v>120.05000000000001</v>
      </c>
      <c r="F241" s="279">
        <v>114.45</v>
      </c>
      <c r="G241" s="279">
        <v>111.15</v>
      </c>
      <c r="H241" s="279">
        <v>128.95000000000002</v>
      </c>
      <c r="I241" s="279">
        <v>132.25</v>
      </c>
      <c r="J241" s="279">
        <v>137.85000000000002</v>
      </c>
      <c r="K241" s="277">
        <v>126.65</v>
      </c>
      <c r="L241" s="277">
        <v>117.75</v>
      </c>
      <c r="M241" s="277">
        <v>3.75597</v>
      </c>
    </row>
    <row r="242" spans="1:13">
      <c r="A242" s="268">
        <v>232</v>
      </c>
      <c r="B242" s="277" t="s">
        <v>417</v>
      </c>
      <c r="C242" s="278">
        <v>10.199999999999999</v>
      </c>
      <c r="D242" s="279">
        <v>10.183333333333334</v>
      </c>
      <c r="E242" s="279">
        <v>10.066666666666666</v>
      </c>
      <c r="F242" s="279">
        <v>9.9333333333333336</v>
      </c>
      <c r="G242" s="279">
        <v>9.8166666666666664</v>
      </c>
      <c r="H242" s="279">
        <v>10.316666666666666</v>
      </c>
      <c r="I242" s="279">
        <v>10.433333333333334</v>
      </c>
      <c r="J242" s="279">
        <v>10.566666666666666</v>
      </c>
      <c r="K242" s="277">
        <v>10.3</v>
      </c>
      <c r="L242" s="277">
        <v>10.050000000000001</v>
      </c>
      <c r="M242" s="277">
        <v>25.922910000000002</v>
      </c>
    </row>
    <row r="243" spans="1:13">
      <c r="A243" s="268">
        <v>233</v>
      </c>
      <c r="B243" s="277" t="s">
        <v>127</v>
      </c>
      <c r="C243" s="278">
        <v>84.25</v>
      </c>
      <c r="D243" s="279">
        <v>84.100000000000009</v>
      </c>
      <c r="E243" s="279">
        <v>82.65000000000002</v>
      </c>
      <c r="F243" s="279">
        <v>81.050000000000011</v>
      </c>
      <c r="G243" s="279">
        <v>79.600000000000023</v>
      </c>
      <c r="H243" s="279">
        <v>85.700000000000017</v>
      </c>
      <c r="I243" s="279">
        <v>87.15</v>
      </c>
      <c r="J243" s="279">
        <v>88.750000000000014</v>
      </c>
      <c r="K243" s="277">
        <v>85.55</v>
      </c>
      <c r="L243" s="277">
        <v>82.5</v>
      </c>
      <c r="M243" s="277">
        <v>226.09832</v>
      </c>
    </row>
    <row r="244" spans="1:13">
      <c r="A244" s="268">
        <v>234</v>
      </c>
      <c r="B244" s="277" t="s">
        <v>262</v>
      </c>
      <c r="C244" s="278">
        <v>1778.55</v>
      </c>
      <c r="D244" s="279">
        <v>1737.5666666666668</v>
      </c>
      <c r="E244" s="279">
        <v>1678.1333333333337</v>
      </c>
      <c r="F244" s="279">
        <v>1577.7166666666669</v>
      </c>
      <c r="G244" s="279">
        <v>1518.2833333333338</v>
      </c>
      <c r="H244" s="279">
        <v>1837.9833333333336</v>
      </c>
      <c r="I244" s="279">
        <v>1897.4166666666665</v>
      </c>
      <c r="J244" s="279">
        <v>1997.8333333333335</v>
      </c>
      <c r="K244" s="277">
        <v>1797</v>
      </c>
      <c r="L244" s="277">
        <v>1637.15</v>
      </c>
      <c r="M244" s="277">
        <v>7.5945299999999998</v>
      </c>
    </row>
    <row r="245" spans="1:13">
      <c r="A245" s="268">
        <v>235</v>
      </c>
      <c r="B245" s="277" t="s">
        <v>408</v>
      </c>
      <c r="C245" s="278">
        <v>114.1</v>
      </c>
      <c r="D245" s="279">
        <v>113.66666666666667</v>
      </c>
      <c r="E245" s="279">
        <v>110.33333333333334</v>
      </c>
      <c r="F245" s="279">
        <v>106.56666666666668</v>
      </c>
      <c r="G245" s="279">
        <v>103.23333333333335</v>
      </c>
      <c r="H245" s="279">
        <v>117.43333333333334</v>
      </c>
      <c r="I245" s="279">
        <v>120.76666666666668</v>
      </c>
      <c r="J245" s="279">
        <v>124.53333333333333</v>
      </c>
      <c r="K245" s="277">
        <v>117</v>
      </c>
      <c r="L245" s="277">
        <v>109.9</v>
      </c>
      <c r="M245" s="277">
        <v>23.27881</v>
      </c>
    </row>
    <row r="246" spans="1:13">
      <c r="A246" s="268">
        <v>236</v>
      </c>
      <c r="B246" s="277" t="s">
        <v>409</v>
      </c>
      <c r="C246" s="278">
        <v>87</v>
      </c>
      <c r="D246" s="279">
        <v>86.933333333333337</v>
      </c>
      <c r="E246" s="279">
        <v>85.066666666666677</v>
      </c>
      <c r="F246" s="279">
        <v>83.13333333333334</v>
      </c>
      <c r="G246" s="279">
        <v>81.26666666666668</v>
      </c>
      <c r="H246" s="279">
        <v>88.866666666666674</v>
      </c>
      <c r="I246" s="279">
        <v>90.733333333333348</v>
      </c>
      <c r="J246" s="279">
        <v>92.666666666666671</v>
      </c>
      <c r="K246" s="277">
        <v>88.8</v>
      </c>
      <c r="L246" s="277">
        <v>85</v>
      </c>
      <c r="M246" s="277">
        <v>14.061</v>
      </c>
    </row>
    <row r="247" spans="1:13">
      <c r="A247" s="268">
        <v>237</v>
      </c>
      <c r="B247" s="277" t="s">
        <v>402</v>
      </c>
      <c r="C247" s="278">
        <v>544.35</v>
      </c>
      <c r="D247" s="279">
        <v>548.75</v>
      </c>
      <c r="E247" s="279">
        <v>528.6</v>
      </c>
      <c r="F247" s="279">
        <v>512.85</v>
      </c>
      <c r="G247" s="279">
        <v>492.70000000000005</v>
      </c>
      <c r="H247" s="279">
        <v>564.5</v>
      </c>
      <c r="I247" s="279">
        <v>584.65000000000009</v>
      </c>
      <c r="J247" s="279">
        <v>600.4</v>
      </c>
      <c r="K247" s="277">
        <v>568.9</v>
      </c>
      <c r="L247" s="277">
        <v>533</v>
      </c>
      <c r="M247" s="277">
        <v>23.422170000000001</v>
      </c>
    </row>
    <row r="248" spans="1:13">
      <c r="A248" s="268">
        <v>238</v>
      </c>
      <c r="B248" s="277" t="s">
        <v>128</v>
      </c>
      <c r="C248" s="278">
        <v>193.85</v>
      </c>
      <c r="D248" s="279">
        <v>194.9</v>
      </c>
      <c r="E248" s="279">
        <v>190.95000000000002</v>
      </c>
      <c r="F248" s="279">
        <v>188.05</v>
      </c>
      <c r="G248" s="279">
        <v>184.10000000000002</v>
      </c>
      <c r="H248" s="279">
        <v>197.8</v>
      </c>
      <c r="I248" s="279">
        <v>201.75</v>
      </c>
      <c r="J248" s="279">
        <v>204.65</v>
      </c>
      <c r="K248" s="277">
        <v>198.85</v>
      </c>
      <c r="L248" s="277">
        <v>192</v>
      </c>
      <c r="M248" s="277">
        <v>221.44753</v>
      </c>
    </row>
    <row r="249" spans="1:13">
      <c r="A249" s="268">
        <v>239</v>
      </c>
      <c r="B249" s="277" t="s">
        <v>413</v>
      </c>
      <c r="C249" s="278">
        <v>230.5</v>
      </c>
      <c r="D249" s="279">
        <v>236.33333333333334</v>
      </c>
      <c r="E249" s="279">
        <v>222.26666666666668</v>
      </c>
      <c r="F249" s="279">
        <v>214.03333333333333</v>
      </c>
      <c r="G249" s="279">
        <v>199.96666666666667</v>
      </c>
      <c r="H249" s="279">
        <v>244.56666666666669</v>
      </c>
      <c r="I249" s="279">
        <v>258.63333333333333</v>
      </c>
      <c r="J249" s="279">
        <v>266.86666666666667</v>
      </c>
      <c r="K249" s="277">
        <v>250.4</v>
      </c>
      <c r="L249" s="277">
        <v>228.1</v>
      </c>
      <c r="M249" s="277">
        <v>3.3471199999999999</v>
      </c>
    </row>
    <row r="250" spans="1:13">
      <c r="A250" s="268">
        <v>240</v>
      </c>
      <c r="B250" s="277" t="s">
        <v>410</v>
      </c>
      <c r="C250" s="278">
        <v>48.15</v>
      </c>
      <c r="D250" s="279">
        <v>48.383333333333333</v>
      </c>
      <c r="E250" s="279">
        <v>46.766666666666666</v>
      </c>
      <c r="F250" s="279">
        <v>45.383333333333333</v>
      </c>
      <c r="G250" s="279">
        <v>43.766666666666666</v>
      </c>
      <c r="H250" s="279">
        <v>49.766666666666666</v>
      </c>
      <c r="I250" s="279">
        <v>51.383333333333326</v>
      </c>
      <c r="J250" s="279">
        <v>52.766666666666666</v>
      </c>
      <c r="K250" s="277">
        <v>50</v>
      </c>
      <c r="L250" s="277">
        <v>47</v>
      </c>
      <c r="M250" s="277">
        <v>1.5818300000000001</v>
      </c>
    </row>
    <row r="251" spans="1:13">
      <c r="A251" s="268">
        <v>241</v>
      </c>
      <c r="B251" s="277" t="s">
        <v>411</v>
      </c>
      <c r="C251" s="278">
        <v>122.45</v>
      </c>
      <c r="D251" s="279">
        <v>123.33333333333333</v>
      </c>
      <c r="E251" s="279">
        <v>120.16666666666666</v>
      </c>
      <c r="F251" s="279">
        <v>117.88333333333333</v>
      </c>
      <c r="G251" s="279">
        <v>114.71666666666665</v>
      </c>
      <c r="H251" s="279">
        <v>125.61666666666666</v>
      </c>
      <c r="I251" s="279">
        <v>128.7833333333333</v>
      </c>
      <c r="J251" s="279">
        <v>131.06666666666666</v>
      </c>
      <c r="K251" s="277">
        <v>126.5</v>
      </c>
      <c r="L251" s="277">
        <v>121.05</v>
      </c>
      <c r="M251" s="277">
        <v>11.140319999999999</v>
      </c>
    </row>
    <row r="252" spans="1:13">
      <c r="A252" s="268">
        <v>242</v>
      </c>
      <c r="B252" s="277" t="s">
        <v>431</v>
      </c>
      <c r="C252" s="278">
        <v>16.5</v>
      </c>
      <c r="D252" s="279">
        <v>16.633333333333333</v>
      </c>
      <c r="E252" s="279">
        <v>16.266666666666666</v>
      </c>
      <c r="F252" s="279">
        <v>16.033333333333331</v>
      </c>
      <c r="G252" s="279">
        <v>15.666666666666664</v>
      </c>
      <c r="H252" s="279">
        <v>16.866666666666667</v>
      </c>
      <c r="I252" s="279">
        <v>17.233333333333334</v>
      </c>
      <c r="J252" s="279">
        <v>17.466666666666669</v>
      </c>
      <c r="K252" s="277">
        <v>17</v>
      </c>
      <c r="L252" s="277">
        <v>16.399999999999999</v>
      </c>
      <c r="M252" s="277">
        <v>35.492530000000002</v>
      </c>
    </row>
    <row r="253" spans="1:13">
      <c r="A253" s="268">
        <v>243</v>
      </c>
      <c r="B253" s="277" t="s">
        <v>428</v>
      </c>
      <c r="C253" s="278">
        <v>39.200000000000003</v>
      </c>
      <c r="D253" s="279">
        <v>39.283333333333331</v>
      </c>
      <c r="E253" s="279">
        <v>38.916666666666664</v>
      </c>
      <c r="F253" s="279">
        <v>38.633333333333333</v>
      </c>
      <c r="G253" s="279">
        <v>38.266666666666666</v>
      </c>
      <c r="H253" s="279">
        <v>39.566666666666663</v>
      </c>
      <c r="I253" s="279">
        <v>39.933333333333337</v>
      </c>
      <c r="J253" s="279">
        <v>40.216666666666661</v>
      </c>
      <c r="K253" s="277">
        <v>39.65</v>
      </c>
      <c r="L253" s="277">
        <v>39</v>
      </c>
      <c r="M253" s="277">
        <v>3.0582199999999999</v>
      </c>
    </row>
    <row r="254" spans="1:13">
      <c r="A254" s="268">
        <v>244</v>
      </c>
      <c r="B254" s="277" t="s">
        <v>429</v>
      </c>
      <c r="C254" s="278">
        <v>88.55</v>
      </c>
      <c r="D254" s="279">
        <v>88.966666666666654</v>
      </c>
      <c r="E254" s="279">
        <v>86.983333333333306</v>
      </c>
      <c r="F254" s="279">
        <v>85.416666666666657</v>
      </c>
      <c r="G254" s="279">
        <v>83.433333333333309</v>
      </c>
      <c r="H254" s="279">
        <v>90.533333333333303</v>
      </c>
      <c r="I254" s="279">
        <v>92.516666666666652</v>
      </c>
      <c r="J254" s="279">
        <v>94.0833333333333</v>
      </c>
      <c r="K254" s="277">
        <v>90.95</v>
      </c>
      <c r="L254" s="277">
        <v>87.4</v>
      </c>
      <c r="M254" s="277">
        <v>13.538740000000001</v>
      </c>
    </row>
    <row r="255" spans="1:13">
      <c r="A255" s="268">
        <v>245</v>
      </c>
      <c r="B255" s="277" t="s">
        <v>432</v>
      </c>
      <c r="C255" s="278">
        <v>28.65</v>
      </c>
      <c r="D255" s="279">
        <v>28.833333333333332</v>
      </c>
      <c r="E255" s="279">
        <v>27.866666666666664</v>
      </c>
      <c r="F255" s="279">
        <v>27.083333333333332</v>
      </c>
      <c r="G255" s="279">
        <v>26.116666666666664</v>
      </c>
      <c r="H255" s="279">
        <v>29.616666666666664</v>
      </c>
      <c r="I255" s="279">
        <v>30.583333333333332</v>
      </c>
      <c r="J255" s="279">
        <v>31.366666666666664</v>
      </c>
      <c r="K255" s="277">
        <v>29.8</v>
      </c>
      <c r="L255" s="277">
        <v>28.05</v>
      </c>
      <c r="M255" s="277">
        <v>16.86786</v>
      </c>
    </row>
    <row r="256" spans="1:13">
      <c r="A256" s="268">
        <v>246</v>
      </c>
      <c r="B256" s="277" t="s">
        <v>422</v>
      </c>
      <c r="C256" s="278">
        <v>715.05</v>
      </c>
      <c r="D256" s="279">
        <v>713.69999999999993</v>
      </c>
      <c r="E256" s="279">
        <v>711.39999999999986</v>
      </c>
      <c r="F256" s="279">
        <v>707.74999999999989</v>
      </c>
      <c r="G256" s="279">
        <v>705.44999999999982</v>
      </c>
      <c r="H256" s="279">
        <v>717.34999999999991</v>
      </c>
      <c r="I256" s="279">
        <v>719.64999999999986</v>
      </c>
      <c r="J256" s="279">
        <v>723.3</v>
      </c>
      <c r="K256" s="277">
        <v>716</v>
      </c>
      <c r="L256" s="277">
        <v>710.05</v>
      </c>
      <c r="M256" s="277">
        <v>0.78702000000000005</v>
      </c>
    </row>
    <row r="257" spans="1:13">
      <c r="A257" s="268">
        <v>247</v>
      </c>
      <c r="B257" s="277" t="s">
        <v>436</v>
      </c>
      <c r="C257" s="278">
        <v>2176.65</v>
      </c>
      <c r="D257" s="279">
        <v>2168.1833333333334</v>
      </c>
      <c r="E257" s="279">
        <v>2148.4666666666667</v>
      </c>
      <c r="F257" s="279">
        <v>2120.2833333333333</v>
      </c>
      <c r="G257" s="279">
        <v>2100.5666666666666</v>
      </c>
      <c r="H257" s="279">
        <v>2196.3666666666668</v>
      </c>
      <c r="I257" s="279">
        <v>2216.0833333333339</v>
      </c>
      <c r="J257" s="279">
        <v>2244.2666666666669</v>
      </c>
      <c r="K257" s="277">
        <v>2187.9</v>
      </c>
      <c r="L257" s="277">
        <v>2140</v>
      </c>
      <c r="M257" s="277">
        <v>3.5369999999999999E-2</v>
      </c>
    </row>
    <row r="258" spans="1:13">
      <c r="A258" s="268">
        <v>248</v>
      </c>
      <c r="B258" s="277" t="s">
        <v>433</v>
      </c>
      <c r="C258" s="278">
        <v>56.85</v>
      </c>
      <c r="D258" s="279">
        <v>56.85</v>
      </c>
      <c r="E258" s="279">
        <v>55.7</v>
      </c>
      <c r="F258" s="279">
        <v>54.550000000000004</v>
      </c>
      <c r="G258" s="279">
        <v>53.400000000000006</v>
      </c>
      <c r="H258" s="279">
        <v>58</v>
      </c>
      <c r="I258" s="279">
        <v>59.149999999999991</v>
      </c>
      <c r="J258" s="279">
        <v>60.3</v>
      </c>
      <c r="K258" s="277">
        <v>58</v>
      </c>
      <c r="L258" s="277">
        <v>55.7</v>
      </c>
      <c r="M258" s="277">
        <v>9.97682</v>
      </c>
    </row>
    <row r="259" spans="1:13">
      <c r="A259" s="268">
        <v>249</v>
      </c>
      <c r="B259" s="277" t="s">
        <v>129</v>
      </c>
      <c r="C259" s="278">
        <v>177</v>
      </c>
      <c r="D259" s="279">
        <v>173.26666666666665</v>
      </c>
      <c r="E259" s="279">
        <v>168.2833333333333</v>
      </c>
      <c r="F259" s="279">
        <v>159.56666666666666</v>
      </c>
      <c r="G259" s="279">
        <v>154.58333333333331</v>
      </c>
      <c r="H259" s="279">
        <v>181.98333333333329</v>
      </c>
      <c r="I259" s="279">
        <v>186.96666666666664</v>
      </c>
      <c r="J259" s="279">
        <v>195.68333333333328</v>
      </c>
      <c r="K259" s="277">
        <v>178.25</v>
      </c>
      <c r="L259" s="277">
        <v>164.55</v>
      </c>
      <c r="M259" s="277">
        <v>206.01983999999999</v>
      </c>
    </row>
    <row r="260" spans="1:13">
      <c r="A260" s="268">
        <v>250</v>
      </c>
      <c r="B260" s="277" t="s">
        <v>430</v>
      </c>
      <c r="C260" s="278">
        <v>9.9499999999999993</v>
      </c>
      <c r="D260" s="279">
        <v>10.033333333333333</v>
      </c>
      <c r="E260" s="279">
        <v>9.6666666666666661</v>
      </c>
      <c r="F260" s="279">
        <v>9.3833333333333329</v>
      </c>
      <c r="G260" s="279">
        <v>9.0166666666666657</v>
      </c>
      <c r="H260" s="279">
        <v>10.316666666666666</v>
      </c>
      <c r="I260" s="279">
        <v>10.683333333333334</v>
      </c>
      <c r="J260" s="279">
        <v>10.966666666666667</v>
      </c>
      <c r="K260" s="277">
        <v>10.4</v>
      </c>
      <c r="L260" s="277">
        <v>9.75</v>
      </c>
      <c r="M260" s="277">
        <v>19.79588</v>
      </c>
    </row>
    <row r="261" spans="1:13">
      <c r="A261" s="268">
        <v>251</v>
      </c>
      <c r="B261" s="277" t="s">
        <v>423</v>
      </c>
      <c r="C261" s="278">
        <v>1393.65</v>
      </c>
      <c r="D261" s="279">
        <v>1398.0833333333333</v>
      </c>
      <c r="E261" s="279">
        <v>1366.7666666666664</v>
      </c>
      <c r="F261" s="279">
        <v>1339.8833333333332</v>
      </c>
      <c r="G261" s="279">
        <v>1308.5666666666664</v>
      </c>
      <c r="H261" s="279">
        <v>1424.9666666666665</v>
      </c>
      <c r="I261" s="279">
        <v>1456.2833333333335</v>
      </c>
      <c r="J261" s="279">
        <v>1483.1666666666665</v>
      </c>
      <c r="K261" s="277">
        <v>1429.4</v>
      </c>
      <c r="L261" s="277">
        <v>1371.2</v>
      </c>
      <c r="M261" s="277">
        <v>1.16984</v>
      </c>
    </row>
    <row r="262" spans="1:13">
      <c r="A262" s="268">
        <v>252</v>
      </c>
      <c r="B262" s="277" t="s">
        <v>424</v>
      </c>
      <c r="C262" s="278">
        <v>281.45</v>
      </c>
      <c r="D262" s="279">
        <v>283.18333333333334</v>
      </c>
      <c r="E262" s="279">
        <v>278.36666666666667</v>
      </c>
      <c r="F262" s="279">
        <v>275.28333333333336</v>
      </c>
      <c r="G262" s="279">
        <v>270.4666666666667</v>
      </c>
      <c r="H262" s="279">
        <v>286.26666666666665</v>
      </c>
      <c r="I262" s="279">
        <v>291.08333333333337</v>
      </c>
      <c r="J262" s="279">
        <v>294.16666666666663</v>
      </c>
      <c r="K262" s="277">
        <v>288</v>
      </c>
      <c r="L262" s="277">
        <v>280.10000000000002</v>
      </c>
      <c r="M262" s="277">
        <v>1.38608</v>
      </c>
    </row>
    <row r="263" spans="1:13">
      <c r="A263" s="268">
        <v>253</v>
      </c>
      <c r="B263" s="277" t="s">
        <v>425</v>
      </c>
      <c r="C263" s="278">
        <v>98.25</v>
      </c>
      <c r="D263" s="279">
        <v>98.583333333333329</v>
      </c>
      <c r="E263" s="279">
        <v>97.266666666666652</v>
      </c>
      <c r="F263" s="279">
        <v>96.283333333333317</v>
      </c>
      <c r="G263" s="279">
        <v>94.96666666666664</v>
      </c>
      <c r="H263" s="279">
        <v>99.566666666666663</v>
      </c>
      <c r="I263" s="279">
        <v>100.88333333333335</v>
      </c>
      <c r="J263" s="279">
        <v>101.86666666666667</v>
      </c>
      <c r="K263" s="277">
        <v>99.9</v>
      </c>
      <c r="L263" s="277">
        <v>97.6</v>
      </c>
      <c r="M263" s="277">
        <v>6.6067200000000001</v>
      </c>
    </row>
    <row r="264" spans="1:13">
      <c r="A264" s="268">
        <v>254</v>
      </c>
      <c r="B264" s="277" t="s">
        <v>426</v>
      </c>
      <c r="C264" s="278">
        <v>65</v>
      </c>
      <c r="D264" s="279">
        <v>64.516666666666666</v>
      </c>
      <c r="E264" s="279">
        <v>63.433333333333337</v>
      </c>
      <c r="F264" s="279">
        <v>61.866666666666674</v>
      </c>
      <c r="G264" s="279">
        <v>60.783333333333346</v>
      </c>
      <c r="H264" s="279">
        <v>66.083333333333329</v>
      </c>
      <c r="I264" s="279">
        <v>67.166666666666671</v>
      </c>
      <c r="J264" s="279">
        <v>68.73333333333332</v>
      </c>
      <c r="K264" s="277">
        <v>65.599999999999994</v>
      </c>
      <c r="L264" s="277">
        <v>62.95</v>
      </c>
      <c r="M264" s="277">
        <v>6.3282100000000003</v>
      </c>
    </row>
    <row r="265" spans="1:13">
      <c r="A265" s="268">
        <v>255</v>
      </c>
      <c r="B265" s="277" t="s">
        <v>427</v>
      </c>
      <c r="C265" s="278">
        <v>74.150000000000006</v>
      </c>
      <c r="D265" s="279">
        <v>75.38333333333334</v>
      </c>
      <c r="E265" s="279">
        <v>72.166666666666686</v>
      </c>
      <c r="F265" s="279">
        <v>70.183333333333351</v>
      </c>
      <c r="G265" s="279">
        <v>66.966666666666697</v>
      </c>
      <c r="H265" s="279">
        <v>77.366666666666674</v>
      </c>
      <c r="I265" s="279">
        <v>80.583333333333343</v>
      </c>
      <c r="J265" s="279">
        <v>82.566666666666663</v>
      </c>
      <c r="K265" s="277">
        <v>78.599999999999994</v>
      </c>
      <c r="L265" s="277">
        <v>73.400000000000006</v>
      </c>
      <c r="M265" s="277">
        <v>18.297889999999999</v>
      </c>
    </row>
    <row r="266" spans="1:13">
      <c r="A266" s="268">
        <v>256</v>
      </c>
      <c r="B266" s="277" t="s">
        <v>435</v>
      </c>
      <c r="C266" s="278">
        <v>38.700000000000003</v>
      </c>
      <c r="D266" s="279">
        <v>38.866666666666667</v>
      </c>
      <c r="E266" s="279">
        <v>37.883333333333333</v>
      </c>
      <c r="F266" s="279">
        <v>37.066666666666663</v>
      </c>
      <c r="G266" s="279">
        <v>36.083333333333329</v>
      </c>
      <c r="H266" s="279">
        <v>39.683333333333337</v>
      </c>
      <c r="I266" s="279">
        <v>40.666666666666671</v>
      </c>
      <c r="J266" s="279">
        <v>41.483333333333341</v>
      </c>
      <c r="K266" s="277">
        <v>39.85</v>
      </c>
      <c r="L266" s="277">
        <v>38.049999999999997</v>
      </c>
      <c r="M266" s="277">
        <v>2.7543700000000002</v>
      </c>
    </row>
    <row r="267" spans="1:13">
      <c r="A267" s="268">
        <v>257</v>
      </c>
      <c r="B267" s="277" t="s">
        <v>434</v>
      </c>
      <c r="C267" s="278">
        <v>69.650000000000006</v>
      </c>
      <c r="D267" s="279">
        <v>69.350000000000009</v>
      </c>
      <c r="E267" s="279">
        <v>68.100000000000023</v>
      </c>
      <c r="F267" s="279">
        <v>66.550000000000011</v>
      </c>
      <c r="G267" s="279">
        <v>65.300000000000026</v>
      </c>
      <c r="H267" s="279">
        <v>70.90000000000002</v>
      </c>
      <c r="I267" s="279">
        <v>72.149999999999991</v>
      </c>
      <c r="J267" s="279">
        <v>73.700000000000017</v>
      </c>
      <c r="K267" s="277">
        <v>70.599999999999994</v>
      </c>
      <c r="L267" s="277">
        <v>67.8</v>
      </c>
      <c r="M267" s="277">
        <v>2.7089699999999999</v>
      </c>
    </row>
    <row r="268" spans="1:13">
      <c r="A268" s="268">
        <v>258</v>
      </c>
      <c r="B268" s="277" t="s">
        <v>263</v>
      </c>
      <c r="C268" s="278">
        <v>43.6</v>
      </c>
      <c r="D268" s="279">
        <v>43.633333333333333</v>
      </c>
      <c r="E268" s="279">
        <v>42.966666666666669</v>
      </c>
      <c r="F268" s="279">
        <v>42.333333333333336</v>
      </c>
      <c r="G268" s="279">
        <v>41.666666666666671</v>
      </c>
      <c r="H268" s="279">
        <v>44.266666666666666</v>
      </c>
      <c r="I268" s="279">
        <v>44.933333333333337</v>
      </c>
      <c r="J268" s="279">
        <v>45.566666666666663</v>
      </c>
      <c r="K268" s="277">
        <v>44.3</v>
      </c>
      <c r="L268" s="277">
        <v>43</v>
      </c>
      <c r="M268" s="277">
        <v>7.82118</v>
      </c>
    </row>
    <row r="269" spans="1:13">
      <c r="A269" s="268">
        <v>259</v>
      </c>
      <c r="B269" s="277" t="s">
        <v>130</v>
      </c>
      <c r="C269" s="278">
        <v>201.15</v>
      </c>
      <c r="D269" s="279">
        <v>198.54999999999998</v>
      </c>
      <c r="E269" s="279">
        <v>195.19999999999996</v>
      </c>
      <c r="F269" s="279">
        <v>189.24999999999997</v>
      </c>
      <c r="G269" s="279">
        <v>185.89999999999995</v>
      </c>
      <c r="H269" s="279">
        <v>204.49999999999997</v>
      </c>
      <c r="I269" s="279">
        <v>207.85</v>
      </c>
      <c r="J269" s="279">
        <v>213.79999999999998</v>
      </c>
      <c r="K269" s="277">
        <v>201.9</v>
      </c>
      <c r="L269" s="277">
        <v>192.6</v>
      </c>
      <c r="M269" s="277">
        <v>136.47306</v>
      </c>
    </row>
    <row r="270" spans="1:13">
      <c r="A270" s="268">
        <v>260</v>
      </c>
      <c r="B270" s="277" t="s">
        <v>264</v>
      </c>
      <c r="C270" s="278">
        <v>676.25</v>
      </c>
      <c r="D270" s="279">
        <v>674.75</v>
      </c>
      <c r="E270" s="279">
        <v>654.5</v>
      </c>
      <c r="F270" s="279">
        <v>632.75</v>
      </c>
      <c r="G270" s="279">
        <v>612.5</v>
      </c>
      <c r="H270" s="279">
        <v>696.5</v>
      </c>
      <c r="I270" s="279">
        <v>716.75</v>
      </c>
      <c r="J270" s="279">
        <v>738.5</v>
      </c>
      <c r="K270" s="277">
        <v>695</v>
      </c>
      <c r="L270" s="277">
        <v>653</v>
      </c>
      <c r="M270" s="277">
        <v>3.2462399999999998</v>
      </c>
    </row>
    <row r="271" spans="1:13">
      <c r="A271" s="268">
        <v>261</v>
      </c>
      <c r="B271" s="277" t="s">
        <v>131</v>
      </c>
      <c r="C271" s="278">
        <v>1692.7</v>
      </c>
      <c r="D271" s="279">
        <v>1700.1666666666667</v>
      </c>
      <c r="E271" s="279">
        <v>1665.8333333333335</v>
      </c>
      <c r="F271" s="279">
        <v>1638.9666666666667</v>
      </c>
      <c r="G271" s="279">
        <v>1604.6333333333334</v>
      </c>
      <c r="H271" s="279">
        <v>1727.0333333333335</v>
      </c>
      <c r="I271" s="279">
        <v>1761.366666666667</v>
      </c>
      <c r="J271" s="279">
        <v>1788.2333333333336</v>
      </c>
      <c r="K271" s="277">
        <v>1734.5</v>
      </c>
      <c r="L271" s="277">
        <v>1673.3</v>
      </c>
      <c r="M271" s="277">
        <v>6.0197700000000003</v>
      </c>
    </row>
    <row r="272" spans="1:13">
      <c r="A272" s="268">
        <v>262</v>
      </c>
      <c r="B272" s="277" t="s">
        <v>132</v>
      </c>
      <c r="C272" s="278">
        <v>375.7</v>
      </c>
      <c r="D272" s="279">
        <v>374.91666666666669</v>
      </c>
      <c r="E272" s="279">
        <v>371.13333333333338</v>
      </c>
      <c r="F272" s="279">
        <v>366.56666666666672</v>
      </c>
      <c r="G272" s="279">
        <v>362.78333333333342</v>
      </c>
      <c r="H272" s="279">
        <v>379.48333333333335</v>
      </c>
      <c r="I272" s="279">
        <v>383.26666666666665</v>
      </c>
      <c r="J272" s="279">
        <v>387.83333333333331</v>
      </c>
      <c r="K272" s="277">
        <v>378.7</v>
      </c>
      <c r="L272" s="277">
        <v>370.35</v>
      </c>
      <c r="M272" s="277">
        <v>13.38653</v>
      </c>
    </row>
    <row r="273" spans="1:13">
      <c r="A273" s="268">
        <v>263</v>
      </c>
      <c r="B273" s="277" t="s">
        <v>437</v>
      </c>
      <c r="C273" s="278">
        <v>119.95</v>
      </c>
      <c r="D273" s="279">
        <v>117.61666666666667</v>
      </c>
      <c r="E273" s="279">
        <v>114.53333333333335</v>
      </c>
      <c r="F273" s="279">
        <v>109.11666666666667</v>
      </c>
      <c r="G273" s="279">
        <v>106.03333333333335</v>
      </c>
      <c r="H273" s="279">
        <v>123.03333333333335</v>
      </c>
      <c r="I273" s="279">
        <v>126.11666666666666</v>
      </c>
      <c r="J273" s="279">
        <v>131.53333333333336</v>
      </c>
      <c r="K273" s="277">
        <v>120.7</v>
      </c>
      <c r="L273" s="277">
        <v>112.2</v>
      </c>
      <c r="M273" s="277">
        <v>9.0023400000000002</v>
      </c>
    </row>
    <row r="274" spans="1:13">
      <c r="A274" s="268">
        <v>264</v>
      </c>
      <c r="B274" s="277" t="s">
        <v>443</v>
      </c>
      <c r="C274" s="278">
        <v>390.55</v>
      </c>
      <c r="D274" s="279">
        <v>391.18333333333334</v>
      </c>
      <c r="E274" s="279">
        <v>387.56666666666666</v>
      </c>
      <c r="F274" s="279">
        <v>384.58333333333331</v>
      </c>
      <c r="G274" s="279">
        <v>380.96666666666664</v>
      </c>
      <c r="H274" s="279">
        <v>394.16666666666669</v>
      </c>
      <c r="I274" s="279">
        <v>397.78333333333336</v>
      </c>
      <c r="J274" s="279">
        <v>400.76666666666671</v>
      </c>
      <c r="K274" s="277">
        <v>394.8</v>
      </c>
      <c r="L274" s="277">
        <v>388.2</v>
      </c>
      <c r="M274" s="277">
        <v>1.56958</v>
      </c>
    </row>
    <row r="275" spans="1:13">
      <c r="A275" s="268">
        <v>265</v>
      </c>
      <c r="B275" s="277" t="s">
        <v>444</v>
      </c>
      <c r="C275" s="278">
        <v>250.7</v>
      </c>
      <c r="D275" s="279">
        <v>246.88333333333333</v>
      </c>
      <c r="E275" s="279">
        <v>239.06666666666666</v>
      </c>
      <c r="F275" s="279">
        <v>227.43333333333334</v>
      </c>
      <c r="G275" s="279">
        <v>219.61666666666667</v>
      </c>
      <c r="H275" s="279">
        <v>258.51666666666665</v>
      </c>
      <c r="I275" s="279">
        <v>266.33333333333331</v>
      </c>
      <c r="J275" s="279">
        <v>277.96666666666664</v>
      </c>
      <c r="K275" s="277">
        <v>254.7</v>
      </c>
      <c r="L275" s="277">
        <v>235.25</v>
      </c>
      <c r="M275" s="277">
        <v>4.1407800000000003</v>
      </c>
    </row>
    <row r="276" spans="1:13">
      <c r="A276" s="268">
        <v>266</v>
      </c>
      <c r="B276" s="277" t="s">
        <v>445</v>
      </c>
      <c r="C276" s="278">
        <v>455.1</v>
      </c>
      <c r="D276" s="279">
        <v>453.11666666666673</v>
      </c>
      <c r="E276" s="279">
        <v>448.18333333333345</v>
      </c>
      <c r="F276" s="279">
        <v>441.26666666666671</v>
      </c>
      <c r="G276" s="279">
        <v>436.33333333333343</v>
      </c>
      <c r="H276" s="279">
        <v>460.03333333333347</v>
      </c>
      <c r="I276" s="279">
        <v>464.96666666666675</v>
      </c>
      <c r="J276" s="279">
        <v>471.8833333333335</v>
      </c>
      <c r="K276" s="277">
        <v>458.05</v>
      </c>
      <c r="L276" s="277">
        <v>446.2</v>
      </c>
      <c r="M276" s="277">
        <v>2.86686</v>
      </c>
    </row>
    <row r="277" spans="1:13">
      <c r="A277" s="268">
        <v>267</v>
      </c>
      <c r="B277" s="277" t="s">
        <v>447</v>
      </c>
      <c r="C277" s="278">
        <v>31.5</v>
      </c>
      <c r="D277" s="279">
        <v>31.916666666666668</v>
      </c>
      <c r="E277" s="279">
        <v>30.833333333333336</v>
      </c>
      <c r="F277" s="279">
        <v>30.166666666666668</v>
      </c>
      <c r="G277" s="279">
        <v>29.083333333333336</v>
      </c>
      <c r="H277" s="279">
        <v>32.583333333333336</v>
      </c>
      <c r="I277" s="279">
        <v>33.666666666666671</v>
      </c>
      <c r="J277" s="279">
        <v>34.333333333333336</v>
      </c>
      <c r="K277" s="277">
        <v>33</v>
      </c>
      <c r="L277" s="277">
        <v>31.25</v>
      </c>
      <c r="M277" s="277">
        <v>10.976559999999999</v>
      </c>
    </row>
    <row r="278" spans="1:13">
      <c r="A278" s="268">
        <v>268</v>
      </c>
      <c r="B278" s="277" t="s">
        <v>449</v>
      </c>
      <c r="C278" s="278">
        <v>269.39999999999998</v>
      </c>
      <c r="D278" s="279">
        <v>270.01666666666671</v>
      </c>
      <c r="E278" s="279">
        <v>265.48333333333341</v>
      </c>
      <c r="F278" s="279">
        <v>261.56666666666672</v>
      </c>
      <c r="G278" s="279">
        <v>257.03333333333342</v>
      </c>
      <c r="H278" s="279">
        <v>273.93333333333339</v>
      </c>
      <c r="I278" s="279">
        <v>278.4666666666667</v>
      </c>
      <c r="J278" s="279">
        <v>282.38333333333338</v>
      </c>
      <c r="K278" s="277">
        <v>274.55</v>
      </c>
      <c r="L278" s="277">
        <v>266.10000000000002</v>
      </c>
      <c r="M278" s="277">
        <v>1.93367</v>
      </c>
    </row>
    <row r="279" spans="1:13">
      <c r="A279" s="268">
        <v>269</v>
      </c>
      <c r="B279" s="277" t="s">
        <v>439</v>
      </c>
      <c r="C279" s="278">
        <v>367</v>
      </c>
      <c r="D279" s="279">
        <v>367.31666666666661</v>
      </c>
      <c r="E279" s="279">
        <v>361.3333333333332</v>
      </c>
      <c r="F279" s="279">
        <v>355.66666666666657</v>
      </c>
      <c r="G279" s="279">
        <v>349.68333333333317</v>
      </c>
      <c r="H279" s="279">
        <v>372.98333333333323</v>
      </c>
      <c r="I279" s="279">
        <v>378.96666666666658</v>
      </c>
      <c r="J279" s="279">
        <v>384.63333333333327</v>
      </c>
      <c r="K279" s="277">
        <v>373.3</v>
      </c>
      <c r="L279" s="277">
        <v>361.65</v>
      </c>
      <c r="M279" s="277">
        <v>3.8026499999999999</v>
      </c>
    </row>
    <row r="280" spans="1:13">
      <c r="A280" s="268">
        <v>270</v>
      </c>
      <c r="B280" s="277" t="s">
        <v>1780</v>
      </c>
      <c r="C280" s="278">
        <v>731.65</v>
      </c>
      <c r="D280" s="279">
        <v>736.2166666666667</v>
      </c>
      <c r="E280" s="279">
        <v>720.43333333333339</v>
      </c>
      <c r="F280" s="279">
        <v>709.2166666666667</v>
      </c>
      <c r="G280" s="279">
        <v>693.43333333333339</v>
      </c>
      <c r="H280" s="279">
        <v>747.43333333333339</v>
      </c>
      <c r="I280" s="279">
        <v>763.2166666666667</v>
      </c>
      <c r="J280" s="279">
        <v>774.43333333333339</v>
      </c>
      <c r="K280" s="277">
        <v>752</v>
      </c>
      <c r="L280" s="277">
        <v>725</v>
      </c>
      <c r="M280" s="277">
        <v>3.6600000000000001E-2</v>
      </c>
    </row>
    <row r="281" spans="1:13">
      <c r="A281" s="268">
        <v>271</v>
      </c>
      <c r="B281" s="277" t="s">
        <v>450</v>
      </c>
      <c r="C281" s="278">
        <v>103.9</v>
      </c>
      <c r="D281" s="279">
        <v>104.91666666666667</v>
      </c>
      <c r="E281" s="279">
        <v>101.08333333333334</v>
      </c>
      <c r="F281" s="279">
        <v>98.266666666666666</v>
      </c>
      <c r="G281" s="279">
        <v>94.433333333333337</v>
      </c>
      <c r="H281" s="279">
        <v>107.73333333333335</v>
      </c>
      <c r="I281" s="279">
        <v>111.56666666666669</v>
      </c>
      <c r="J281" s="279">
        <v>114.38333333333335</v>
      </c>
      <c r="K281" s="277">
        <v>108.75</v>
      </c>
      <c r="L281" s="277">
        <v>102.1</v>
      </c>
      <c r="M281" s="277">
        <v>0.45596999999999999</v>
      </c>
    </row>
    <row r="282" spans="1:13">
      <c r="A282" s="268">
        <v>272</v>
      </c>
      <c r="B282" s="277" t="s">
        <v>440</v>
      </c>
      <c r="C282" s="278">
        <v>209.15</v>
      </c>
      <c r="D282" s="279">
        <v>213.68333333333331</v>
      </c>
      <c r="E282" s="279">
        <v>200.76666666666662</v>
      </c>
      <c r="F282" s="279">
        <v>192.38333333333333</v>
      </c>
      <c r="G282" s="279">
        <v>179.46666666666664</v>
      </c>
      <c r="H282" s="279">
        <v>222.06666666666661</v>
      </c>
      <c r="I282" s="279">
        <v>234.98333333333329</v>
      </c>
      <c r="J282" s="279">
        <v>243.36666666666659</v>
      </c>
      <c r="K282" s="277">
        <v>226.6</v>
      </c>
      <c r="L282" s="277">
        <v>205.3</v>
      </c>
      <c r="M282" s="277">
        <v>1.7509300000000001</v>
      </c>
    </row>
    <row r="283" spans="1:13">
      <c r="A283" s="268">
        <v>273</v>
      </c>
      <c r="B283" s="277" t="s">
        <v>451</v>
      </c>
      <c r="C283" s="278">
        <v>142.85</v>
      </c>
      <c r="D283" s="279">
        <v>143.28333333333333</v>
      </c>
      <c r="E283" s="279">
        <v>140.66666666666666</v>
      </c>
      <c r="F283" s="279">
        <v>138.48333333333332</v>
      </c>
      <c r="G283" s="279">
        <v>135.86666666666665</v>
      </c>
      <c r="H283" s="279">
        <v>145.46666666666667</v>
      </c>
      <c r="I283" s="279">
        <v>148.08333333333334</v>
      </c>
      <c r="J283" s="279">
        <v>150.26666666666668</v>
      </c>
      <c r="K283" s="277">
        <v>145.9</v>
      </c>
      <c r="L283" s="277">
        <v>141.1</v>
      </c>
      <c r="M283" s="277">
        <v>0.25275999999999998</v>
      </c>
    </row>
    <row r="284" spans="1:13">
      <c r="A284" s="268">
        <v>274</v>
      </c>
      <c r="B284" s="277" t="s">
        <v>133</v>
      </c>
      <c r="C284" s="278">
        <v>1322.65</v>
      </c>
      <c r="D284" s="279">
        <v>1305.8500000000001</v>
      </c>
      <c r="E284" s="279">
        <v>1283.8000000000002</v>
      </c>
      <c r="F284" s="279">
        <v>1244.95</v>
      </c>
      <c r="G284" s="279">
        <v>1222.9000000000001</v>
      </c>
      <c r="H284" s="279">
        <v>1344.7000000000003</v>
      </c>
      <c r="I284" s="279">
        <v>1366.75</v>
      </c>
      <c r="J284" s="279">
        <v>1405.6000000000004</v>
      </c>
      <c r="K284" s="277">
        <v>1327.9</v>
      </c>
      <c r="L284" s="277">
        <v>1267</v>
      </c>
      <c r="M284" s="277">
        <v>42.040680000000002</v>
      </c>
    </row>
    <row r="285" spans="1:13">
      <c r="A285" s="268">
        <v>275</v>
      </c>
      <c r="B285" s="277" t="s">
        <v>441</v>
      </c>
      <c r="C285" s="278">
        <v>71.95</v>
      </c>
      <c r="D285" s="279">
        <v>71.483333333333334</v>
      </c>
      <c r="E285" s="279">
        <v>70.466666666666669</v>
      </c>
      <c r="F285" s="279">
        <v>68.983333333333334</v>
      </c>
      <c r="G285" s="279">
        <v>67.966666666666669</v>
      </c>
      <c r="H285" s="279">
        <v>72.966666666666669</v>
      </c>
      <c r="I285" s="279">
        <v>73.983333333333348</v>
      </c>
      <c r="J285" s="279">
        <v>75.466666666666669</v>
      </c>
      <c r="K285" s="277">
        <v>72.5</v>
      </c>
      <c r="L285" s="277">
        <v>70</v>
      </c>
      <c r="M285" s="277">
        <v>9.4022199999999998</v>
      </c>
    </row>
    <row r="286" spans="1:13">
      <c r="A286" s="268">
        <v>276</v>
      </c>
      <c r="B286" s="277" t="s">
        <v>438</v>
      </c>
      <c r="C286" s="278">
        <v>448.8</v>
      </c>
      <c r="D286" s="279">
        <v>452</v>
      </c>
      <c r="E286" s="279">
        <v>441.1</v>
      </c>
      <c r="F286" s="279">
        <v>433.40000000000003</v>
      </c>
      <c r="G286" s="279">
        <v>422.50000000000006</v>
      </c>
      <c r="H286" s="279">
        <v>459.7</v>
      </c>
      <c r="I286" s="279">
        <v>470.59999999999997</v>
      </c>
      <c r="J286" s="279">
        <v>478.29999999999995</v>
      </c>
      <c r="K286" s="277">
        <v>462.9</v>
      </c>
      <c r="L286" s="277">
        <v>444.3</v>
      </c>
      <c r="M286" s="277">
        <v>6.583E-2</v>
      </c>
    </row>
    <row r="287" spans="1:13">
      <c r="A287" s="268">
        <v>277</v>
      </c>
      <c r="B287" s="277" t="s">
        <v>442</v>
      </c>
      <c r="C287" s="278">
        <v>249.95</v>
      </c>
      <c r="D287" s="279">
        <v>251.56666666666669</v>
      </c>
      <c r="E287" s="279">
        <v>247.38333333333338</v>
      </c>
      <c r="F287" s="279">
        <v>244.81666666666669</v>
      </c>
      <c r="G287" s="279">
        <v>240.63333333333338</v>
      </c>
      <c r="H287" s="279">
        <v>254.13333333333338</v>
      </c>
      <c r="I287" s="279">
        <v>258.31666666666672</v>
      </c>
      <c r="J287" s="279">
        <v>260.88333333333338</v>
      </c>
      <c r="K287" s="277">
        <v>255.75</v>
      </c>
      <c r="L287" s="277">
        <v>249</v>
      </c>
      <c r="M287" s="277">
        <v>3.4888300000000001</v>
      </c>
    </row>
    <row r="288" spans="1:13">
      <c r="A288" s="268">
        <v>278</v>
      </c>
      <c r="B288" s="277" t="s">
        <v>448</v>
      </c>
      <c r="C288" s="278">
        <v>588.65</v>
      </c>
      <c r="D288" s="279">
        <v>584.13333333333333</v>
      </c>
      <c r="E288" s="279">
        <v>573.26666666666665</v>
      </c>
      <c r="F288" s="279">
        <v>557.88333333333333</v>
      </c>
      <c r="G288" s="279">
        <v>547.01666666666665</v>
      </c>
      <c r="H288" s="279">
        <v>599.51666666666665</v>
      </c>
      <c r="I288" s="279">
        <v>610.38333333333321</v>
      </c>
      <c r="J288" s="279">
        <v>625.76666666666665</v>
      </c>
      <c r="K288" s="277">
        <v>595</v>
      </c>
      <c r="L288" s="277">
        <v>568.75</v>
      </c>
      <c r="M288" s="277">
        <v>2.36124</v>
      </c>
    </row>
    <row r="289" spans="1:13">
      <c r="A289" s="268">
        <v>279</v>
      </c>
      <c r="B289" s="277" t="s">
        <v>446</v>
      </c>
      <c r="C289" s="278">
        <v>44.4</v>
      </c>
      <c r="D289" s="279">
        <v>44.5</v>
      </c>
      <c r="E289" s="279">
        <v>43.7</v>
      </c>
      <c r="F289" s="279">
        <v>43</v>
      </c>
      <c r="G289" s="279">
        <v>42.2</v>
      </c>
      <c r="H289" s="279">
        <v>45.2</v>
      </c>
      <c r="I289" s="279">
        <v>46</v>
      </c>
      <c r="J289" s="279">
        <v>46.7</v>
      </c>
      <c r="K289" s="277">
        <v>45.3</v>
      </c>
      <c r="L289" s="277">
        <v>43.8</v>
      </c>
      <c r="M289" s="277">
        <v>32.314369999999997</v>
      </c>
    </row>
    <row r="290" spans="1:13">
      <c r="A290" s="268">
        <v>280</v>
      </c>
      <c r="B290" s="277" t="s">
        <v>134</v>
      </c>
      <c r="C290" s="278">
        <v>59.75</v>
      </c>
      <c r="D290" s="279">
        <v>59.75</v>
      </c>
      <c r="E290" s="279">
        <v>58.3</v>
      </c>
      <c r="F290" s="279">
        <v>56.849999999999994</v>
      </c>
      <c r="G290" s="279">
        <v>55.399999999999991</v>
      </c>
      <c r="H290" s="279">
        <v>61.2</v>
      </c>
      <c r="I290" s="279">
        <v>62.650000000000006</v>
      </c>
      <c r="J290" s="279">
        <v>64.100000000000009</v>
      </c>
      <c r="K290" s="277">
        <v>61.2</v>
      </c>
      <c r="L290" s="277">
        <v>58.3</v>
      </c>
      <c r="M290" s="277">
        <v>248.93749</v>
      </c>
    </row>
    <row r="291" spans="1:13">
      <c r="A291" s="268">
        <v>281</v>
      </c>
      <c r="B291" s="277" t="s">
        <v>453</v>
      </c>
      <c r="C291" s="278">
        <v>21.45</v>
      </c>
      <c r="D291" s="279">
        <v>21.566666666666666</v>
      </c>
      <c r="E291" s="279">
        <v>21.133333333333333</v>
      </c>
      <c r="F291" s="279">
        <v>20.816666666666666</v>
      </c>
      <c r="G291" s="279">
        <v>20.383333333333333</v>
      </c>
      <c r="H291" s="279">
        <v>21.883333333333333</v>
      </c>
      <c r="I291" s="279">
        <v>22.316666666666663</v>
      </c>
      <c r="J291" s="279">
        <v>22.633333333333333</v>
      </c>
      <c r="K291" s="277">
        <v>22</v>
      </c>
      <c r="L291" s="277">
        <v>21.25</v>
      </c>
      <c r="M291" s="277">
        <v>9.8058099999999992</v>
      </c>
    </row>
    <row r="292" spans="1:13">
      <c r="A292" s="268">
        <v>282</v>
      </c>
      <c r="B292" s="277" t="s">
        <v>358</v>
      </c>
      <c r="C292" s="278">
        <v>1857.8</v>
      </c>
      <c r="D292" s="279">
        <v>1880.9333333333334</v>
      </c>
      <c r="E292" s="279">
        <v>1821.8666666666668</v>
      </c>
      <c r="F292" s="279">
        <v>1785.9333333333334</v>
      </c>
      <c r="G292" s="279">
        <v>1726.8666666666668</v>
      </c>
      <c r="H292" s="279">
        <v>1916.8666666666668</v>
      </c>
      <c r="I292" s="279">
        <v>1975.9333333333334</v>
      </c>
      <c r="J292" s="279">
        <v>2011.8666666666668</v>
      </c>
      <c r="K292" s="277">
        <v>1940</v>
      </c>
      <c r="L292" s="277">
        <v>1845</v>
      </c>
      <c r="M292" s="277">
        <v>1.52393</v>
      </c>
    </row>
    <row r="293" spans="1:13">
      <c r="A293" s="268">
        <v>283</v>
      </c>
      <c r="B293" s="277" t="s">
        <v>454</v>
      </c>
      <c r="C293" s="278">
        <v>625.79999999999995</v>
      </c>
      <c r="D293" s="279">
        <v>622.1</v>
      </c>
      <c r="E293" s="279">
        <v>609.20000000000005</v>
      </c>
      <c r="F293" s="279">
        <v>592.6</v>
      </c>
      <c r="G293" s="279">
        <v>579.70000000000005</v>
      </c>
      <c r="H293" s="279">
        <v>638.70000000000005</v>
      </c>
      <c r="I293" s="279">
        <v>651.59999999999991</v>
      </c>
      <c r="J293" s="279">
        <v>668.2</v>
      </c>
      <c r="K293" s="277">
        <v>635</v>
      </c>
      <c r="L293" s="277">
        <v>605.5</v>
      </c>
      <c r="M293" s="277">
        <v>8.1611799999999999</v>
      </c>
    </row>
    <row r="294" spans="1:13">
      <c r="A294" s="268">
        <v>284</v>
      </c>
      <c r="B294" s="277" t="s">
        <v>452</v>
      </c>
      <c r="C294" s="278">
        <v>2802.5</v>
      </c>
      <c r="D294" s="279">
        <v>2790.2000000000003</v>
      </c>
      <c r="E294" s="279">
        <v>2752.4000000000005</v>
      </c>
      <c r="F294" s="279">
        <v>2702.3</v>
      </c>
      <c r="G294" s="279">
        <v>2664.5000000000005</v>
      </c>
      <c r="H294" s="279">
        <v>2840.3000000000006</v>
      </c>
      <c r="I294" s="279">
        <v>2878.1000000000008</v>
      </c>
      <c r="J294" s="279">
        <v>2928.2000000000007</v>
      </c>
      <c r="K294" s="277">
        <v>2828</v>
      </c>
      <c r="L294" s="277">
        <v>2740.1</v>
      </c>
      <c r="M294" s="277">
        <v>6.2770000000000006E-2</v>
      </c>
    </row>
    <row r="295" spans="1:13">
      <c r="A295" s="268">
        <v>285</v>
      </c>
      <c r="B295" s="277" t="s">
        <v>455</v>
      </c>
      <c r="C295" s="278">
        <v>24.6</v>
      </c>
      <c r="D295" s="279">
        <v>24.766666666666669</v>
      </c>
      <c r="E295" s="279">
        <v>23.683333333333337</v>
      </c>
      <c r="F295" s="279">
        <v>22.766666666666669</v>
      </c>
      <c r="G295" s="279">
        <v>21.683333333333337</v>
      </c>
      <c r="H295" s="279">
        <v>25.683333333333337</v>
      </c>
      <c r="I295" s="279">
        <v>26.766666666666673</v>
      </c>
      <c r="J295" s="279">
        <v>27.683333333333337</v>
      </c>
      <c r="K295" s="277">
        <v>25.85</v>
      </c>
      <c r="L295" s="277">
        <v>23.85</v>
      </c>
      <c r="M295" s="277">
        <v>10.2445</v>
      </c>
    </row>
    <row r="296" spans="1:13">
      <c r="A296" s="268">
        <v>286</v>
      </c>
      <c r="B296" s="277" t="s">
        <v>135</v>
      </c>
      <c r="C296" s="278">
        <v>265.5</v>
      </c>
      <c r="D296" s="279">
        <v>262.26666666666665</v>
      </c>
      <c r="E296" s="279">
        <v>258.23333333333329</v>
      </c>
      <c r="F296" s="279">
        <v>250.96666666666664</v>
      </c>
      <c r="G296" s="279">
        <v>246.93333333333328</v>
      </c>
      <c r="H296" s="279">
        <v>269.5333333333333</v>
      </c>
      <c r="I296" s="279">
        <v>273.56666666666661</v>
      </c>
      <c r="J296" s="279">
        <v>280.83333333333331</v>
      </c>
      <c r="K296" s="277">
        <v>266.3</v>
      </c>
      <c r="L296" s="277">
        <v>255</v>
      </c>
      <c r="M296" s="277">
        <v>38.669840000000001</v>
      </c>
    </row>
    <row r="297" spans="1:13">
      <c r="A297" s="268">
        <v>287</v>
      </c>
      <c r="B297" s="277" t="s">
        <v>456</v>
      </c>
      <c r="C297" s="278">
        <v>661.05</v>
      </c>
      <c r="D297" s="279">
        <v>666.98333333333323</v>
      </c>
      <c r="E297" s="279">
        <v>654.06666666666649</v>
      </c>
      <c r="F297" s="279">
        <v>647.08333333333326</v>
      </c>
      <c r="G297" s="279">
        <v>634.16666666666652</v>
      </c>
      <c r="H297" s="279">
        <v>673.96666666666647</v>
      </c>
      <c r="I297" s="279">
        <v>686.88333333333321</v>
      </c>
      <c r="J297" s="279">
        <v>693.86666666666645</v>
      </c>
      <c r="K297" s="277">
        <v>679.9</v>
      </c>
      <c r="L297" s="277">
        <v>660</v>
      </c>
      <c r="M297" s="277">
        <v>0.34694000000000003</v>
      </c>
    </row>
    <row r="298" spans="1:13">
      <c r="A298" s="268">
        <v>288</v>
      </c>
      <c r="B298" s="277" t="s">
        <v>136</v>
      </c>
      <c r="C298" s="278">
        <v>921.15</v>
      </c>
      <c r="D298" s="279">
        <v>914.53333333333342</v>
      </c>
      <c r="E298" s="279">
        <v>905.06666666666683</v>
      </c>
      <c r="F298" s="279">
        <v>888.98333333333346</v>
      </c>
      <c r="G298" s="279">
        <v>879.51666666666688</v>
      </c>
      <c r="H298" s="279">
        <v>930.61666666666679</v>
      </c>
      <c r="I298" s="279">
        <v>940.08333333333326</v>
      </c>
      <c r="J298" s="279">
        <v>956.16666666666674</v>
      </c>
      <c r="K298" s="277">
        <v>924</v>
      </c>
      <c r="L298" s="277">
        <v>898.45</v>
      </c>
      <c r="M298" s="277">
        <v>31.345829999999999</v>
      </c>
    </row>
    <row r="299" spans="1:13">
      <c r="A299" s="268">
        <v>289</v>
      </c>
      <c r="B299" s="277" t="s">
        <v>266</v>
      </c>
      <c r="C299" s="278">
        <v>2291.1999999999998</v>
      </c>
      <c r="D299" s="279">
        <v>2279.5</v>
      </c>
      <c r="E299" s="279">
        <v>2223</v>
      </c>
      <c r="F299" s="279">
        <v>2154.8000000000002</v>
      </c>
      <c r="G299" s="279">
        <v>2098.3000000000002</v>
      </c>
      <c r="H299" s="279">
        <v>2347.6999999999998</v>
      </c>
      <c r="I299" s="279">
        <v>2404.1999999999998</v>
      </c>
      <c r="J299" s="279">
        <v>2472.3999999999996</v>
      </c>
      <c r="K299" s="277">
        <v>2336</v>
      </c>
      <c r="L299" s="277">
        <v>2211.3000000000002</v>
      </c>
      <c r="M299" s="277">
        <v>3.6553</v>
      </c>
    </row>
    <row r="300" spans="1:13">
      <c r="A300" s="268">
        <v>290</v>
      </c>
      <c r="B300" s="277" t="s">
        <v>265</v>
      </c>
      <c r="C300" s="278">
        <v>1441.7</v>
      </c>
      <c r="D300" s="279">
        <v>1462.55</v>
      </c>
      <c r="E300" s="279">
        <v>1407.1499999999999</v>
      </c>
      <c r="F300" s="279">
        <v>1372.6</v>
      </c>
      <c r="G300" s="279">
        <v>1317.1999999999998</v>
      </c>
      <c r="H300" s="279">
        <v>1497.1</v>
      </c>
      <c r="I300" s="279">
        <v>1552.5</v>
      </c>
      <c r="J300" s="279">
        <v>1587.05</v>
      </c>
      <c r="K300" s="277">
        <v>1517.95</v>
      </c>
      <c r="L300" s="277">
        <v>1428</v>
      </c>
      <c r="M300" s="277">
        <v>2.6812499999999999</v>
      </c>
    </row>
    <row r="301" spans="1:13">
      <c r="A301" s="268">
        <v>291</v>
      </c>
      <c r="B301" s="277" t="s">
        <v>137</v>
      </c>
      <c r="C301" s="278">
        <v>879.55</v>
      </c>
      <c r="D301" s="279">
        <v>872.19999999999993</v>
      </c>
      <c r="E301" s="279">
        <v>863.39999999999986</v>
      </c>
      <c r="F301" s="279">
        <v>847.24999999999989</v>
      </c>
      <c r="G301" s="279">
        <v>838.44999999999982</v>
      </c>
      <c r="H301" s="279">
        <v>888.34999999999991</v>
      </c>
      <c r="I301" s="279">
        <v>897.14999999999986</v>
      </c>
      <c r="J301" s="279">
        <v>913.3</v>
      </c>
      <c r="K301" s="277">
        <v>881</v>
      </c>
      <c r="L301" s="277">
        <v>856.05</v>
      </c>
      <c r="M301" s="277">
        <v>18.629740000000002</v>
      </c>
    </row>
    <row r="302" spans="1:13">
      <c r="A302" s="268">
        <v>292</v>
      </c>
      <c r="B302" s="277" t="s">
        <v>457</v>
      </c>
      <c r="C302" s="278">
        <v>1165.95</v>
      </c>
      <c r="D302" s="279">
        <v>1168.75</v>
      </c>
      <c r="E302" s="279">
        <v>1158.5</v>
      </c>
      <c r="F302" s="279">
        <v>1151.05</v>
      </c>
      <c r="G302" s="279">
        <v>1140.8</v>
      </c>
      <c r="H302" s="279">
        <v>1176.2</v>
      </c>
      <c r="I302" s="279">
        <v>1186.45</v>
      </c>
      <c r="J302" s="279">
        <v>1193.9000000000001</v>
      </c>
      <c r="K302" s="277">
        <v>1179</v>
      </c>
      <c r="L302" s="277">
        <v>1161.3</v>
      </c>
      <c r="M302" s="277">
        <v>0.36504999999999999</v>
      </c>
    </row>
    <row r="303" spans="1:13">
      <c r="A303" s="268">
        <v>293</v>
      </c>
      <c r="B303" s="277" t="s">
        <v>138</v>
      </c>
      <c r="C303" s="278">
        <v>570.9</v>
      </c>
      <c r="D303" s="279">
        <v>562.65</v>
      </c>
      <c r="E303" s="279">
        <v>550.79999999999995</v>
      </c>
      <c r="F303" s="279">
        <v>530.69999999999993</v>
      </c>
      <c r="G303" s="279">
        <v>518.84999999999991</v>
      </c>
      <c r="H303" s="279">
        <v>582.75</v>
      </c>
      <c r="I303" s="279">
        <v>594.60000000000014</v>
      </c>
      <c r="J303" s="279">
        <v>614.70000000000005</v>
      </c>
      <c r="K303" s="277">
        <v>574.5</v>
      </c>
      <c r="L303" s="277">
        <v>542.54999999999995</v>
      </c>
      <c r="M303" s="277">
        <v>117.52682</v>
      </c>
    </row>
    <row r="304" spans="1:13">
      <c r="A304" s="268">
        <v>294</v>
      </c>
      <c r="B304" s="277" t="s">
        <v>139</v>
      </c>
      <c r="C304" s="278">
        <v>201.7</v>
      </c>
      <c r="D304" s="279">
        <v>197.39999999999998</v>
      </c>
      <c r="E304" s="279">
        <v>191.44999999999996</v>
      </c>
      <c r="F304" s="279">
        <v>181.2</v>
      </c>
      <c r="G304" s="279">
        <v>175.24999999999997</v>
      </c>
      <c r="H304" s="279">
        <v>207.64999999999995</v>
      </c>
      <c r="I304" s="279">
        <v>213.6</v>
      </c>
      <c r="J304" s="279">
        <v>223.84999999999994</v>
      </c>
      <c r="K304" s="277">
        <v>203.35</v>
      </c>
      <c r="L304" s="277">
        <v>187.15</v>
      </c>
      <c r="M304" s="277">
        <v>135.54597999999999</v>
      </c>
    </row>
    <row r="305" spans="1:13">
      <c r="A305" s="268">
        <v>295</v>
      </c>
      <c r="B305" s="277" t="s">
        <v>461</v>
      </c>
      <c r="C305" s="278">
        <v>22.8</v>
      </c>
      <c r="D305" s="279">
        <v>23.116666666666664</v>
      </c>
      <c r="E305" s="279">
        <v>22.483333333333327</v>
      </c>
      <c r="F305" s="279">
        <v>22.166666666666664</v>
      </c>
      <c r="G305" s="279">
        <v>21.533333333333328</v>
      </c>
      <c r="H305" s="279">
        <v>23.433333333333326</v>
      </c>
      <c r="I305" s="279">
        <v>24.066666666666659</v>
      </c>
      <c r="J305" s="279">
        <v>24.383333333333326</v>
      </c>
      <c r="K305" s="277">
        <v>23.75</v>
      </c>
      <c r="L305" s="277">
        <v>22.8</v>
      </c>
      <c r="M305" s="277">
        <v>6.2985800000000003</v>
      </c>
    </row>
    <row r="306" spans="1:13">
      <c r="A306" s="268">
        <v>296</v>
      </c>
      <c r="B306" s="277" t="s">
        <v>319</v>
      </c>
      <c r="C306" s="278">
        <v>10.55</v>
      </c>
      <c r="D306" s="279">
        <v>10.533333333333333</v>
      </c>
      <c r="E306" s="279">
        <v>10.266666666666666</v>
      </c>
      <c r="F306" s="279">
        <v>9.9833333333333325</v>
      </c>
      <c r="G306" s="279">
        <v>9.716666666666665</v>
      </c>
      <c r="H306" s="279">
        <v>10.816666666666666</v>
      </c>
      <c r="I306" s="279">
        <v>11.083333333333336</v>
      </c>
      <c r="J306" s="279">
        <v>11.366666666666667</v>
      </c>
      <c r="K306" s="277">
        <v>10.8</v>
      </c>
      <c r="L306" s="277">
        <v>10.25</v>
      </c>
      <c r="M306" s="277">
        <v>16.374040000000001</v>
      </c>
    </row>
    <row r="307" spans="1:13">
      <c r="A307" s="268">
        <v>297</v>
      </c>
      <c r="B307" s="277" t="s">
        <v>464</v>
      </c>
      <c r="C307" s="278">
        <v>110.3</v>
      </c>
      <c r="D307" s="279">
        <v>110.51666666666667</v>
      </c>
      <c r="E307" s="279">
        <v>107.28333333333333</v>
      </c>
      <c r="F307" s="279">
        <v>104.26666666666667</v>
      </c>
      <c r="G307" s="279">
        <v>101.03333333333333</v>
      </c>
      <c r="H307" s="279">
        <v>113.53333333333333</v>
      </c>
      <c r="I307" s="279">
        <v>116.76666666666665</v>
      </c>
      <c r="J307" s="279">
        <v>119.78333333333333</v>
      </c>
      <c r="K307" s="277">
        <v>113.75</v>
      </c>
      <c r="L307" s="277">
        <v>107.5</v>
      </c>
      <c r="M307" s="277">
        <v>0.67588999999999999</v>
      </c>
    </row>
    <row r="308" spans="1:13">
      <c r="A308" s="268">
        <v>298</v>
      </c>
      <c r="B308" s="277" t="s">
        <v>466</v>
      </c>
      <c r="C308" s="278">
        <v>313.8</v>
      </c>
      <c r="D308" s="279">
        <v>312.7166666666667</v>
      </c>
      <c r="E308" s="279">
        <v>308.33333333333337</v>
      </c>
      <c r="F308" s="279">
        <v>302.86666666666667</v>
      </c>
      <c r="G308" s="279">
        <v>298.48333333333335</v>
      </c>
      <c r="H308" s="279">
        <v>318.18333333333339</v>
      </c>
      <c r="I308" s="279">
        <v>322.56666666666672</v>
      </c>
      <c r="J308" s="279">
        <v>328.03333333333342</v>
      </c>
      <c r="K308" s="277">
        <v>317.10000000000002</v>
      </c>
      <c r="L308" s="277">
        <v>307.25</v>
      </c>
      <c r="M308" s="277">
        <v>0.24414</v>
      </c>
    </row>
    <row r="309" spans="1:13">
      <c r="A309" s="268">
        <v>299</v>
      </c>
      <c r="B309" s="277" t="s">
        <v>462</v>
      </c>
      <c r="C309" s="278">
        <v>3034.25</v>
      </c>
      <c r="D309" s="279">
        <v>3031.4</v>
      </c>
      <c r="E309" s="279">
        <v>2972.8</v>
      </c>
      <c r="F309" s="279">
        <v>2911.35</v>
      </c>
      <c r="G309" s="279">
        <v>2852.75</v>
      </c>
      <c r="H309" s="279">
        <v>3092.8500000000004</v>
      </c>
      <c r="I309" s="279">
        <v>3151.45</v>
      </c>
      <c r="J309" s="279">
        <v>3212.9000000000005</v>
      </c>
      <c r="K309" s="277">
        <v>3090</v>
      </c>
      <c r="L309" s="277">
        <v>2969.95</v>
      </c>
      <c r="M309" s="277">
        <v>5.6090000000000001E-2</v>
      </c>
    </row>
    <row r="310" spans="1:13">
      <c r="A310" s="268">
        <v>300</v>
      </c>
      <c r="B310" s="277" t="s">
        <v>463</v>
      </c>
      <c r="C310" s="278">
        <v>223.75</v>
      </c>
      <c r="D310" s="279">
        <v>223.58333333333334</v>
      </c>
      <c r="E310" s="279">
        <v>221.26666666666668</v>
      </c>
      <c r="F310" s="279">
        <v>218.78333333333333</v>
      </c>
      <c r="G310" s="279">
        <v>216.46666666666667</v>
      </c>
      <c r="H310" s="279">
        <v>226.06666666666669</v>
      </c>
      <c r="I310" s="279">
        <v>228.38333333333335</v>
      </c>
      <c r="J310" s="279">
        <v>230.8666666666667</v>
      </c>
      <c r="K310" s="277">
        <v>225.9</v>
      </c>
      <c r="L310" s="277">
        <v>221.1</v>
      </c>
      <c r="M310" s="277">
        <v>0.66795000000000004</v>
      </c>
    </row>
    <row r="311" spans="1:13">
      <c r="A311" s="268">
        <v>301</v>
      </c>
      <c r="B311" s="277" t="s">
        <v>140</v>
      </c>
      <c r="C311" s="278">
        <v>160.80000000000001</v>
      </c>
      <c r="D311" s="279">
        <v>158.06666666666666</v>
      </c>
      <c r="E311" s="279">
        <v>154.68333333333334</v>
      </c>
      <c r="F311" s="279">
        <v>148.56666666666666</v>
      </c>
      <c r="G311" s="279">
        <v>145.18333333333334</v>
      </c>
      <c r="H311" s="279">
        <v>164.18333333333334</v>
      </c>
      <c r="I311" s="279">
        <v>167.56666666666666</v>
      </c>
      <c r="J311" s="279">
        <v>173.68333333333334</v>
      </c>
      <c r="K311" s="277">
        <v>161.44999999999999</v>
      </c>
      <c r="L311" s="277">
        <v>151.94999999999999</v>
      </c>
      <c r="M311" s="277">
        <v>69.903809999999993</v>
      </c>
    </row>
    <row r="312" spans="1:13">
      <c r="A312" s="268">
        <v>302</v>
      </c>
      <c r="B312" s="277" t="s">
        <v>141</v>
      </c>
      <c r="C312" s="278">
        <v>347.05</v>
      </c>
      <c r="D312" s="279">
        <v>344.66666666666669</v>
      </c>
      <c r="E312" s="279">
        <v>341.13333333333338</v>
      </c>
      <c r="F312" s="279">
        <v>335.2166666666667</v>
      </c>
      <c r="G312" s="279">
        <v>331.68333333333339</v>
      </c>
      <c r="H312" s="279">
        <v>350.58333333333337</v>
      </c>
      <c r="I312" s="279">
        <v>354.11666666666667</v>
      </c>
      <c r="J312" s="279">
        <v>360.03333333333336</v>
      </c>
      <c r="K312" s="277">
        <v>348.2</v>
      </c>
      <c r="L312" s="277">
        <v>338.75</v>
      </c>
      <c r="M312" s="277">
        <v>15.61131</v>
      </c>
    </row>
    <row r="313" spans="1:13">
      <c r="A313" s="268">
        <v>303</v>
      </c>
      <c r="B313" s="277" t="s">
        <v>142</v>
      </c>
      <c r="C313" s="278">
        <v>5875.35</v>
      </c>
      <c r="D313" s="279">
        <v>5849.1166666666659</v>
      </c>
      <c r="E313" s="279">
        <v>5778.2333333333318</v>
      </c>
      <c r="F313" s="279">
        <v>5681.1166666666659</v>
      </c>
      <c r="G313" s="279">
        <v>5610.2333333333318</v>
      </c>
      <c r="H313" s="279">
        <v>5946.2333333333318</v>
      </c>
      <c r="I313" s="279">
        <v>6017.116666666665</v>
      </c>
      <c r="J313" s="279">
        <v>6114.2333333333318</v>
      </c>
      <c r="K313" s="277">
        <v>5920</v>
      </c>
      <c r="L313" s="277">
        <v>5752</v>
      </c>
      <c r="M313" s="277">
        <v>10.186590000000001</v>
      </c>
    </row>
    <row r="314" spans="1:13">
      <c r="A314" s="268">
        <v>304</v>
      </c>
      <c r="B314" s="277" t="s">
        <v>458</v>
      </c>
      <c r="C314" s="278">
        <v>649.70000000000005</v>
      </c>
      <c r="D314" s="279">
        <v>652</v>
      </c>
      <c r="E314" s="279">
        <v>637.70000000000005</v>
      </c>
      <c r="F314" s="279">
        <v>625.70000000000005</v>
      </c>
      <c r="G314" s="279">
        <v>611.40000000000009</v>
      </c>
      <c r="H314" s="279">
        <v>664</v>
      </c>
      <c r="I314" s="279">
        <v>678.3</v>
      </c>
      <c r="J314" s="279">
        <v>690.3</v>
      </c>
      <c r="K314" s="277">
        <v>666.3</v>
      </c>
      <c r="L314" s="277">
        <v>640</v>
      </c>
      <c r="M314" s="277">
        <v>0.24612000000000001</v>
      </c>
    </row>
    <row r="315" spans="1:13">
      <c r="A315" s="268">
        <v>305</v>
      </c>
      <c r="B315" s="277" t="s">
        <v>143</v>
      </c>
      <c r="C315" s="278">
        <v>608.9</v>
      </c>
      <c r="D315" s="279">
        <v>604.01666666666665</v>
      </c>
      <c r="E315" s="279">
        <v>595.58333333333326</v>
      </c>
      <c r="F315" s="279">
        <v>582.26666666666665</v>
      </c>
      <c r="G315" s="279">
        <v>573.83333333333326</v>
      </c>
      <c r="H315" s="279">
        <v>617.33333333333326</v>
      </c>
      <c r="I315" s="279">
        <v>625.76666666666665</v>
      </c>
      <c r="J315" s="279">
        <v>639.08333333333326</v>
      </c>
      <c r="K315" s="277">
        <v>612.45000000000005</v>
      </c>
      <c r="L315" s="277">
        <v>590.70000000000005</v>
      </c>
      <c r="M315" s="277">
        <v>28.25703</v>
      </c>
    </row>
    <row r="316" spans="1:13">
      <c r="A316" s="268">
        <v>306</v>
      </c>
      <c r="B316" s="277" t="s">
        <v>472</v>
      </c>
      <c r="C316" s="278">
        <v>1309.5999999999999</v>
      </c>
      <c r="D316" s="279">
        <v>1302.9166666666667</v>
      </c>
      <c r="E316" s="279">
        <v>1288.8333333333335</v>
      </c>
      <c r="F316" s="279">
        <v>1268.0666666666668</v>
      </c>
      <c r="G316" s="279">
        <v>1253.9833333333336</v>
      </c>
      <c r="H316" s="279">
        <v>1323.6833333333334</v>
      </c>
      <c r="I316" s="279">
        <v>1337.7666666666669</v>
      </c>
      <c r="J316" s="279">
        <v>1358.5333333333333</v>
      </c>
      <c r="K316" s="277">
        <v>1317</v>
      </c>
      <c r="L316" s="277">
        <v>1282.1500000000001</v>
      </c>
      <c r="M316" s="277">
        <v>0.87004999999999999</v>
      </c>
    </row>
    <row r="317" spans="1:13">
      <c r="A317" s="268">
        <v>307</v>
      </c>
      <c r="B317" s="277" t="s">
        <v>468</v>
      </c>
      <c r="C317" s="278">
        <v>1556.05</v>
      </c>
      <c r="D317" s="279">
        <v>1572.4333333333334</v>
      </c>
      <c r="E317" s="279">
        <v>1533.6666666666667</v>
      </c>
      <c r="F317" s="279">
        <v>1511.2833333333333</v>
      </c>
      <c r="G317" s="279">
        <v>1472.5166666666667</v>
      </c>
      <c r="H317" s="279">
        <v>1594.8166666666668</v>
      </c>
      <c r="I317" s="279">
        <v>1633.5833333333333</v>
      </c>
      <c r="J317" s="279">
        <v>1655.9666666666669</v>
      </c>
      <c r="K317" s="277">
        <v>1611.2</v>
      </c>
      <c r="L317" s="277">
        <v>1550.05</v>
      </c>
      <c r="M317" s="277">
        <v>0.46195000000000003</v>
      </c>
    </row>
    <row r="318" spans="1:13">
      <c r="A318" s="268">
        <v>308</v>
      </c>
      <c r="B318" s="277" t="s">
        <v>144</v>
      </c>
      <c r="C318" s="278">
        <v>580.9</v>
      </c>
      <c r="D318" s="279">
        <v>565.68333333333339</v>
      </c>
      <c r="E318" s="279">
        <v>544.36666666666679</v>
      </c>
      <c r="F318" s="279">
        <v>507.83333333333337</v>
      </c>
      <c r="G318" s="279">
        <v>486.51666666666677</v>
      </c>
      <c r="H318" s="279">
        <v>602.21666666666681</v>
      </c>
      <c r="I318" s="279">
        <v>623.53333333333342</v>
      </c>
      <c r="J318" s="279">
        <v>660.06666666666683</v>
      </c>
      <c r="K318" s="277">
        <v>587</v>
      </c>
      <c r="L318" s="277">
        <v>529.15</v>
      </c>
      <c r="M318" s="277">
        <v>37.562640000000002</v>
      </c>
    </row>
    <row r="319" spans="1:13">
      <c r="A319" s="268">
        <v>309</v>
      </c>
      <c r="B319" s="277" t="s">
        <v>145</v>
      </c>
      <c r="C319" s="278">
        <v>982.15</v>
      </c>
      <c r="D319" s="279">
        <v>976.05000000000007</v>
      </c>
      <c r="E319" s="279">
        <v>965.10000000000014</v>
      </c>
      <c r="F319" s="279">
        <v>948.05000000000007</v>
      </c>
      <c r="G319" s="279">
        <v>937.10000000000014</v>
      </c>
      <c r="H319" s="279">
        <v>993.10000000000014</v>
      </c>
      <c r="I319" s="279">
        <v>1004.0500000000002</v>
      </c>
      <c r="J319" s="279">
        <v>1021.1000000000001</v>
      </c>
      <c r="K319" s="277">
        <v>987</v>
      </c>
      <c r="L319" s="277">
        <v>959</v>
      </c>
      <c r="M319" s="277">
        <v>7.2273100000000001</v>
      </c>
    </row>
    <row r="320" spans="1:13">
      <c r="A320" s="268">
        <v>310</v>
      </c>
      <c r="B320" s="277" t="s">
        <v>465</v>
      </c>
      <c r="C320" s="278">
        <v>160.75</v>
      </c>
      <c r="D320" s="279">
        <v>161.58333333333334</v>
      </c>
      <c r="E320" s="279">
        <v>158.16666666666669</v>
      </c>
      <c r="F320" s="279">
        <v>155.58333333333334</v>
      </c>
      <c r="G320" s="279">
        <v>152.16666666666669</v>
      </c>
      <c r="H320" s="279">
        <v>164.16666666666669</v>
      </c>
      <c r="I320" s="279">
        <v>167.58333333333337</v>
      </c>
      <c r="J320" s="279">
        <v>170.16666666666669</v>
      </c>
      <c r="K320" s="277">
        <v>165</v>
      </c>
      <c r="L320" s="277">
        <v>159</v>
      </c>
      <c r="M320" s="277">
        <v>0.23841000000000001</v>
      </c>
    </row>
    <row r="321" spans="1:13">
      <c r="A321" s="268">
        <v>311</v>
      </c>
      <c r="B321" s="277" t="s">
        <v>1976</v>
      </c>
      <c r="C321" s="278">
        <v>205.8</v>
      </c>
      <c r="D321" s="279">
        <v>205.75</v>
      </c>
      <c r="E321" s="279">
        <v>202.3</v>
      </c>
      <c r="F321" s="279">
        <v>198.8</v>
      </c>
      <c r="G321" s="279">
        <v>195.35000000000002</v>
      </c>
      <c r="H321" s="279">
        <v>209.25</v>
      </c>
      <c r="I321" s="279">
        <v>212.7</v>
      </c>
      <c r="J321" s="279">
        <v>216.2</v>
      </c>
      <c r="K321" s="277">
        <v>209.2</v>
      </c>
      <c r="L321" s="277">
        <v>202.25</v>
      </c>
      <c r="M321" s="277">
        <v>5.6594800000000003</v>
      </c>
    </row>
    <row r="322" spans="1:13">
      <c r="A322" s="268">
        <v>312</v>
      </c>
      <c r="B322" s="277" t="s">
        <v>469</v>
      </c>
      <c r="C322" s="278">
        <v>66.2</v>
      </c>
      <c r="D322" s="279">
        <v>65.583333333333329</v>
      </c>
      <c r="E322" s="279">
        <v>64.166666666666657</v>
      </c>
      <c r="F322" s="279">
        <v>62.133333333333326</v>
      </c>
      <c r="G322" s="279">
        <v>60.716666666666654</v>
      </c>
      <c r="H322" s="279">
        <v>67.61666666666666</v>
      </c>
      <c r="I322" s="279">
        <v>69.033333333333317</v>
      </c>
      <c r="J322" s="279">
        <v>71.066666666666663</v>
      </c>
      <c r="K322" s="277">
        <v>67</v>
      </c>
      <c r="L322" s="277">
        <v>63.55</v>
      </c>
      <c r="M322" s="277">
        <v>20.10812</v>
      </c>
    </row>
    <row r="323" spans="1:13">
      <c r="A323" s="268">
        <v>313</v>
      </c>
      <c r="B323" s="277" t="s">
        <v>470</v>
      </c>
      <c r="C323" s="278">
        <v>305.05</v>
      </c>
      <c r="D323" s="279">
        <v>304.51666666666665</v>
      </c>
      <c r="E323" s="279">
        <v>299.5333333333333</v>
      </c>
      <c r="F323" s="279">
        <v>294.01666666666665</v>
      </c>
      <c r="G323" s="279">
        <v>289.0333333333333</v>
      </c>
      <c r="H323" s="279">
        <v>310.0333333333333</v>
      </c>
      <c r="I323" s="279">
        <v>315.01666666666665</v>
      </c>
      <c r="J323" s="279">
        <v>320.5333333333333</v>
      </c>
      <c r="K323" s="277">
        <v>309.5</v>
      </c>
      <c r="L323" s="277">
        <v>299</v>
      </c>
      <c r="M323" s="277">
        <v>0.88858000000000004</v>
      </c>
    </row>
    <row r="324" spans="1:13">
      <c r="A324" s="268">
        <v>314</v>
      </c>
      <c r="B324" s="277" t="s">
        <v>146</v>
      </c>
      <c r="C324" s="278">
        <v>1008.9</v>
      </c>
      <c r="D324" s="279">
        <v>1005.0666666666666</v>
      </c>
      <c r="E324" s="279">
        <v>990.13333333333321</v>
      </c>
      <c r="F324" s="279">
        <v>971.36666666666656</v>
      </c>
      <c r="G324" s="279">
        <v>956.43333333333317</v>
      </c>
      <c r="H324" s="279">
        <v>1023.8333333333333</v>
      </c>
      <c r="I324" s="279">
        <v>1038.7666666666667</v>
      </c>
      <c r="J324" s="279">
        <v>1057.5333333333333</v>
      </c>
      <c r="K324" s="277">
        <v>1020</v>
      </c>
      <c r="L324" s="277">
        <v>986.3</v>
      </c>
      <c r="M324" s="277">
        <v>14.231400000000001</v>
      </c>
    </row>
    <row r="325" spans="1:13">
      <c r="A325" s="268">
        <v>315</v>
      </c>
      <c r="B325" s="277" t="s">
        <v>459</v>
      </c>
      <c r="C325" s="278">
        <v>18.25</v>
      </c>
      <c r="D325" s="279">
        <v>18.433333333333334</v>
      </c>
      <c r="E325" s="279">
        <v>17.866666666666667</v>
      </c>
      <c r="F325" s="279">
        <v>17.483333333333334</v>
      </c>
      <c r="G325" s="279">
        <v>16.916666666666668</v>
      </c>
      <c r="H325" s="279">
        <v>18.816666666666666</v>
      </c>
      <c r="I325" s="279">
        <v>19.383333333333336</v>
      </c>
      <c r="J325" s="279">
        <v>19.766666666666666</v>
      </c>
      <c r="K325" s="277">
        <v>19</v>
      </c>
      <c r="L325" s="277">
        <v>18.05</v>
      </c>
      <c r="M325" s="277">
        <v>14.663779999999999</v>
      </c>
    </row>
    <row r="326" spans="1:13">
      <c r="A326" s="268">
        <v>316</v>
      </c>
      <c r="B326" s="277" t="s">
        <v>460</v>
      </c>
      <c r="C326" s="278">
        <v>146.65</v>
      </c>
      <c r="D326" s="279">
        <v>147.16666666666669</v>
      </c>
      <c r="E326" s="279">
        <v>145.28333333333336</v>
      </c>
      <c r="F326" s="279">
        <v>143.91666666666669</v>
      </c>
      <c r="G326" s="279">
        <v>142.03333333333336</v>
      </c>
      <c r="H326" s="279">
        <v>148.53333333333336</v>
      </c>
      <c r="I326" s="279">
        <v>150.41666666666669</v>
      </c>
      <c r="J326" s="279">
        <v>151.78333333333336</v>
      </c>
      <c r="K326" s="277">
        <v>149.05000000000001</v>
      </c>
      <c r="L326" s="277">
        <v>145.80000000000001</v>
      </c>
      <c r="M326" s="277">
        <v>0.96467999999999998</v>
      </c>
    </row>
    <row r="327" spans="1:13">
      <c r="A327" s="268">
        <v>317</v>
      </c>
      <c r="B327" s="277" t="s">
        <v>147</v>
      </c>
      <c r="C327" s="278">
        <v>92.35</v>
      </c>
      <c r="D327" s="279">
        <v>92.883333333333326</v>
      </c>
      <c r="E327" s="279">
        <v>91.016666666666652</v>
      </c>
      <c r="F327" s="279">
        <v>89.683333333333323</v>
      </c>
      <c r="G327" s="279">
        <v>87.816666666666649</v>
      </c>
      <c r="H327" s="279">
        <v>94.216666666666654</v>
      </c>
      <c r="I327" s="279">
        <v>96.083333333333329</v>
      </c>
      <c r="J327" s="279">
        <v>97.416666666666657</v>
      </c>
      <c r="K327" s="277">
        <v>94.75</v>
      </c>
      <c r="L327" s="277">
        <v>91.55</v>
      </c>
      <c r="M327" s="277">
        <v>103.5057</v>
      </c>
    </row>
    <row r="328" spans="1:13">
      <c r="A328" s="268">
        <v>318</v>
      </c>
      <c r="B328" s="277" t="s">
        <v>471</v>
      </c>
      <c r="C328" s="278">
        <v>685</v>
      </c>
      <c r="D328" s="279">
        <v>682.6</v>
      </c>
      <c r="E328" s="279">
        <v>674.90000000000009</v>
      </c>
      <c r="F328" s="279">
        <v>664.80000000000007</v>
      </c>
      <c r="G328" s="279">
        <v>657.10000000000014</v>
      </c>
      <c r="H328" s="279">
        <v>692.7</v>
      </c>
      <c r="I328" s="279">
        <v>700.40000000000009</v>
      </c>
      <c r="J328" s="279">
        <v>710.5</v>
      </c>
      <c r="K328" s="277">
        <v>690.3</v>
      </c>
      <c r="L328" s="277">
        <v>672.5</v>
      </c>
      <c r="M328" s="277">
        <v>1.3710599999999999</v>
      </c>
    </row>
    <row r="329" spans="1:13">
      <c r="A329" s="268">
        <v>319</v>
      </c>
      <c r="B329" s="277" t="s">
        <v>268</v>
      </c>
      <c r="C329" s="278">
        <v>1031.25</v>
      </c>
      <c r="D329" s="279">
        <v>1046.9166666666667</v>
      </c>
      <c r="E329" s="279">
        <v>994.83333333333348</v>
      </c>
      <c r="F329" s="279">
        <v>958.41666666666674</v>
      </c>
      <c r="G329" s="279">
        <v>906.33333333333348</v>
      </c>
      <c r="H329" s="279">
        <v>1083.3333333333335</v>
      </c>
      <c r="I329" s="279">
        <v>1135.416666666667</v>
      </c>
      <c r="J329" s="279">
        <v>1171.8333333333335</v>
      </c>
      <c r="K329" s="277">
        <v>1099</v>
      </c>
      <c r="L329" s="277">
        <v>1010.5</v>
      </c>
      <c r="M329" s="277">
        <v>15.190770000000001</v>
      </c>
    </row>
    <row r="330" spans="1:13">
      <c r="A330" s="268">
        <v>320</v>
      </c>
      <c r="B330" s="277" t="s">
        <v>148</v>
      </c>
      <c r="C330" s="278">
        <v>63537.95</v>
      </c>
      <c r="D330" s="279">
        <v>63367.35</v>
      </c>
      <c r="E330" s="279">
        <v>62601.95</v>
      </c>
      <c r="F330" s="279">
        <v>61665.95</v>
      </c>
      <c r="G330" s="279">
        <v>60900.549999999996</v>
      </c>
      <c r="H330" s="279">
        <v>64303.35</v>
      </c>
      <c r="I330" s="279">
        <v>65068.750000000007</v>
      </c>
      <c r="J330" s="279">
        <v>66004.75</v>
      </c>
      <c r="K330" s="277">
        <v>64132.75</v>
      </c>
      <c r="L330" s="277">
        <v>62431.35</v>
      </c>
      <c r="M330" s="277">
        <v>0.11199000000000001</v>
      </c>
    </row>
    <row r="331" spans="1:13">
      <c r="A331" s="268">
        <v>321</v>
      </c>
      <c r="B331" s="277" t="s">
        <v>267</v>
      </c>
      <c r="C331" s="278">
        <v>34.200000000000003</v>
      </c>
      <c r="D331" s="279">
        <v>34.216666666666669</v>
      </c>
      <c r="E331" s="279">
        <v>33.63333333333334</v>
      </c>
      <c r="F331" s="279">
        <v>33.06666666666667</v>
      </c>
      <c r="G331" s="279">
        <v>32.483333333333341</v>
      </c>
      <c r="H331" s="279">
        <v>34.783333333333339</v>
      </c>
      <c r="I331" s="279">
        <v>35.366666666666667</v>
      </c>
      <c r="J331" s="279">
        <v>35.933333333333337</v>
      </c>
      <c r="K331" s="277">
        <v>34.799999999999997</v>
      </c>
      <c r="L331" s="277">
        <v>33.65</v>
      </c>
      <c r="M331" s="277">
        <v>5.5699500000000004</v>
      </c>
    </row>
    <row r="332" spans="1:13">
      <c r="A332" s="268">
        <v>322</v>
      </c>
      <c r="B332" s="277" t="s">
        <v>149</v>
      </c>
      <c r="C332" s="278">
        <v>1131.6500000000001</v>
      </c>
      <c r="D332" s="279">
        <v>1115.25</v>
      </c>
      <c r="E332" s="279">
        <v>1093</v>
      </c>
      <c r="F332" s="279">
        <v>1054.3499999999999</v>
      </c>
      <c r="G332" s="279">
        <v>1032.0999999999999</v>
      </c>
      <c r="H332" s="279">
        <v>1153.9000000000001</v>
      </c>
      <c r="I332" s="279">
        <v>1176.1500000000001</v>
      </c>
      <c r="J332" s="279">
        <v>1214.8000000000002</v>
      </c>
      <c r="K332" s="277">
        <v>1137.5</v>
      </c>
      <c r="L332" s="277">
        <v>1076.5999999999999</v>
      </c>
      <c r="M332" s="277">
        <v>33.387630000000001</v>
      </c>
    </row>
    <row r="333" spans="1:13">
      <c r="A333" s="268">
        <v>323</v>
      </c>
      <c r="B333" s="277" t="s">
        <v>3162</v>
      </c>
      <c r="C333" s="278">
        <v>289.7</v>
      </c>
      <c r="D333" s="279">
        <v>287.7833333333333</v>
      </c>
      <c r="E333" s="279">
        <v>283.66666666666663</v>
      </c>
      <c r="F333" s="279">
        <v>277.63333333333333</v>
      </c>
      <c r="G333" s="279">
        <v>273.51666666666665</v>
      </c>
      <c r="H333" s="279">
        <v>293.81666666666661</v>
      </c>
      <c r="I333" s="279">
        <v>297.93333333333328</v>
      </c>
      <c r="J333" s="279">
        <v>303.96666666666658</v>
      </c>
      <c r="K333" s="277">
        <v>291.89999999999998</v>
      </c>
      <c r="L333" s="277">
        <v>281.75</v>
      </c>
      <c r="M333" s="277">
        <v>7.1453699999999998</v>
      </c>
    </row>
    <row r="334" spans="1:13">
      <c r="A334" s="268">
        <v>324</v>
      </c>
      <c r="B334" s="277" t="s">
        <v>269</v>
      </c>
      <c r="C334" s="278">
        <v>686.6</v>
      </c>
      <c r="D334" s="279">
        <v>676.51666666666677</v>
      </c>
      <c r="E334" s="279">
        <v>661.08333333333348</v>
      </c>
      <c r="F334" s="279">
        <v>635.56666666666672</v>
      </c>
      <c r="G334" s="279">
        <v>620.13333333333344</v>
      </c>
      <c r="H334" s="279">
        <v>702.03333333333353</v>
      </c>
      <c r="I334" s="279">
        <v>717.4666666666667</v>
      </c>
      <c r="J334" s="279">
        <v>742.98333333333358</v>
      </c>
      <c r="K334" s="277">
        <v>691.95</v>
      </c>
      <c r="L334" s="277">
        <v>651</v>
      </c>
      <c r="M334" s="277">
        <v>2.8596499999999998</v>
      </c>
    </row>
    <row r="335" spans="1:13">
      <c r="A335" s="268">
        <v>325</v>
      </c>
      <c r="B335" s="277" t="s">
        <v>150</v>
      </c>
      <c r="C335" s="278">
        <v>33.75</v>
      </c>
      <c r="D335" s="279">
        <v>33.466666666666669</v>
      </c>
      <c r="E335" s="279">
        <v>32.983333333333334</v>
      </c>
      <c r="F335" s="279">
        <v>32.216666666666669</v>
      </c>
      <c r="G335" s="279">
        <v>31.733333333333334</v>
      </c>
      <c r="H335" s="279">
        <v>34.233333333333334</v>
      </c>
      <c r="I335" s="279">
        <v>34.716666666666669</v>
      </c>
      <c r="J335" s="279">
        <v>35.483333333333334</v>
      </c>
      <c r="K335" s="277">
        <v>33.950000000000003</v>
      </c>
      <c r="L335" s="277">
        <v>32.700000000000003</v>
      </c>
      <c r="M335" s="277">
        <v>134.90894</v>
      </c>
    </row>
    <row r="336" spans="1:13">
      <c r="A336" s="268">
        <v>326</v>
      </c>
      <c r="B336" s="277" t="s">
        <v>261</v>
      </c>
      <c r="C336" s="278">
        <v>3037.85</v>
      </c>
      <c r="D336" s="279">
        <v>3031.7166666666672</v>
      </c>
      <c r="E336" s="279">
        <v>2988.4333333333343</v>
      </c>
      <c r="F336" s="279">
        <v>2939.0166666666673</v>
      </c>
      <c r="G336" s="279">
        <v>2895.7333333333345</v>
      </c>
      <c r="H336" s="279">
        <v>3081.1333333333341</v>
      </c>
      <c r="I336" s="279">
        <v>3124.416666666667</v>
      </c>
      <c r="J336" s="279">
        <v>3173.8333333333339</v>
      </c>
      <c r="K336" s="277">
        <v>3075</v>
      </c>
      <c r="L336" s="277">
        <v>2982.3</v>
      </c>
      <c r="M336" s="277">
        <v>5.0770299999999997</v>
      </c>
    </row>
    <row r="337" spans="1:13">
      <c r="A337" s="268">
        <v>327</v>
      </c>
      <c r="B337" s="277" t="s">
        <v>478</v>
      </c>
      <c r="C337" s="278">
        <v>1675.4</v>
      </c>
      <c r="D337" s="279">
        <v>1674.3166666666666</v>
      </c>
      <c r="E337" s="279">
        <v>1656.0833333333333</v>
      </c>
      <c r="F337" s="279">
        <v>1636.7666666666667</v>
      </c>
      <c r="G337" s="279">
        <v>1618.5333333333333</v>
      </c>
      <c r="H337" s="279">
        <v>1693.6333333333332</v>
      </c>
      <c r="I337" s="279">
        <v>1711.8666666666668</v>
      </c>
      <c r="J337" s="279">
        <v>1731.1833333333332</v>
      </c>
      <c r="K337" s="277">
        <v>1692.55</v>
      </c>
      <c r="L337" s="277">
        <v>1655</v>
      </c>
      <c r="M337" s="277">
        <v>0.45257999999999998</v>
      </c>
    </row>
    <row r="338" spans="1:13">
      <c r="A338" s="268">
        <v>328</v>
      </c>
      <c r="B338" s="277" t="s">
        <v>151</v>
      </c>
      <c r="C338" s="278">
        <v>23.65</v>
      </c>
      <c r="D338" s="279">
        <v>23.516666666666669</v>
      </c>
      <c r="E338" s="279">
        <v>23.233333333333338</v>
      </c>
      <c r="F338" s="279">
        <v>22.81666666666667</v>
      </c>
      <c r="G338" s="279">
        <v>22.533333333333339</v>
      </c>
      <c r="H338" s="279">
        <v>23.933333333333337</v>
      </c>
      <c r="I338" s="279">
        <v>24.216666666666669</v>
      </c>
      <c r="J338" s="279">
        <v>24.633333333333336</v>
      </c>
      <c r="K338" s="277">
        <v>23.8</v>
      </c>
      <c r="L338" s="277">
        <v>23.1</v>
      </c>
      <c r="M338" s="277">
        <v>68.029089999999997</v>
      </c>
    </row>
    <row r="339" spans="1:13">
      <c r="A339" s="268">
        <v>329</v>
      </c>
      <c r="B339" s="277" t="s">
        <v>477</v>
      </c>
      <c r="C339" s="278">
        <v>46.55</v>
      </c>
      <c r="D339" s="279">
        <v>46.883333333333333</v>
      </c>
      <c r="E339" s="279">
        <v>45.766666666666666</v>
      </c>
      <c r="F339" s="279">
        <v>44.983333333333334</v>
      </c>
      <c r="G339" s="279">
        <v>43.866666666666667</v>
      </c>
      <c r="H339" s="279">
        <v>47.666666666666664</v>
      </c>
      <c r="I339" s="279">
        <v>48.783333333333324</v>
      </c>
      <c r="J339" s="279">
        <v>49.566666666666663</v>
      </c>
      <c r="K339" s="277">
        <v>48</v>
      </c>
      <c r="L339" s="277">
        <v>46.1</v>
      </c>
      <c r="M339" s="277">
        <v>3.8053300000000001</v>
      </c>
    </row>
    <row r="340" spans="1:13">
      <c r="A340" s="268">
        <v>330</v>
      </c>
      <c r="B340" s="277" t="s">
        <v>152</v>
      </c>
      <c r="C340" s="278">
        <v>31.45</v>
      </c>
      <c r="D340" s="279">
        <v>31.2</v>
      </c>
      <c r="E340" s="279">
        <v>30.5</v>
      </c>
      <c r="F340" s="279">
        <v>29.55</v>
      </c>
      <c r="G340" s="279">
        <v>28.85</v>
      </c>
      <c r="H340" s="279">
        <v>32.15</v>
      </c>
      <c r="I340" s="279">
        <v>32.849999999999994</v>
      </c>
      <c r="J340" s="279">
        <v>33.799999999999997</v>
      </c>
      <c r="K340" s="277">
        <v>31.9</v>
      </c>
      <c r="L340" s="277">
        <v>30.25</v>
      </c>
      <c r="M340" s="277">
        <v>144.91740999999999</v>
      </c>
    </row>
    <row r="341" spans="1:13">
      <c r="A341" s="268">
        <v>331</v>
      </c>
      <c r="B341" s="277" t="s">
        <v>473</v>
      </c>
      <c r="C341" s="278">
        <v>422.6</v>
      </c>
      <c r="D341" s="279">
        <v>424.48333333333329</v>
      </c>
      <c r="E341" s="279">
        <v>417.76666666666659</v>
      </c>
      <c r="F341" s="279">
        <v>412.93333333333328</v>
      </c>
      <c r="G341" s="279">
        <v>406.21666666666658</v>
      </c>
      <c r="H341" s="279">
        <v>429.31666666666661</v>
      </c>
      <c r="I341" s="279">
        <v>436.0333333333333</v>
      </c>
      <c r="J341" s="279">
        <v>440.86666666666662</v>
      </c>
      <c r="K341" s="277">
        <v>431.2</v>
      </c>
      <c r="L341" s="277">
        <v>419.65</v>
      </c>
      <c r="M341" s="277">
        <v>0.42409999999999998</v>
      </c>
    </row>
    <row r="342" spans="1:13">
      <c r="A342" s="268">
        <v>332</v>
      </c>
      <c r="B342" s="277" t="s">
        <v>153</v>
      </c>
      <c r="C342" s="278">
        <v>17495.650000000001</v>
      </c>
      <c r="D342" s="279">
        <v>17340.083333333332</v>
      </c>
      <c r="E342" s="279">
        <v>16915.566666666666</v>
      </c>
      <c r="F342" s="279">
        <v>16335.483333333334</v>
      </c>
      <c r="G342" s="279">
        <v>15910.966666666667</v>
      </c>
      <c r="H342" s="279">
        <v>17920.166666666664</v>
      </c>
      <c r="I342" s="279">
        <v>18344.683333333334</v>
      </c>
      <c r="J342" s="279">
        <v>18924.766666666663</v>
      </c>
      <c r="K342" s="277">
        <v>17764.599999999999</v>
      </c>
      <c r="L342" s="277">
        <v>16760</v>
      </c>
      <c r="M342" s="277">
        <v>2.9654099999999999</v>
      </c>
    </row>
    <row r="343" spans="1:13">
      <c r="A343" s="268">
        <v>333</v>
      </c>
      <c r="B343" s="277" t="s">
        <v>3182</v>
      </c>
      <c r="C343" s="278">
        <v>42.25</v>
      </c>
      <c r="D343" s="279">
        <v>42.5</v>
      </c>
      <c r="E343" s="279">
        <v>42</v>
      </c>
      <c r="F343" s="279">
        <v>41.75</v>
      </c>
      <c r="G343" s="279">
        <v>41.25</v>
      </c>
      <c r="H343" s="279">
        <v>42.75</v>
      </c>
      <c r="I343" s="279">
        <v>43.25</v>
      </c>
      <c r="J343" s="279">
        <v>43.5</v>
      </c>
      <c r="K343" s="277">
        <v>43</v>
      </c>
      <c r="L343" s="277">
        <v>42.25</v>
      </c>
      <c r="M343" s="277">
        <v>11.84225</v>
      </c>
    </row>
    <row r="344" spans="1:13">
      <c r="A344" s="268">
        <v>334</v>
      </c>
      <c r="B344" s="277" t="s">
        <v>476</v>
      </c>
      <c r="C344" s="278">
        <v>33.6</v>
      </c>
      <c r="D344" s="279">
        <v>33.283333333333339</v>
      </c>
      <c r="E344" s="279">
        <v>32.616666666666674</v>
      </c>
      <c r="F344" s="279">
        <v>31.633333333333333</v>
      </c>
      <c r="G344" s="279">
        <v>30.966666666666669</v>
      </c>
      <c r="H344" s="279">
        <v>34.26666666666668</v>
      </c>
      <c r="I344" s="279">
        <v>34.933333333333351</v>
      </c>
      <c r="J344" s="279">
        <v>35.916666666666686</v>
      </c>
      <c r="K344" s="277">
        <v>33.950000000000003</v>
      </c>
      <c r="L344" s="277">
        <v>32.299999999999997</v>
      </c>
      <c r="M344" s="277">
        <v>7.1019399999999999</v>
      </c>
    </row>
    <row r="345" spans="1:13">
      <c r="A345" s="268">
        <v>335</v>
      </c>
      <c r="B345" s="277" t="s">
        <v>475</v>
      </c>
      <c r="C345" s="278">
        <v>274.85000000000002</v>
      </c>
      <c r="D345" s="279">
        <v>277.11666666666667</v>
      </c>
      <c r="E345" s="279">
        <v>270.23333333333335</v>
      </c>
      <c r="F345" s="279">
        <v>265.61666666666667</v>
      </c>
      <c r="G345" s="279">
        <v>258.73333333333335</v>
      </c>
      <c r="H345" s="279">
        <v>281.73333333333335</v>
      </c>
      <c r="I345" s="279">
        <v>288.61666666666667</v>
      </c>
      <c r="J345" s="279">
        <v>293.23333333333335</v>
      </c>
      <c r="K345" s="277">
        <v>284</v>
      </c>
      <c r="L345" s="277">
        <v>272.5</v>
      </c>
      <c r="M345" s="277">
        <v>5.0747099999999996</v>
      </c>
    </row>
    <row r="346" spans="1:13">
      <c r="A346" s="268">
        <v>336</v>
      </c>
      <c r="B346" s="277" t="s">
        <v>270</v>
      </c>
      <c r="C346" s="278">
        <v>20.100000000000001</v>
      </c>
      <c r="D346" s="279">
        <v>20.05</v>
      </c>
      <c r="E346" s="279">
        <v>19.900000000000002</v>
      </c>
      <c r="F346" s="279">
        <v>19.700000000000003</v>
      </c>
      <c r="G346" s="279">
        <v>19.550000000000004</v>
      </c>
      <c r="H346" s="279">
        <v>20.25</v>
      </c>
      <c r="I346" s="279">
        <v>20.399999999999999</v>
      </c>
      <c r="J346" s="279">
        <v>20.599999999999998</v>
      </c>
      <c r="K346" s="277">
        <v>20.2</v>
      </c>
      <c r="L346" s="277">
        <v>19.850000000000001</v>
      </c>
      <c r="M346" s="277">
        <v>27.13974</v>
      </c>
    </row>
    <row r="347" spans="1:13">
      <c r="A347" s="268">
        <v>337</v>
      </c>
      <c r="B347" s="277" t="s">
        <v>283</v>
      </c>
      <c r="C347" s="278">
        <v>110.55</v>
      </c>
      <c r="D347" s="279">
        <v>110.85000000000001</v>
      </c>
      <c r="E347" s="279">
        <v>109.75000000000001</v>
      </c>
      <c r="F347" s="279">
        <v>108.95</v>
      </c>
      <c r="G347" s="279">
        <v>107.85000000000001</v>
      </c>
      <c r="H347" s="279">
        <v>111.65000000000002</v>
      </c>
      <c r="I347" s="279">
        <v>112.75000000000001</v>
      </c>
      <c r="J347" s="279">
        <v>113.55000000000003</v>
      </c>
      <c r="K347" s="277">
        <v>111.95</v>
      </c>
      <c r="L347" s="277">
        <v>110.05</v>
      </c>
      <c r="M347" s="277">
        <v>1.19197</v>
      </c>
    </row>
    <row r="348" spans="1:13">
      <c r="A348" s="268">
        <v>338</v>
      </c>
      <c r="B348" s="277" t="s">
        <v>154</v>
      </c>
      <c r="C348" s="278">
        <v>1652.75</v>
      </c>
      <c r="D348" s="279">
        <v>1677.95</v>
      </c>
      <c r="E348" s="279">
        <v>1595.9</v>
      </c>
      <c r="F348" s="279">
        <v>1539.05</v>
      </c>
      <c r="G348" s="279">
        <v>1457</v>
      </c>
      <c r="H348" s="279">
        <v>1734.8000000000002</v>
      </c>
      <c r="I348" s="279">
        <v>1816.85</v>
      </c>
      <c r="J348" s="279">
        <v>1873.7000000000003</v>
      </c>
      <c r="K348" s="277">
        <v>1760</v>
      </c>
      <c r="L348" s="277">
        <v>1621.1</v>
      </c>
      <c r="M348" s="277">
        <v>16.38194</v>
      </c>
    </row>
    <row r="349" spans="1:13">
      <c r="A349" s="268">
        <v>339</v>
      </c>
      <c r="B349" s="277" t="s">
        <v>479</v>
      </c>
      <c r="C349" s="278">
        <v>1175.8</v>
      </c>
      <c r="D349" s="279">
        <v>1169.2666666666667</v>
      </c>
      <c r="E349" s="279">
        <v>1154.5333333333333</v>
      </c>
      <c r="F349" s="279">
        <v>1133.2666666666667</v>
      </c>
      <c r="G349" s="279">
        <v>1118.5333333333333</v>
      </c>
      <c r="H349" s="279">
        <v>1190.5333333333333</v>
      </c>
      <c r="I349" s="279">
        <v>1205.2666666666664</v>
      </c>
      <c r="J349" s="279">
        <v>1226.5333333333333</v>
      </c>
      <c r="K349" s="277">
        <v>1184</v>
      </c>
      <c r="L349" s="277">
        <v>1148</v>
      </c>
      <c r="M349" s="277">
        <v>9.7919999999999993E-2</v>
      </c>
    </row>
    <row r="350" spans="1:13">
      <c r="A350" s="268">
        <v>340</v>
      </c>
      <c r="B350" s="277" t="s">
        <v>474</v>
      </c>
      <c r="C350" s="278">
        <v>45.05</v>
      </c>
      <c r="D350" s="279">
        <v>44.833333333333336</v>
      </c>
      <c r="E350" s="279">
        <v>44.416666666666671</v>
      </c>
      <c r="F350" s="279">
        <v>43.783333333333339</v>
      </c>
      <c r="G350" s="279">
        <v>43.366666666666674</v>
      </c>
      <c r="H350" s="279">
        <v>45.466666666666669</v>
      </c>
      <c r="I350" s="279">
        <v>45.88333333333334</v>
      </c>
      <c r="J350" s="279">
        <v>46.516666666666666</v>
      </c>
      <c r="K350" s="277">
        <v>45.25</v>
      </c>
      <c r="L350" s="277">
        <v>44.2</v>
      </c>
      <c r="M350" s="277">
        <v>7.0526200000000001</v>
      </c>
    </row>
    <row r="351" spans="1:13">
      <c r="A351" s="268">
        <v>341</v>
      </c>
      <c r="B351" s="277" t="s">
        <v>155</v>
      </c>
      <c r="C351" s="278">
        <v>82.1</v>
      </c>
      <c r="D351" s="279">
        <v>81.666666666666671</v>
      </c>
      <c r="E351" s="279">
        <v>80.833333333333343</v>
      </c>
      <c r="F351" s="279">
        <v>79.566666666666677</v>
      </c>
      <c r="G351" s="279">
        <v>78.733333333333348</v>
      </c>
      <c r="H351" s="279">
        <v>82.933333333333337</v>
      </c>
      <c r="I351" s="279">
        <v>83.76666666666668</v>
      </c>
      <c r="J351" s="279">
        <v>85.033333333333331</v>
      </c>
      <c r="K351" s="277">
        <v>82.5</v>
      </c>
      <c r="L351" s="277">
        <v>80.400000000000006</v>
      </c>
      <c r="M351" s="277">
        <v>41.873429999999999</v>
      </c>
    </row>
    <row r="352" spans="1:13">
      <c r="A352" s="268">
        <v>342</v>
      </c>
      <c r="B352" s="277" t="s">
        <v>156</v>
      </c>
      <c r="C352" s="278">
        <v>86.75</v>
      </c>
      <c r="D352" s="279">
        <v>87</v>
      </c>
      <c r="E352" s="279">
        <v>85.6</v>
      </c>
      <c r="F352" s="279">
        <v>84.449999999999989</v>
      </c>
      <c r="G352" s="279">
        <v>83.049999999999983</v>
      </c>
      <c r="H352" s="279">
        <v>88.15</v>
      </c>
      <c r="I352" s="279">
        <v>89.550000000000011</v>
      </c>
      <c r="J352" s="279">
        <v>90.700000000000017</v>
      </c>
      <c r="K352" s="277">
        <v>88.4</v>
      </c>
      <c r="L352" s="277">
        <v>85.85</v>
      </c>
      <c r="M352" s="277">
        <v>101.52713</v>
      </c>
    </row>
    <row r="353" spans="1:13">
      <c r="A353" s="268">
        <v>343</v>
      </c>
      <c r="B353" s="277" t="s">
        <v>271</v>
      </c>
      <c r="C353" s="278">
        <v>364.75</v>
      </c>
      <c r="D353" s="279">
        <v>366.58333333333331</v>
      </c>
      <c r="E353" s="279">
        <v>360.16666666666663</v>
      </c>
      <c r="F353" s="279">
        <v>355.58333333333331</v>
      </c>
      <c r="G353" s="279">
        <v>349.16666666666663</v>
      </c>
      <c r="H353" s="279">
        <v>371.16666666666663</v>
      </c>
      <c r="I353" s="279">
        <v>377.58333333333326</v>
      </c>
      <c r="J353" s="279">
        <v>382.16666666666663</v>
      </c>
      <c r="K353" s="277">
        <v>373</v>
      </c>
      <c r="L353" s="277">
        <v>362</v>
      </c>
      <c r="M353" s="277">
        <v>2.6339399999999999</v>
      </c>
    </row>
    <row r="354" spans="1:13">
      <c r="A354" s="268">
        <v>344</v>
      </c>
      <c r="B354" s="277" t="s">
        <v>272</v>
      </c>
      <c r="C354" s="278">
        <v>3153</v>
      </c>
      <c r="D354" s="279">
        <v>3114</v>
      </c>
      <c r="E354" s="279">
        <v>3029</v>
      </c>
      <c r="F354" s="279">
        <v>2905</v>
      </c>
      <c r="G354" s="279">
        <v>2820</v>
      </c>
      <c r="H354" s="279">
        <v>3238</v>
      </c>
      <c r="I354" s="279">
        <v>3323</v>
      </c>
      <c r="J354" s="279">
        <v>3447</v>
      </c>
      <c r="K354" s="277">
        <v>3199</v>
      </c>
      <c r="L354" s="277">
        <v>2990</v>
      </c>
      <c r="M354" s="277">
        <v>0.93128999999999995</v>
      </c>
    </row>
    <row r="355" spans="1:13">
      <c r="A355" s="268">
        <v>345</v>
      </c>
      <c r="B355" s="277" t="s">
        <v>157</v>
      </c>
      <c r="C355" s="278">
        <v>93.25</v>
      </c>
      <c r="D355" s="279">
        <v>94.45</v>
      </c>
      <c r="E355" s="279">
        <v>91.9</v>
      </c>
      <c r="F355" s="279">
        <v>90.55</v>
      </c>
      <c r="G355" s="279">
        <v>88</v>
      </c>
      <c r="H355" s="279">
        <v>95.800000000000011</v>
      </c>
      <c r="I355" s="279">
        <v>98.35</v>
      </c>
      <c r="J355" s="279">
        <v>99.700000000000017</v>
      </c>
      <c r="K355" s="277">
        <v>97</v>
      </c>
      <c r="L355" s="277">
        <v>93.1</v>
      </c>
      <c r="M355" s="277">
        <v>11.158989999999999</v>
      </c>
    </row>
    <row r="356" spans="1:13">
      <c r="A356" s="268">
        <v>346</v>
      </c>
      <c r="B356" s="277" t="s">
        <v>480</v>
      </c>
      <c r="C356" s="278">
        <v>65.099999999999994</v>
      </c>
      <c r="D356" s="279">
        <v>65.099999999999994</v>
      </c>
      <c r="E356" s="279">
        <v>65.099999999999994</v>
      </c>
      <c r="F356" s="279">
        <v>65.099999999999994</v>
      </c>
      <c r="G356" s="279">
        <v>65.099999999999994</v>
      </c>
      <c r="H356" s="279">
        <v>65.099999999999994</v>
      </c>
      <c r="I356" s="279">
        <v>65.099999999999994</v>
      </c>
      <c r="J356" s="279">
        <v>65.099999999999994</v>
      </c>
      <c r="K356" s="277">
        <v>65.099999999999994</v>
      </c>
      <c r="L356" s="277">
        <v>65.099999999999994</v>
      </c>
      <c r="M356" s="277">
        <v>0.13913</v>
      </c>
    </row>
    <row r="357" spans="1:13">
      <c r="A357" s="268">
        <v>347</v>
      </c>
      <c r="B357" s="277" t="s">
        <v>158</v>
      </c>
      <c r="C357" s="278">
        <v>76.150000000000006</v>
      </c>
      <c r="D357" s="279">
        <v>75.95</v>
      </c>
      <c r="E357" s="279">
        <v>75.2</v>
      </c>
      <c r="F357" s="279">
        <v>74.25</v>
      </c>
      <c r="G357" s="279">
        <v>73.5</v>
      </c>
      <c r="H357" s="279">
        <v>76.900000000000006</v>
      </c>
      <c r="I357" s="279">
        <v>77.650000000000006</v>
      </c>
      <c r="J357" s="279">
        <v>78.600000000000009</v>
      </c>
      <c r="K357" s="277">
        <v>76.7</v>
      </c>
      <c r="L357" s="277">
        <v>75</v>
      </c>
      <c r="M357" s="277">
        <v>106.05125</v>
      </c>
    </row>
    <row r="358" spans="1:13">
      <c r="A358" s="268">
        <v>348</v>
      </c>
      <c r="B358" s="277" t="s">
        <v>481</v>
      </c>
      <c r="C358" s="278">
        <v>63.85</v>
      </c>
      <c r="D358" s="279">
        <v>64.11666666666666</v>
      </c>
      <c r="E358" s="279">
        <v>62.73333333333332</v>
      </c>
      <c r="F358" s="279">
        <v>61.61666666666666</v>
      </c>
      <c r="G358" s="279">
        <v>60.23333333333332</v>
      </c>
      <c r="H358" s="279">
        <v>65.23333333333332</v>
      </c>
      <c r="I358" s="279">
        <v>66.616666666666674</v>
      </c>
      <c r="J358" s="279">
        <v>67.73333333333332</v>
      </c>
      <c r="K358" s="277">
        <v>65.5</v>
      </c>
      <c r="L358" s="277">
        <v>63</v>
      </c>
      <c r="M358" s="277">
        <v>1.5932299999999999</v>
      </c>
    </row>
    <row r="359" spans="1:13">
      <c r="A359" s="268">
        <v>349</v>
      </c>
      <c r="B359" s="277" t="s">
        <v>482</v>
      </c>
      <c r="C359" s="278">
        <v>174.15</v>
      </c>
      <c r="D359" s="279">
        <v>173.83333333333334</v>
      </c>
      <c r="E359" s="279">
        <v>172.31666666666669</v>
      </c>
      <c r="F359" s="279">
        <v>170.48333333333335</v>
      </c>
      <c r="G359" s="279">
        <v>168.9666666666667</v>
      </c>
      <c r="H359" s="279">
        <v>175.66666666666669</v>
      </c>
      <c r="I359" s="279">
        <v>177.18333333333334</v>
      </c>
      <c r="J359" s="279">
        <v>179.01666666666668</v>
      </c>
      <c r="K359" s="277">
        <v>175.35</v>
      </c>
      <c r="L359" s="277">
        <v>172</v>
      </c>
      <c r="M359" s="277">
        <v>1.1212</v>
      </c>
    </row>
    <row r="360" spans="1:13">
      <c r="A360" s="268">
        <v>350</v>
      </c>
      <c r="B360" s="277" t="s">
        <v>483</v>
      </c>
      <c r="C360" s="278">
        <v>168.4</v>
      </c>
      <c r="D360" s="279">
        <v>169.76666666666668</v>
      </c>
      <c r="E360" s="279">
        <v>165.73333333333335</v>
      </c>
      <c r="F360" s="279">
        <v>163.06666666666666</v>
      </c>
      <c r="G360" s="279">
        <v>159.03333333333333</v>
      </c>
      <c r="H360" s="279">
        <v>172.43333333333337</v>
      </c>
      <c r="I360" s="279">
        <v>176.46666666666673</v>
      </c>
      <c r="J360" s="279">
        <v>179.13333333333338</v>
      </c>
      <c r="K360" s="277">
        <v>173.8</v>
      </c>
      <c r="L360" s="277">
        <v>167.1</v>
      </c>
      <c r="M360" s="277">
        <v>0.13344</v>
      </c>
    </row>
    <row r="361" spans="1:13">
      <c r="A361" s="268">
        <v>351</v>
      </c>
      <c r="B361" s="277" t="s">
        <v>159</v>
      </c>
      <c r="C361" s="278">
        <v>19245.55</v>
      </c>
      <c r="D361" s="279">
        <v>19398.516666666666</v>
      </c>
      <c r="E361" s="279">
        <v>18947.033333333333</v>
      </c>
      <c r="F361" s="279">
        <v>18648.516666666666</v>
      </c>
      <c r="G361" s="279">
        <v>18197.033333333333</v>
      </c>
      <c r="H361" s="279">
        <v>19697.033333333333</v>
      </c>
      <c r="I361" s="279">
        <v>20148.516666666663</v>
      </c>
      <c r="J361" s="279">
        <v>20447.033333333333</v>
      </c>
      <c r="K361" s="277">
        <v>19850</v>
      </c>
      <c r="L361" s="277">
        <v>19100</v>
      </c>
      <c r="M361" s="277">
        <v>0.19109000000000001</v>
      </c>
    </row>
    <row r="362" spans="1:13">
      <c r="A362" s="268">
        <v>352</v>
      </c>
      <c r="B362" s="277" t="s">
        <v>487</v>
      </c>
      <c r="C362" s="278">
        <v>86.9</v>
      </c>
      <c r="D362" s="279">
        <v>86.8</v>
      </c>
      <c r="E362" s="279">
        <v>86.1</v>
      </c>
      <c r="F362" s="279">
        <v>85.3</v>
      </c>
      <c r="G362" s="279">
        <v>84.6</v>
      </c>
      <c r="H362" s="279">
        <v>87.6</v>
      </c>
      <c r="I362" s="279">
        <v>88.300000000000011</v>
      </c>
      <c r="J362" s="279">
        <v>89.1</v>
      </c>
      <c r="K362" s="277">
        <v>87.5</v>
      </c>
      <c r="L362" s="277">
        <v>86</v>
      </c>
      <c r="M362" s="277">
        <v>1.3826700000000001</v>
      </c>
    </row>
    <row r="363" spans="1:13">
      <c r="A363" s="268">
        <v>353</v>
      </c>
      <c r="B363" s="277" t="s">
        <v>484</v>
      </c>
      <c r="C363" s="278">
        <v>14</v>
      </c>
      <c r="D363" s="279">
        <v>14</v>
      </c>
      <c r="E363" s="279">
        <v>13.6</v>
      </c>
      <c r="F363" s="279">
        <v>13.2</v>
      </c>
      <c r="G363" s="279">
        <v>12.799999999999999</v>
      </c>
      <c r="H363" s="279">
        <v>14.4</v>
      </c>
      <c r="I363" s="279">
        <v>14.799999999999999</v>
      </c>
      <c r="J363" s="279">
        <v>15.200000000000001</v>
      </c>
      <c r="K363" s="277">
        <v>14.4</v>
      </c>
      <c r="L363" s="277">
        <v>13.6</v>
      </c>
      <c r="M363" s="277">
        <v>12.54477</v>
      </c>
    </row>
    <row r="364" spans="1:13">
      <c r="A364" s="268">
        <v>354</v>
      </c>
      <c r="B364" s="277" t="s">
        <v>160</v>
      </c>
      <c r="C364" s="278">
        <v>1372.95</v>
      </c>
      <c r="D364" s="279">
        <v>1375.6499999999999</v>
      </c>
      <c r="E364" s="279">
        <v>1351.4999999999998</v>
      </c>
      <c r="F364" s="279">
        <v>1330.05</v>
      </c>
      <c r="G364" s="279">
        <v>1305.8999999999999</v>
      </c>
      <c r="H364" s="279">
        <v>1397.0999999999997</v>
      </c>
      <c r="I364" s="279">
        <v>1421.2499999999998</v>
      </c>
      <c r="J364" s="279">
        <v>1442.6999999999996</v>
      </c>
      <c r="K364" s="277">
        <v>1399.8</v>
      </c>
      <c r="L364" s="277">
        <v>1354.2</v>
      </c>
      <c r="M364" s="277">
        <v>8.0022699999999993</v>
      </c>
    </row>
    <row r="365" spans="1:13">
      <c r="A365" s="268">
        <v>355</v>
      </c>
      <c r="B365" s="277" t="s">
        <v>488</v>
      </c>
      <c r="C365" s="278">
        <v>755.75</v>
      </c>
      <c r="D365" s="279">
        <v>767.1</v>
      </c>
      <c r="E365" s="279">
        <v>734.25</v>
      </c>
      <c r="F365" s="279">
        <v>712.75</v>
      </c>
      <c r="G365" s="279">
        <v>679.9</v>
      </c>
      <c r="H365" s="279">
        <v>788.6</v>
      </c>
      <c r="I365" s="279">
        <v>821.45000000000016</v>
      </c>
      <c r="J365" s="279">
        <v>842.95</v>
      </c>
      <c r="K365" s="277">
        <v>799.95</v>
      </c>
      <c r="L365" s="277">
        <v>745.6</v>
      </c>
      <c r="M365" s="277">
        <v>2.4136099999999998</v>
      </c>
    </row>
    <row r="366" spans="1:13">
      <c r="A366" s="268">
        <v>356</v>
      </c>
      <c r="B366" s="277" t="s">
        <v>161</v>
      </c>
      <c r="C366" s="278">
        <v>255.55</v>
      </c>
      <c r="D366" s="279">
        <v>255.43333333333337</v>
      </c>
      <c r="E366" s="279">
        <v>250.51666666666671</v>
      </c>
      <c r="F366" s="279">
        <v>245.48333333333335</v>
      </c>
      <c r="G366" s="279">
        <v>240.56666666666669</v>
      </c>
      <c r="H366" s="279">
        <v>260.4666666666667</v>
      </c>
      <c r="I366" s="279">
        <v>265.38333333333344</v>
      </c>
      <c r="J366" s="279">
        <v>270.41666666666674</v>
      </c>
      <c r="K366" s="277">
        <v>260.35000000000002</v>
      </c>
      <c r="L366" s="277">
        <v>250.4</v>
      </c>
      <c r="M366" s="277">
        <v>45.404969999999999</v>
      </c>
    </row>
    <row r="367" spans="1:13">
      <c r="A367" s="268">
        <v>357</v>
      </c>
      <c r="B367" s="277" t="s">
        <v>162</v>
      </c>
      <c r="C367" s="278">
        <v>81.25</v>
      </c>
      <c r="D367" s="279">
        <v>80.566666666666663</v>
      </c>
      <c r="E367" s="279">
        <v>79.533333333333331</v>
      </c>
      <c r="F367" s="279">
        <v>77.816666666666663</v>
      </c>
      <c r="G367" s="279">
        <v>76.783333333333331</v>
      </c>
      <c r="H367" s="279">
        <v>82.283333333333331</v>
      </c>
      <c r="I367" s="279">
        <v>83.316666666666663</v>
      </c>
      <c r="J367" s="279">
        <v>85.033333333333331</v>
      </c>
      <c r="K367" s="277">
        <v>81.599999999999994</v>
      </c>
      <c r="L367" s="277">
        <v>78.849999999999994</v>
      </c>
      <c r="M367" s="277">
        <v>52.747950000000003</v>
      </c>
    </row>
    <row r="368" spans="1:13">
      <c r="A368" s="268">
        <v>358</v>
      </c>
      <c r="B368" s="277" t="s">
        <v>275</v>
      </c>
      <c r="C368" s="278">
        <v>4104.3500000000004</v>
      </c>
      <c r="D368" s="279">
        <v>4107.2833333333338</v>
      </c>
      <c r="E368" s="279">
        <v>4079.5666666666675</v>
      </c>
      <c r="F368" s="279">
        <v>4054.7833333333338</v>
      </c>
      <c r="G368" s="279">
        <v>4027.0666666666675</v>
      </c>
      <c r="H368" s="279">
        <v>4132.0666666666675</v>
      </c>
      <c r="I368" s="279">
        <v>4159.7833333333328</v>
      </c>
      <c r="J368" s="279">
        <v>4184.5666666666675</v>
      </c>
      <c r="K368" s="277">
        <v>4135</v>
      </c>
      <c r="L368" s="277">
        <v>4082.5</v>
      </c>
      <c r="M368" s="277">
        <v>0.22705</v>
      </c>
    </row>
    <row r="369" spans="1:13">
      <c r="A369" s="268">
        <v>359</v>
      </c>
      <c r="B369" s="277" t="s">
        <v>277</v>
      </c>
      <c r="C369" s="278">
        <v>10293.950000000001</v>
      </c>
      <c r="D369" s="279">
        <v>10314.933333333334</v>
      </c>
      <c r="E369" s="279">
        <v>10150.016666666668</v>
      </c>
      <c r="F369" s="279">
        <v>10006.083333333334</v>
      </c>
      <c r="G369" s="279">
        <v>9841.1666666666679</v>
      </c>
      <c r="H369" s="279">
        <v>10458.866666666669</v>
      </c>
      <c r="I369" s="279">
        <v>10623.783333333333</v>
      </c>
      <c r="J369" s="279">
        <v>10767.716666666669</v>
      </c>
      <c r="K369" s="277">
        <v>10479.85</v>
      </c>
      <c r="L369" s="277">
        <v>10171</v>
      </c>
      <c r="M369" s="277">
        <v>6.2619999999999995E-2</v>
      </c>
    </row>
    <row r="370" spans="1:13">
      <c r="A370" s="268">
        <v>360</v>
      </c>
      <c r="B370" s="277" t="s">
        <v>494</v>
      </c>
      <c r="C370" s="278">
        <v>4116.55</v>
      </c>
      <c r="D370" s="279">
        <v>4098.1833333333334</v>
      </c>
      <c r="E370" s="279">
        <v>4043.3666666666668</v>
      </c>
      <c r="F370" s="279">
        <v>3970.1833333333334</v>
      </c>
      <c r="G370" s="279">
        <v>3915.3666666666668</v>
      </c>
      <c r="H370" s="279">
        <v>4171.3666666666668</v>
      </c>
      <c r="I370" s="279">
        <v>4226.1833333333343</v>
      </c>
      <c r="J370" s="279">
        <v>4299.3666666666668</v>
      </c>
      <c r="K370" s="277">
        <v>4153</v>
      </c>
      <c r="L370" s="277">
        <v>4025</v>
      </c>
      <c r="M370" s="277">
        <v>8.4019999999999997E-2</v>
      </c>
    </row>
    <row r="371" spans="1:13">
      <c r="A371" s="268">
        <v>361</v>
      </c>
      <c r="B371" s="277" t="s">
        <v>489</v>
      </c>
      <c r="C371" s="278">
        <v>102.95</v>
      </c>
      <c r="D371" s="279">
        <v>103.25</v>
      </c>
      <c r="E371" s="279">
        <v>100.65</v>
      </c>
      <c r="F371" s="279">
        <v>98.350000000000009</v>
      </c>
      <c r="G371" s="279">
        <v>95.750000000000014</v>
      </c>
      <c r="H371" s="279">
        <v>105.55</v>
      </c>
      <c r="I371" s="279">
        <v>108.14999999999999</v>
      </c>
      <c r="J371" s="279">
        <v>110.44999999999999</v>
      </c>
      <c r="K371" s="277">
        <v>105.85</v>
      </c>
      <c r="L371" s="277">
        <v>100.95</v>
      </c>
      <c r="M371" s="277">
        <v>10.04345</v>
      </c>
    </row>
    <row r="372" spans="1:13">
      <c r="A372" s="268">
        <v>362</v>
      </c>
      <c r="B372" s="277" t="s">
        <v>490</v>
      </c>
      <c r="C372" s="278">
        <v>580.4</v>
      </c>
      <c r="D372" s="279">
        <v>579.76666666666677</v>
      </c>
      <c r="E372" s="279">
        <v>571.53333333333353</v>
      </c>
      <c r="F372" s="279">
        <v>562.66666666666674</v>
      </c>
      <c r="G372" s="279">
        <v>554.43333333333351</v>
      </c>
      <c r="H372" s="279">
        <v>588.63333333333355</v>
      </c>
      <c r="I372" s="279">
        <v>596.8666666666669</v>
      </c>
      <c r="J372" s="279">
        <v>605.73333333333358</v>
      </c>
      <c r="K372" s="277">
        <v>588</v>
      </c>
      <c r="L372" s="277">
        <v>570.9</v>
      </c>
      <c r="M372" s="277">
        <v>0.35192000000000001</v>
      </c>
    </row>
    <row r="373" spans="1:13">
      <c r="A373" s="268">
        <v>363</v>
      </c>
      <c r="B373" s="277" t="s">
        <v>163</v>
      </c>
      <c r="C373" s="278">
        <v>1382.1</v>
      </c>
      <c r="D373" s="279">
        <v>1369</v>
      </c>
      <c r="E373" s="279">
        <v>1353.1</v>
      </c>
      <c r="F373" s="279">
        <v>1324.1</v>
      </c>
      <c r="G373" s="279">
        <v>1308.1999999999998</v>
      </c>
      <c r="H373" s="279">
        <v>1398</v>
      </c>
      <c r="I373" s="279">
        <v>1413.9</v>
      </c>
      <c r="J373" s="279">
        <v>1442.9</v>
      </c>
      <c r="K373" s="277">
        <v>1384.9</v>
      </c>
      <c r="L373" s="277">
        <v>1340</v>
      </c>
      <c r="M373" s="277">
        <v>7.2996499999999997</v>
      </c>
    </row>
    <row r="374" spans="1:13">
      <c r="A374" s="268">
        <v>364</v>
      </c>
      <c r="B374" s="277" t="s">
        <v>273</v>
      </c>
      <c r="C374" s="278">
        <v>1671.65</v>
      </c>
      <c r="D374" s="279">
        <v>1681</v>
      </c>
      <c r="E374" s="279">
        <v>1652.6</v>
      </c>
      <c r="F374" s="279">
        <v>1633.55</v>
      </c>
      <c r="G374" s="279">
        <v>1605.1499999999999</v>
      </c>
      <c r="H374" s="279">
        <v>1700.05</v>
      </c>
      <c r="I374" s="279">
        <v>1728.45</v>
      </c>
      <c r="J374" s="279">
        <v>1747.5</v>
      </c>
      <c r="K374" s="277">
        <v>1709.4</v>
      </c>
      <c r="L374" s="277">
        <v>1661.95</v>
      </c>
      <c r="M374" s="277">
        <v>1.5829500000000001</v>
      </c>
    </row>
    <row r="375" spans="1:13">
      <c r="A375" s="268">
        <v>365</v>
      </c>
      <c r="B375" s="277" t="s">
        <v>164</v>
      </c>
      <c r="C375" s="278">
        <v>33.25</v>
      </c>
      <c r="D375" s="279">
        <v>32.983333333333334</v>
      </c>
      <c r="E375" s="279">
        <v>32.516666666666666</v>
      </c>
      <c r="F375" s="279">
        <v>31.783333333333331</v>
      </c>
      <c r="G375" s="279">
        <v>31.316666666666663</v>
      </c>
      <c r="H375" s="279">
        <v>33.716666666666669</v>
      </c>
      <c r="I375" s="279">
        <v>34.183333333333337</v>
      </c>
      <c r="J375" s="279">
        <v>34.916666666666671</v>
      </c>
      <c r="K375" s="277">
        <v>33.450000000000003</v>
      </c>
      <c r="L375" s="277">
        <v>32.25</v>
      </c>
      <c r="M375" s="277">
        <v>178.06806</v>
      </c>
    </row>
    <row r="376" spans="1:13">
      <c r="A376" s="268">
        <v>366</v>
      </c>
      <c r="B376" s="277" t="s">
        <v>274</v>
      </c>
      <c r="C376" s="278">
        <v>196.15</v>
      </c>
      <c r="D376" s="279">
        <v>196.51666666666665</v>
      </c>
      <c r="E376" s="279">
        <v>193.6333333333333</v>
      </c>
      <c r="F376" s="279">
        <v>191.11666666666665</v>
      </c>
      <c r="G376" s="279">
        <v>188.23333333333329</v>
      </c>
      <c r="H376" s="279">
        <v>199.0333333333333</v>
      </c>
      <c r="I376" s="279">
        <v>201.91666666666663</v>
      </c>
      <c r="J376" s="279">
        <v>204.43333333333331</v>
      </c>
      <c r="K376" s="277">
        <v>199.4</v>
      </c>
      <c r="L376" s="277">
        <v>194</v>
      </c>
      <c r="M376" s="277">
        <v>2.3302399999999999</v>
      </c>
    </row>
    <row r="377" spans="1:13">
      <c r="A377" s="268">
        <v>367</v>
      </c>
      <c r="B377" s="277" t="s">
        <v>485</v>
      </c>
      <c r="C377" s="278">
        <v>139.69999999999999</v>
      </c>
      <c r="D377" s="279">
        <v>138.61666666666667</v>
      </c>
      <c r="E377" s="279">
        <v>135.83333333333334</v>
      </c>
      <c r="F377" s="279">
        <v>131.96666666666667</v>
      </c>
      <c r="G377" s="279">
        <v>129.18333333333334</v>
      </c>
      <c r="H377" s="279">
        <v>142.48333333333335</v>
      </c>
      <c r="I377" s="279">
        <v>145.26666666666665</v>
      </c>
      <c r="J377" s="279">
        <v>149.13333333333335</v>
      </c>
      <c r="K377" s="277">
        <v>141.4</v>
      </c>
      <c r="L377" s="277">
        <v>134.75</v>
      </c>
      <c r="M377" s="277">
        <v>0.89324999999999999</v>
      </c>
    </row>
    <row r="378" spans="1:13">
      <c r="A378" s="268">
        <v>368</v>
      </c>
      <c r="B378" s="277" t="s">
        <v>491</v>
      </c>
      <c r="C378" s="278">
        <v>812.55</v>
      </c>
      <c r="D378" s="279">
        <v>811.58333333333337</v>
      </c>
      <c r="E378" s="279">
        <v>802.51666666666677</v>
      </c>
      <c r="F378" s="279">
        <v>792.48333333333335</v>
      </c>
      <c r="G378" s="279">
        <v>783.41666666666674</v>
      </c>
      <c r="H378" s="279">
        <v>821.61666666666679</v>
      </c>
      <c r="I378" s="279">
        <v>830.68333333333339</v>
      </c>
      <c r="J378" s="279">
        <v>840.71666666666681</v>
      </c>
      <c r="K378" s="277">
        <v>820.65</v>
      </c>
      <c r="L378" s="277">
        <v>801.55</v>
      </c>
      <c r="M378" s="277">
        <v>0.87365000000000004</v>
      </c>
    </row>
    <row r="379" spans="1:13">
      <c r="A379" s="268">
        <v>369</v>
      </c>
      <c r="B379" s="277" t="s">
        <v>165</v>
      </c>
      <c r="C379" s="278">
        <v>162.19999999999999</v>
      </c>
      <c r="D379" s="279">
        <v>162.06666666666666</v>
      </c>
      <c r="E379" s="279">
        <v>159.63333333333333</v>
      </c>
      <c r="F379" s="279">
        <v>157.06666666666666</v>
      </c>
      <c r="G379" s="279">
        <v>154.63333333333333</v>
      </c>
      <c r="H379" s="279">
        <v>164.63333333333333</v>
      </c>
      <c r="I379" s="279">
        <v>167.06666666666666</v>
      </c>
      <c r="J379" s="279">
        <v>169.63333333333333</v>
      </c>
      <c r="K379" s="277">
        <v>164.5</v>
      </c>
      <c r="L379" s="277">
        <v>159.5</v>
      </c>
      <c r="M379" s="277">
        <v>86.967010000000002</v>
      </c>
    </row>
    <row r="380" spans="1:13">
      <c r="A380" s="268">
        <v>370</v>
      </c>
      <c r="B380" s="277" t="s">
        <v>492</v>
      </c>
      <c r="C380" s="278">
        <v>64.7</v>
      </c>
      <c r="D380" s="279">
        <v>64.86666666666666</v>
      </c>
      <c r="E380" s="279">
        <v>63.933333333333323</v>
      </c>
      <c r="F380" s="279">
        <v>63.166666666666657</v>
      </c>
      <c r="G380" s="279">
        <v>62.23333333333332</v>
      </c>
      <c r="H380" s="279">
        <v>65.633333333333326</v>
      </c>
      <c r="I380" s="279">
        <v>66.566666666666663</v>
      </c>
      <c r="J380" s="279">
        <v>67.333333333333329</v>
      </c>
      <c r="K380" s="277">
        <v>65.8</v>
      </c>
      <c r="L380" s="277">
        <v>64.099999999999994</v>
      </c>
      <c r="M380" s="277">
        <v>10.632989999999999</v>
      </c>
    </row>
    <row r="381" spans="1:13">
      <c r="A381" s="268">
        <v>371</v>
      </c>
      <c r="B381" s="277" t="s">
        <v>276</v>
      </c>
      <c r="C381" s="278">
        <v>171.15</v>
      </c>
      <c r="D381" s="279">
        <v>173.6</v>
      </c>
      <c r="E381" s="279">
        <v>164.54999999999998</v>
      </c>
      <c r="F381" s="279">
        <v>157.94999999999999</v>
      </c>
      <c r="G381" s="279">
        <v>148.89999999999998</v>
      </c>
      <c r="H381" s="279">
        <v>180.2</v>
      </c>
      <c r="I381" s="279">
        <v>189.25</v>
      </c>
      <c r="J381" s="279">
        <v>195.85</v>
      </c>
      <c r="K381" s="277">
        <v>182.65</v>
      </c>
      <c r="L381" s="277">
        <v>167</v>
      </c>
      <c r="M381" s="277">
        <v>10.75099</v>
      </c>
    </row>
    <row r="382" spans="1:13">
      <c r="A382" s="268">
        <v>372</v>
      </c>
      <c r="B382" s="277" t="s">
        <v>493</v>
      </c>
      <c r="C382" s="278">
        <v>47.8</v>
      </c>
      <c r="D382" s="279">
        <v>47.416666666666664</v>
      </c>
      <c r="E382" s="279">
        <v>46.43333333333333</v>
      </c>
      <c r="F382" s="279">
        <v>45.066666666666663</v>
      </c>
      <c r="G382" s="279">
        <v>44.083333333333329</v>
      </c>
      <c r="H382" s="279">
        <v>48.783333333333331</v>
      </c>
      <c r="I382" s="279">
        <v>49.766666666666666</v>
      </c>
      <c r="J382" s="279">
        <v>51.133333333333333</v>
      </c>
      <c r="K382" s="277">
        <v>48.4</v>
      </c>
      <c r="L382" s="277">
        <v>46.05</v>
      </c>
      <c r="M382" s="277">
        <v>1.46228</v>
      </c>
    </row>
    <row r="383" spans="1:13">
      <c r="A383" s="268">
        <v>373</v>
      </c>
      <c r="B383" s="277" t="s">
        <v>486</v>
      </c>
      <c r="C383" s="278">
        <v>48.15</v>
      </c>
      <c r="D383" s="279">
        <v>48.050000000000004</v>
      </c>
      <c r="E383" s="279">
        <v>47.600000000000009</v>
      </c>
      <c r="F383" s="279">
        <v>47.050000000000004</v>
      </c>
      <c r="G383" s="279">
        <v>46.600000000000009</v>
      </c>
      <c r="H383" s="279">
        <v>48.600000000000009</v>
      </c>
      <c r="I383" s="279">
        <v>49.050000000000011</v>
      </c>
      <c r="J383" s="279">
        <v>49.600000000000009</v>
      </c>
      <c r="K383" s="277">
        <v>48.5</v>
      </c>
      <c r="L383" s="277">
        <v>47.5</v>
      </c>
      <c r="M383" s="277">
        <v>10.854749999999999</v>
      </c>
    </row>
    <row r="384" spans="1:13">
      <c r="A384" s="268">
        <v>374</v>
      </c>
      <c r="B384" s="277" t="s">
        <v>166</v>
      </c>
      <c r="C384" s="278">
        <v>1046.8</v>
      </c>
      <c r="D384" s="279">
        <v>1040.6000000000001</v>
      </c>
      <c r="E384" s="279">
        <v>1025.2000000000003</v>
      </c>
      <c r="F384" s="279">
        <v>1003.6000000000001</v>
      </c>
      <c r="G384" s="279">
        <v>988.20000000000027</v>
      </c>
      <c r="H384" s="279">
        <v>1062.2000000000003</v>
      </c>
      <c r="I384" s="279">
        <v>1077.6000000000004</v>
      </c>
      <c r="J384" s="279">
        <v>1099.2000000000003</v>
      </c>
      <c r="K384" s="277">
        <v>1056</v>
      </c>
      <c r="L384" s="277">
        <v>1019</v>
      </c>
      <c r="M384" s="277">
        <v>7.5241800000000003</v>
      </c>
    </row>
    <row r="385" spans="1:13">
      <c r="A385" s="268">
        <v>375</v>
      </c>
      <c r="B385" s="277" t="s">
        <v>278</v>
      </c>
      <c r="C385" s="278">
        <v>330.8</v>
      </c>
      <c r="D385" s="279">
        <v>331.59999999999997</v>
      </c>
      <c r="E385" s="279">
        <v>321.19999999999993</v>
      </c>
      <c r="F385" s="279">
        <v>311.59999999999997</v>
      </c>
      <c r="G385" s="279">
        <v>301.19999999999993</v>
      </c>
      <c r="H385" s="279">
        <v>341.19999999999993</v>
      </c>
      <c r="I385" s="279">
        <v>351.59999999999991</v>
      </c>
      <c r="J385" s="279">
        <v>361.19999999999993</v>
      </c>
      <c r="K385" s="277">
        <v>342</v>
      </c>
      <c r="L385" s="277">
        <v>322</v>
      </c>
      <c r="M385" s="277">
        <v>1.29792</v>
      </c>
    </row>
    <row r="386" spans="1:13">
      <c r="A386" s="268">
        <v>376</v>
      </c>
      <c r="B386" s="277" t="s">
        <v>496</v>
      </c>
      <c r="C386" s="278">
        <v>376.9</v>
      </c>
      <c r="D386" s="279">
        <v>375.65000000000003</v>
      </c>
      <c r="E386" s="279">
        <v>368.30000000000007</v>
      </c>
      <c r="F386" s="279">
        <v>359.70000000000005</v>
      </c>
      <c r="G386" s="279">
        <v>352.35000000000008</v>
      </c>
      <c r="H386" s="279">
        <v>384.25000000000006</v>
      </c>
      <c r="I386" s="279">
        <v>391.60000000000008</v>
      </c>
      <c r="J386" s="279">
        <v>400.20000000000005</v>
      </c>
      <c r="K386" s="277">
        <v>383</v>
      </c>
      <c r="L386" s="277">
        <v>367.05</v>
      </c>
      <c r="M386" s="277">
        <v>4.5716299999999999</v>
      </c>
    </row>
    <row r="387" spans="1:13">
      <c r="A387" s="268">
        <v>377</v>
      </c>
      <c r="B387" s="277" t="s">
        <v>498</v>
      </c>
      <c r="C387" s="278">
        <v>97.8</v>
      </c>
      <c r="D387" s="279">
        <v>96.883333333333326</v>
      </c>
      <c r="E387" s="279">
        <v>94.066666666666649</v>
      </c>
      <c r="F387" s="279">
        <v>90.333333333333329</v>
      </c>
      <c r="G387" s="279">
        <v>87.516666666666652</v>
      </c>
      <c r="H387" s="279">
        <v>100.61666666666665</v>
      </c>
      <c r="I387" s="279">
        <v>103.43333333333331</v>
      </c>
      <c r="J387" s="279">
        <v>107.16666666666664</v>
      </c>
      <c r="K387" s="277">
        <v>99.7</v>
      </c>
      <c r="L387" s="277">
        <v>93.15</v>
      </c>
      <c r="M387" s="277">
        <v>34.108640000000001</v>
      </c>
    </row>
    <row r="388" spans="1:13">
      <c r="A388" s="268">
        <v>378</v>
      </c>
      <c r="B388" s="277" t="s">
        <v>279</v>
      </c>
      <c r="C388" s="278">
        <v>470.65</v>
      </c>
      <c r="D388" s="279">
        <v>467.55</v>
      </c>
      <c r="E388" s="279">
        <v>461.1</v>
      </c>
      <c r="F388" s="279">
        <v>451.55</v>
      </c>
      <c r="G388" s="279">
        <v>445.1</v>
      </c>
      <c r="H388" s="279">
        <v>477.1</v>
      </c>
      <c r="I388" s="279">
        <v>483.54999999999995</v>
      </c>
      <c r="J388" s="279">
        <v>493.1</v>
      </c>
      <c r="K388" s="277">
        <v>474</v>
      </c>
      <c r="L388" s="277">
        <v>458</v>
      </c>
      <c r="M388" s="277">
        <v>1.3994899999999999</v>
      </c>
    </row>
    <row r="389" spans="1:13">
      <c r="A389" s="268">
        <v>379</v>
      </c>
      <c r="B389" s="277" t="s">
        <v>499</v>
      </c>
      <c r="C389" s="278">
        <v>284.3</v>
      </c>
      <c r="D389" s="279">
        <v>284.33333333333331</v>
      </c>
      <c r="E389" s="279">
        <v>277.26666666666665</v>
      </c>
      <c r="F389" s="279">
        <v>270.23333333333335</v>
      </c>
      <c r="G389" s="279">
        <v>263.16666666666669</v>
      </c>
      <c r="H389" s="279">
        <v>291.36666666666662</v>
      </c>
      <c r="I389" s="279">
        <v>298.43333333333334</v>
      </c>
      <c r="J389" s="279">
        <v>305.46666666666658</v>
      </c>
      <c r="K389" s="277">
        <v>291.39999999999998</v>
      </c>
      <c r="L389" s="277">
        <v>277.3</v>
      </c>
      <c r="M389" s="277">
        <v>6.2989899999999999</v>
      </c>
    </row>
    <row r="390" spans="1:13">
      <c r="A390" s="268">
        <v>380</v>
      </c>
      <c r="B390" s="277" t="s">
        <v>167</v>
      </c>
      <c r="C390" s="278">
        <v>650.29999999999995</v>
      </c>
      <c r="D390" s="279">
        <v>646.23333333333323</v>
      </c>
      <c r="E390" s="279">
        <v>636.06666666666649</v>
      </c>
      <c r="F390" s="279">
        <v>621.83333333333326</v>
      </c>
      <c r="G390" s="279">
        <v>611.66666666666652</v>
      </c>
      <c r="H390" s="279">
        <v>660.46666666666647</v>
      </c>
      <c r="I390" s="279">
        <v>670.63333333333321</v>
      </c>
      <c r="J390" s="279">
        <v>684.86666666666645</v>
      </c>
      <c r="K390" s="277">
        <v>656.4</v>
      </c>
      <c r="L390" s="277">
        <v>632</v>
      </c>
      <c r="M390" s="277">
        <v>10.54237</v>
      </c>
    </row>
    <row r="391" spans="1:13">
      <c r="A391" s="268">
        <v>381</v>
      </c>
      <c r="B391" s="277" t="s">
        <v>501</v>
      </c>
      <c r="C391" s="278">
        <v>1032</v>
      </c>
      <c r="D391" s="279">
        <v>1035.2833333333335</v>
      </c>
      <c r="E391" s="279">
        <v>1020.7666666666671</v>
      </c>
      <c r="F391" s="279">
        <v>1009.5333333333335</v>
      </c>
      <c r="G391" s="279">
        <v>995.01666666666711</v>
      </c>
      <c r="H391" s="279">
        <v>1046.5166666666671</v>
      </c>
      <c r="I391" s="279">
        <v>1061.0333333333335</v>
      </c>
      <c r="J391" s="279">
        <v>1072.2666666666671</v>
      </c>
      <c r="K391" s="277">
        <v>1049.8</v>
      </c>
      <c r="L391" s="277">
        <v>1024.05</v>
      </c>
      <c r="M391" s="277">
        <v>2.647E-2</v>
      </c>
    </row>
    <row r="392" spans="1:13">
      <c r="A392" s="268">
        <v>382</v>
      </c>
      <c r="B392" s="277" t="s">
        <v>502</v>
      </c>
      <c r="C392" s="278">
        <v>248.75</v>
      </c>
      <c r="D392" s="279">
        <v>248.91666666666666</v>
      </c>
      <c r="E392" s="279">
        <v>243.88333333333333</v>
      </c>
      <c r="F392" s="279">
        <v>239.01666666666668</v>
      </c>
      <c r="G392" s="279">
        <v>233.98333333333335</v>
      </c>
      <c r="H392" s="279">
        <v>253.7833333333333</v>
      </c>
      <c r="I392" s="279">
        <v>258.81666666666666</v>
      </c>
      <c r="J392" s="279">
        <v>263.68333333333328</v>
      </c>
      <c r="K392" s="277">
        <v>253.95</v>
      </c>
      <c r="L392" s="277">
        <v>244.05</v>
      </c>
      <c r="M392" s="277">
        <v>4.5286099999999996</v>
      </c>
    </row>
    <row r="393" spans="1:13">
      <c r="A393" s="268">
        <v>383</v>
      </c>
      <c r="B393" s="277" t="s">
        <v>168</v>
      </c>
      <c r="C393" s="278">
        <v>166.9</v>
      </c>
      <c r="D393" s="279">
        <v>165.13333333333333</v>
      </c>
      <c r="E393" s="279">
        <v>162.26666666666665</v>
      </c>
      <c r="F393" s="279">
        <v>157.63333333333333</v>
      </c>
      <c r="G393" s="279">
        <v>154.76666666666665</v>
      </c>
      <c r="H393" s="279">
        <v>169.76666666666665</v>
      </c>
      <c r="I393" s="279">
        <v>172.63333333333333</v>
      </c>
      <c r="J393" s="279">
        <v>177.26666666666665</v>
      </c>
      <c r="K393" s="277">
        <v>168</v>
      </c>
      <c r="L393" s="277">
        <v>160.5</v>
      </c>
      <c r="M393" s="277">
        <v>280.80086999999997</v>
      </c>
    </row>
    <row r="394" spans="1:13">
      <c r="A394" s="268">
        <v>384</v>
      </c>
      <c r="B394" s="277" t="s">
        <v>500</v>
      </c>
      <c r="C394" s="278">
        <v>46.65</v>
      </c>
      <c r="D394" s="279">
        <v>46.699999999999996</v>
      </c>
      <c r="E394" s="279">
        <v>45.599999999999994</v>
      </c>
      <c r="F394" s="279">
        <v>44.55</v>
      </c>
      <c r="G394" s="279">
        <v>43.449999999999996</v>
      </c>
      <c r="H394" s="279">
        <v>47.749999999999993</v>
      </c>
      <c r="I394" s="279">
        <v>48.85</v>
      </c>
      <c r="J394" s="279">
        <v>49.899999999999991</v>
      </c>
      <c r="K394" s="277">
        <v>47.8</v>
      </c>
      <c r="L394" s="277">
        <v>45.65</v>
      </c>
      <c r="M394" s="277">
        <v>13.925369999999999</v>
      </c>
    </row>
    <row r="395" spans="1:13">
      <c r="A395" s="268">
        <v>385</v>
      </c>
      <c r="B395" s="277" t="s">
        <v>169</v>
      </c>
      <c r="C395" s="278">
        <v>103.1</v>
      </c>
      <c r="D395" s="279">
        <v>102.21666666666665</v>
      </c>
      <c r="E395" s="279">
        <v>100.68333333333331</v>
      </c>
      <c r="F395" s="279">
        <v>98.266666666666652</v>
      </c>
      <c r="G395" s="279">
        <v>96.733333333333306</v>
      </c>
      <c r="H395" s="279">
        <v>104.63333333333331</v>
      </c>
      <c r="I395" s="279">
        <v>106.16666666666664</v>
      </c>
      <c r="J395" s="279">
        <v>108.58333333333331</v>
      </c>
      <c r="K395" s="277">
        <v>103.75</v>
      </c>
      <c r="L395" s="277">
        <v>99.8</v>
      </c>
      <c r="M395" s="277">
        <v>42.566090000000003</v>
      </c>
    </row>
    <row r="396" spans="1:13">
      <c r="A396" s="268">
        <v>386</v>
      </c>
      <c r="B396" s="277" t="s">
        <v>503</v>
      </c>
      <c r="C396" s="278">
        <v>92.95</v>
      </c>
      <c r="D396" s="279">
        <v>92.233333333333334</v>
      </c>
      <c r="E396" s="279">
        <v>90.716666666666669</v>
      </c>
      <c r="F396" s="279">
        <v>88.483333333333334</v>
      </c>
      <c r="G396" s="279">
        <v>86.966666666666669</v>
      </c>
      <c r="H396" s="279">
        <v>94.466666666666669</v>
      </c>
      <c r="I396" s="279">
        <v>95.983333333333348</v>
      </c>
      <c r="J396" s="279">
        <v>98.216666666666669</v>
      </c>
      <c r="K396" s="277">
        <v>93.75</v>
      </c>
      <c r="L396" s="277">
        <v>90</v>
      </c>
      <c r="M396" s="277">
        <v>9.6097699999999993</v>
      </c>
    </row>
    <row r="397" spans="1:13">
      <c r="A397" s="268">
        <v>387</v>
      </c>
      <c r="B397" s="277" t="s">
        <v>504</v>
      </c>
      <c r="C397" s="278">
        <v>622.35</v>
      </c>
      <c r="D397" s="279">
        <v>619.23333333333335</v>
      </c>
      <c r="E397" s="279">
        <v>613.11666666666667</v>
      </c>
      <c r="F397" s="279">
        <v>603.88333333333333</v>
      </c>
      <c r="G397" s="279">
        <v>597.76666666666665</v>
      </c>
      <c r="H397" s="279">
        <v>628.4666666666667</v>
      </c>
      <c r="I397" s="279">
        <v>634.58333333333348</v>
      </c>
      <c r="J397" s="279">
        <v>643.81666666666672</v>
      </c>
      <c r="K397" s="277">
        <v>625.35</v>
      </c>
      <c r="L397" s="277">
        <v>610</v>
      </c>
      <c r="M397" s="277">
        <v>2.34192</v>
      </c>
    </row>
    <row r="398" spans="1:13">
      <c r="A398" s="268">
        <v>388</v>
      </c>
      <c r="B398" s="277" t="s">
        <v>505</v>
      </c>
      <c r="C398" s="278">
        <v>10.5</v>
      </c>
      <c r="D398" s="279">
        <v>10.65</v>
      </c>
      <c r="E398" s="279">
        <v>10.350000000000001</v>
      </c>
      <c r="F398" s="279">
        <v>10.200000000000001</v>
      </c>
      <c r="G398" s="279">
        <v>9.9000000000000021</v>
      </c>
      <c r="H398" s="279">
        <v>10.8</v>
      </c>
      <c r="I398" s="279">
        <v>11.100000000000001</v>
      </c>
      <c r="J398" s="279">
        <v>11.25</v>
      </c>
      <c r="K398" s="277">
        <v>10.95</v>
      </c>
      <c r="L398" s="277">
        <v>10.5</v>
      </c>
      <c r="M398" s="277">
        <v>7.2786799999999996</v>
      </c>
    </row>
    <row r="399" spans="1:13">
      <c r="A399" s="268">
        <v>389</v>
      </c>
      <c r="B399" s="277" t="s">
        <v>170</v>
      </c>
      <c r="C399" s="278">
        <v>1843.4</v>
      </c>
      <c r="D399" s="279">
        <v>1841.6166666666668</v>
      </c>
      <c r="E399" s="279">
        <v>1814.2333333333336</v>
      </c>
      <c r="F399" s="279">
        <v>1785.0666666666668</v>
      </c>
      <c r="G399" s="279">
        <v>1757.6833333333336</v>
      </c>
      <c r="H399" s="279">
        <v>1870.7833333333335</v>
      </c>
      <c r="I399" s="279">
        <v>1898.1666666666667</v>
      </c>
      <c r="J399" s="279">
        <v>1927.3333333333335</v>
      </c>
      <c r="K399" s="277">
        <v>1869</v>
      </c>
      <c r="L399" s="277">
        <v>1812.45</v>
      </c>
      <c r="M399" s="277">
        <v>281.33992999999998</v>
      </c>
    </row>
    <row r="400" spans="1:13">
      <c r="A400" s="268">
        <v>390</v>
      </c>
      <c r="B400" s="277" t="s">
        <v>506</v>
      </c>
      <c r="C400" s="278">
        <v>30.8</v>
      </c>
      <c r="D400" s="279">
        <v>31.466666666666665</v>
      </c>
      <c r="E400" s="279">
        <v>30.133333333333333</v>
      </c>
      <c r="F400" s="279">
        <v>29.466666666666669</v>
      </c>
      <c r="G400" s="279">
        <v>28.133333333333336</v>
      </c>
      <c r="H400" s="279">
        <v>32.133333333333326</v>
      </c>
      <c r="I400" s="279">
        <v>33.466666666666669</v>
      </c>
      <c r="J400" s="279">
        <v>34.133333333333326</v>
      </c>
      <c r="K400" s="277">
        <v>32.799999999999997</v>
      </c>
      <c r="L400" s="277">
        <v>30.8</v>
      </c>
      <c r="M400" s="277">
        <v>29.468979999999998</v>
      </c>
    </row>
    <row r="401" spans="1:13">
      <c r="A401" s="268">
        <v>391</v>
      </c>
      <c r="B401" s="277" t="s">
        <v>519</v>
      </c>
      <c r="C401" s="278">
        <v>8.9</v>
      </c>
      <c r="D401" s="279">
        <v>8.8166666666666664</v>
      </c>
      <c r="E401" s="279">
        <v>8.6333333333333329</v>
      </c>
      <c r="F401" s="279">
        <v>8.3666666666666671</v>
      </c>
      <c r="G401" s="279">
        <v>8.1833333333333336</v>
      </c>
      <c r="H401" s="279">
        <v>9.0833333333333321</v>
      </c>
      <c r="I401" s="279">
        <v>9.2666666666666657</v>
      </c>
      <c r="J401" s="279">
        <v>9.5333333333333314</v>
      </c>
      <c r="K401" s="277">
        <v>9</v>
      </c>
      <c r="L401" s="277">
        <v>8.5500000000000007</v>
      </c>
      <c r="M401" s="277">
        <v>17.733930000000001</v>
      </c>
    </row>
    <row r="402" spans="1:13">
      <c r="A402" s="268">
        <v>392</v>
      </c>
      <c r="B402" s="277" t="s">
        <v>508</v>
      </c>
      <c r="C402" s="278">
        <v>117.5</v>
      </c>
      <c r="D402" s="279">
        <v>117.11666666666667</v>
      </c>
      <c r="E402" s="279">
        <v>113.78333333333335</v>
      </c>
      <c r="F402" s="279">
        <v>110.06666666666668</v>
      </c>
      <c r="G402" s="279">
        <v>106.73333333333335</v>
      </c>
      <c r="H402" s="279">
        <v>120.83333333333334</v>
      </c>
      <c r="I402" s="279">
        <v>124.16666666666666</v>
      </c>
      <c r="J402" s="279">
        <v>127.88333333333334</v>
      </c>
      <c r="K402" s="277">
        <v>120.45</v>
      </c>
      <c r="L402" s="277">
        <v>113.4</v>
      </c>
      <c r="M402" s="277">
        <v>1.6916100000000001</v>
      </c>
    </row>
    <row r="403" spans="1:13">
      <c r="A403" s="268">
        <v>393</v>
      </c>
      <c r="B403" s="277" t="s">
        <v>2316</v>
      </c>
      <c r="C403" s="278">
        <v>91</v>
      </c>
      <c r="D403" s="279">
        <v>91.350000000000009</v>
      </c>
      <c r="E403" s="279">
        <v>89.700000000000017</v>
      </c>
      <c r="F403" s="279">
        <v>88.4</v>
      </c>
      <c r="G403" s="279">
        <v>86.750000000000014</v>
      </c>
      <c r="H403" s="279">
        <v>92.65000000000002</v>
      </c>
      <c r="I403" s="279">
        <v>94.300000000000026</v>
      </c>
      <c r="J403" s="279">
        <v>95.600000000000023</v>
      </c>
      <c r="K403" s="277">
        <v>93</v>
      </c>
      <c r="L403" s="277">
        <v>90.05</v>
      </c>
      <c r="M403" s="277">
        <v>1.1362000000000001</v>
      </c>
    </row>
    <row r="404" spans="1:13">
      <c r="A404" s="268">
        <v>394</v>
      </c>
      <c r="B404" s="277" t="s">
        <v>495</v>
      </c>
      <c r="C404" s="278">
        <v>245</v>
      </c>
      <c r="D404" s="279">
        <v>243.53333333333333</v>
      </c>
      <c r="E404" s="279">
        <v>238.76666666666665</v>
      </c>
      <c r="F404" s="279">
        <v>232.53333333333333</v>
      </c>
      <c r="G404" s="279">
        <v>227.76666666666665</v>
      </c>
      <c r="H404" s="279">
        <v>249.76666666666665</v>
      </c>
      <c r="I404" s="279">
        <v>254.53333333333336</v>
      </c>
      <c r="J404" s="279">
        <v>260.76666666666665</v>
      </c>
      <c r="K404" s="277">
        <v>248.3</v>
      </c>
      <c r="L404" s="277">
        <v>237.3</v>
      </c>
      <c r="M404" s="277">
        <v>7.9784100000000002</v>
      </c>
    </row>
    <row r="405" spans="1:13">
      <c r="A405" s="268">
        <v>395</v>
      </c>
      <c r="B405" s="277" t="s">
        <v>507</v>
      </c>
      <c r="C405" s="278">
        <v>3.3</v>
      </c>
      <c r="D405" s="279">
        <v>3.3833333333333329</v>
      </c>
      <c r="E405" s="279">
        <v>3.2166666666666659</v>
      </c>
      <c r="F405" s="279">
        <v>3.1333333333333329</v>
      </c>
      <c r="G405" s="279">
        <v>2.9666666666666659</v>
      </c>
      <c r="H405" s="279">
        <v>3.4666666666666659</v>
      </c>
      <c r="I405" s="279">
        <v>3.6333333333333329</v>
      </c>
      <c r="J405" s="279">
        <v>3.7166666666666659</v>
      </c>
      <c r="K405" s="277">
        <v>3.55</v>
      </c>
      <c r="L405" s="277">
        <v>3.3</v>
      </c>
      <c r="M405" s="277">
        <v>175.57597000000001</v>
      </c>
    </row>
    <row r="406" spans="1:13">
      <c r="A406" s="268">
        <v>396</v>
      </c>
      <c r="B406" s="277" t="s">
        <v>497</v>
      </c>
      <c r="C406" s="278">
        <v>18.649999999999999</v>
      </c>
      <c r="D406" s="279">
        <v>18.7</v>
      </c>
      <c r="E406" s="279">
        <v>18.25</v>
      </c>
      <c r="F406" s="279">
        <v>17.850000000000001</v>
      </c>
      <c r="G406" s="279">
        <v>17.400000000000002</v>
      </c>
      <c r="H406" s="279">
        <v>19.099999999999998</v>
      </c>
      <c r="I406" s="279">
        <v>19.549999999999994</v>
      </c>
      <c r="J406" s="279">
        <v>19.949999999999996</v>
      </c>
      <c r="K406" s="277">
        <v>19.149999999999999</v>
      </c>
      <c r="L406" s="277">
        <v>18.3</v>
      </c>
      <c r="M406" s="277">
        <v>35.734690000000001</v>
      </c>
    </row>
    <row r="407" spans="1:13">
      <c r="A407" s="268">
        <v>397</v>
      </c>
      <c r="B407" s="277" t="s">
        <v>512</v>
      </c>
      <c r="C407" s="278">
        <v>53.3</v>
      </c>
      <c r="D407" s="279">
        <v>54.766666666666673</v>
      </c>
      <c r="E407" s="279">
        <v>51.833333333333343</v>
      </c>
      <c r="F407" s="279">
        <v>50.366666666666667</v>
      </c>
      <c r="G407" s="279">
        <v>47.433333333333337</v>
      </c>
      <c r="H407" s="279">
        <v>56.233333333333348</v>
      </c>
      <c r="I407" s="279">
        <v>59.166666666666671</v>
      </c>
      <c r="J407" s="279">
        <v>60.633333333333354</v>
      </c>
      <c r="K407" s="277">
        <v>57.7</v>
      </c>
      <c r="L407" s="277">
        <v>53.3</v>
      </c>
      <c r="M407" s="277">
        <v>9.3576599999999992</v>
      </c>
    </row>
    <row r="408" spans="1:13">
      <c r="A408" s="268">
        <v>398</v>
      </c>
      <c r="B408" s="277" t="s">
        <v>171</v>
      </c>
      <c r="C408" s="278">
        <v>34.5</v>
      </c>
      <c r="D408" s="279">
        <v>33.833333333333336</v>
      </c>
      <c r="E408" s="279">
        <v>32.766666666666673</v>
      </c>
      <c r="F408" s="279">
        <v>31.033333333333339</v>
      </c>
      <c r="G408" s="279">
        <v>29.966666666666676</v>
      </c>
      <c r="H408" s="279">
        <v>35.56666666666667</v>
      </c>
      <c r="I408" s="279">
        <v>36.633333333333333</v>
      </c>
      <c r="J408" s="279">
        <v>38.366666666666667</v>
      </c>
      <c r="K408" s="277">
        <v>34.9</v>
      </c>
      <c r="L408" s="277">
        <v>32.1</v>
      </c>
      <c r="M408" s="277">
        <v>329.58285999999998</v>
      </c>
    </row>
    <row r="409" spans="1:13">
      <c r="A409" s="268">
        <v>399</v>
      </c>
      <c r="B409" s="277" t="s">
        <v>513</v>
      </c>
      <c r="C409" s="278">
        <v>7776.75</v>
      </c>
      <c r="D409" s="279">
        <v>7765.25</v>
      </c>
      <c r="E409" s="279">
        <v>7715.5</v>
      </c>
      <c r="F409" s="279">
        <v>7654.25</v>
      </c>
      <c r="G409" s="279">
        <v>7604.5</v>
      </c>
      <c r="H409" s="279">
        <v>7826.5</v>
      </c>
      <c r="I409" s="279">
        <v>7876.25</v>
      </c>
      <c r="J409" s="279">
        <v>7937.5</v>
      </c>
      <c r="K409" s="277">
        <v>7815</v>
      </c>
      <c r="L409" s="277">
        <v>7704</v>
      </c>
      <c r="M409" s="277">
        <v>0.12523999999999999</v>
      </c>
    </row>
    <row r="410" spans="1:13">
      <c r="A410" s="268">
        <v>400</v>
      </c>
      <c r="B410" s="277" t="s">
        <v>280</v>
      </c>
      <c r="C410" s="278">
        <v>865.2</v>
      </c>
      <c r="D410" s="279">
        <v>861.98333333333323</v>
      </c>
      <c r="E410" s="279">
        <v>854.46666666666647</v>
      </c>
      <c r="F410" s="279">
        <v>843.73333333333323</v>
      </c>
      <c r="G410" s="279">
        <v>836.21666666666647</v>
      </c>
      <c r="H410" s="279">
        <v>872.71666666666647</v>
      </c>
      <c r="I410" s="279">
        <v>880.23333333333312</v>
      </c>
      <c r="J410" s="279">
        <v>890.96666666666647</v>
      </c>
      <c r="K410" s="277">
        <v>869.5</v>
      </c>
      <c r="L410" s="277">
        <v>851.25</v>
      </c>
      <c r="M410" s="277">
        <v>6.30572</v>
      </c>
    </row>
    <row r="411" spans="1:13">
      <c r="A411" s="268">
        <v>401</v>
      </c>
      <c r="B411" s="277" t="s">
        <v>172</v>
      </c>
      <c r="C411" s="278">
        <v>186.25</v>
      </c>
      <c r="D411" s="279">
        <v>184.95000000000002</v>
      </c>
      <c r="E411" s="279">
        <v>182.95000000000005</v>
      </c>
      <c r="F411" s="279">
        <v>179.65000000000003</v>
      </c>
      <c r="G411" s="279">
        <v>177.65000000000006</v>
      </c>
      <c r="H411" s="279">
        <v>188.25000000000003</v>
      </c>
      <c r="I411" s="279">
        <v>190.24999999999997</v>
      </c>
      <c r="J411" s="279">
        <v>193.55</v>
      </c>
      <c r="K411" s="277">
        <v>186.95</v>
      </c>
      <c r="L411" s="277">
        <v>181.65</v>
      </c>
      <c r="M411" s="277">
        <v>465.49518</v>
      </c>
    </row>
    <row r="412" spans="1:13">
      <c r="A412" s="268">
        <v>402</v>
      </c>
      <c r="B412" s="277" t="s">
        <v>514</v>
      </c>
      <c r="C412" s="278">
        <v>3589.15</v>
      </c>
      <c r="D412" s="279">
        <v>3572.15</v>
      </c>
      <c r="E412" s="279">
        <v>3514.3500000000004</v>
      </c>
      <c r="F412" s="279">
        <v>3439.55</v>
      </c>
      <c r="G412" s="279">
        <v>3381.7500000000005</v>
      </c>
      <c r="H412" s="279">
        <v>3646.9500000000003</v>
      </c>
      <c r="I412" s="279">
        <v>3704.7500000000005</v>
      </c>
      <c r="J412" s="279">
        <v>3779.55</v>
      </c>
      <c r="K412" s="277">
        <v>3629.95</v>
      </c>
      <c r="L412" s="277">
        <v>3497.35</v>
      </c>
      <c r="M412" s="277">
        <v>0.20959</v>
      </c>
    </row>
    <row r="413" spans="1:13">
      <c r="A413" s="268">
        <v>403</v>
      </c>
      <c r="B413" s="277" t="s">
        <v>516</v>
      </c>
      <c r="C413" s="278">
        <v>1441.35</v>
      </c>
      <c r="D413" s="279">
        <v>1440.1000000000001</v>
      </c>
      <c r="E413" s="279">
        <v>1432.2500000000002</v>
      </c>
      <c r="F413" s="279">
        <v>1423.15</v>
      </c>
      <c r="G413" s="279">
        <v>1415.3000000000002</v>
      </c>
      <c r="H413" s="279">
        <v>1449.2000000000003</v>
      </c>
      <c r="I413" s="279">
        <v>1457.0500000000002</v>
      </c>
      <c r="J413" s="279">
        <v>1466.1500000000003</v>
      </c>
      <c r="K413" s="277">
        <v>1447.95</v>
      </c>
      <c r="L413" s="277">
        <v>1431</v>
      </c>
      <c r="M413" s="277">
        <v>3.8870000000000002E-2</v>
      </c>
    </row>
    <row r="414" spans="1:13">
      <c r="A414" s="268">
        <v>404</v>
      </c>
      <c r="B414" s="277" t="s">
        <v>517</v>
      </c>
      <c r="C414" s="278">
        <v>486.1</v>
      </c>
      <c r="D414" s="279">
        <v>484.90000000000003</v>
      </c>
      <c r="E414" s="279">
        <v>476.80000000000007</v>
      </c>
      <c r="F414" s="279">
        <v>467.50000000000006</v>
      </c>
      <c r="G414" s="279">
        <v>459.40000000000009</v>
      </c>
      <c r="H414" s="279">
        <v>494.20000000000005</v>
      </c>
      <c r="I414" s="279">
        <v>502.30000000000007</v>
      </c>
      <c r="J414" s="279">
        <v>511.6</v>
      </c>
      <c r="K414" s="277">
        <v>493</v>
      </c>
      <c r="L414" s="277">
        <v>475.6</v>
      </c>
      <c r="M414" s="277">
        <v>0.74704000000000004</v>
      </c>
    </row>
    <row r="415" spans="1:13">
      <c r="A415" s="268">
        <v>405</v>
      </c>
      <c r="B415" s="277" t="s">
        <v>509</v>
      </c>
      <c r="C415" s="278">
        <v>68.5</v>
      </c>
      <c r="D415" s="279">
        <v>69.36666666666666</v>
      </c>
      <c r="E415" s="279">
        <v>66.883333333333326</v>
      </c>
      <c r="F415" s="279">
        <v>65.266666666666666</v>
      </c>
      <c r="G415" s="279">
        <v>62.783333333333331</v>
      </c>
      <c r="H415" s="279">
        <v>70.98333333333332</v>
      </c>
      <c r="I415" s="279">
        <v>73.46666666666664</v>
      </c>
      <c r="J415" s="279">
        <v>75.083333333333314</v>
      </c>
      <c r="K415" s="277">
        <v>71.849999999999994</v>
      </c>
      <c r="L415" s="277">
        <v>67.75</v>
      </c>
      <c r="M415" s="277">
        <v>7.1203900000000004</v>
      </c>
    </row>
    <row r="416" spans="1:13">
      <c r="A416" s="268">
        <v>406</v>
      </c>
      <c r="B416" s="277" t="s">
        <v>518</v>
      </c>
      <c r="C416" s="278">
        <v>150.9</v>
      </c>
      <c r="D416" s="279">
        <v>152.81666666666669</v>
      </c>
      <c r="E416" s="279">
        <v>148.08333333333337</v>
      </c>
      <c r="F416" s="279">
        <v>145.26666666666668</v>
      </c>
      <c r="G416" s="279">
        <v>140.53333333333336</v>
      </c>
      <c r="H416" s="279">
        <v>155.63333333333338</v>
      </c>
      <c r="I416" s="279">
        <v>160.36666666666667</v>
      </c>
      <c r="J416" s="279">
        <v>163.18333333333339</v>
      </c>
      <c r="K416" s="277">
        <v>157.55000000000001</v>
      </c>
      <c r="L416" s="277">
        <v>150</v>
      </c>
      <c r="M416" s="277">
        <v>0.79107000000000005</v>
      </c>
    </row>
    <row r="417" spans="1:13">
      <c r="A417" s="268">
        <v>407</v>
      </c>
      <c r="B417" s="277" t="s">
        <v>173</v>
      </c>
      <c r="C417" s="278">
        <v>21731.1</v>
      </c>
      <c r="D417" s="279">
        <v>21671</v>
      </c>
      <c r="E417" s="279">
        <v>21310.1</v>
      </c>
      <c r="F417" s="279">
        <v>20889.099999999999</v>
      </c>
      <c r="G417" s="279">
        <v>20528.199999999997</v>
      </c>
      <c r="H417" s="279">
        <v>22092</v>
      </c>
      <c r="I417" s="279">
        <v>22452.9</v>
      </c>
      <c r="J417" s="279">
        <v>22873.9</v>
      </c>
      <c r="K417" s="277">
        <v>22031.9</v>
      </c>
      <c r="L417" s="277">
        <v>21250</v>
      </c>
      <c r="M417" s="277">
        <v>0.42359000000000002</v>
      </c>
    </row>
    <row r="418" spans="1:13">
      <c r="A418" s="268">
        <v>408</v>
      </c>
      <c r="B418" s="277" t="s">
        <v>520</v>
      </c>
      <c r="C418" s="278">
        <v>664.45</v>
      </c>
      <c r="D418" s="279">
        <v>663.48333333333346</v>
      </c>
      <c r="E418" s="279">
        <v>654.1166666666669</v>
      </c>
      <c r="F418" s="279">
        <v>643.78333333333342</v>
      </c>
      <c r="G418" s="279">
        <v>634.41666666666686</v>
      </c>
      <c r="H418" s="279">
        <v>673.81666666666695</v>
      </c>
      <c r="I418" s="279">
        <v>683.18333333333351</v>
      </c>
      <c r="J418" s="279">
        <v>693.51666666666699</v>
      </c>
      <c r="K418" s="277">
        <v>672.85</v>
      </c>
      <c r="L418" s="277">
        <v>653.15</v>
      </c>
      <c r="M418" s="277">
        <v>0.52251000000000003</v>
      </c>
    </row>
    <row r="419" spans="1:13">
      <c r="A419" s="268">
        <v>409</v>
      </c>
      <c r="B419" s="277" t="s">
        <v>174</v>
      </c>
      <c r="C419" s="278">
        <v>1160.3</v>
      </c>
      <c r="D419" s="279">
        <v>1157.1166666666668</v>
      </c>
      <c r="E419" s="279">
        <v>1142.2333333333336</v>
      </c>
      <c r="F419" s="279">
        <v>1124.1666666666667</v>
      </c>
      <c r="G419" s="279">
        <v>1109.2833333333335</v>
      </c>
      <c r="H419" s="279">
        <v>1175.1833333333336</v>
      </c>
      <c r="I419" s="279">
        <v>1190.0666666666668</v>
      </c>
      <c r="J419" s="279">
        <v>1208.1333333333337</v>
      </c>
      <c r="K419" s="277">
        <v>1172</v>
      </c>
      <c r="L419" s="277">
        <v>1139.05</v>
      </c>
      <c r="M419" s="277">
        <v>5.9825999999999997</v>
      </c>
    </row>
    <row r="420" spans="1:13">
      <c r="A420" s="268">
        <v>410</v>
      </c>
      <c r="B420" s="277" t="s">
        <v>515</v>
      </c>
      <c r="C420" s="278">
        <v>363.1</v>
      </c>
      <c r="D420" s="279">
        <v>364.88333333333338</v>
      </c>
      <c r="E420" s="279">
        <v>359.21666666666675</v>
      </c>
      <c r="F420" s="279">
        <v>355.33333333333337</v>
      </c>
      <c r="G420" s="279">
        <v>349.66666666666674</v>
      </c>
      <c r="H420" s="279">
        <v>368.76666666666677</v>
      </c>
      <c r="I420" s="279">
        <v>374.43333333333339</v>
      </c>
      <c r="J420" s="279">
        <v>378.31666666666678</v>
      </c>
      <c r="K420" s="277">
        <v>370.55</v>
      </c>
      <c r="L420" s="277">
        <v>361</v>
      </c>
      <c r="M420" s="277">
        <v>0.10826</v>
      </c>
    </row>
    <row r="421" spans="1:13">
      <c r="A421" s="268">
        <v>411</v>
      </c>
      <c r="B421" s="277" t="s">
        <v>510</v>
      </c>
      <c r="C421" s="278">
        <v>22.4</v>
      </c>
      <c r="D421" s="279">
        <v>22.416666666666668</v>
      </c>
      <c r="E421" s="279">
        <v>22.183333333333337</v>
      </c>
      <c r="F421" s="279">
        <v>21.966666666666669</v>
      </c>
      <c r="G421" s="279">
        <v>21.733333333333338</v>
      </c>
      <c r="H421" s="279">
        <v>22.633333333333336</v>
      </c>
      <c r="I421" s="279">
        <v>22.866666666666664</v>
      </c>
      <c r="J421" s="279">
        <v>23.083333333333336</v>
      </c>
      <c r="K421" s="277">
        <v>22.65</v>
      </c>
      <c r="L421" s="277">
        <v>22.2</v>
      </c>
      <c r="M421" s="277">
        <v>9.35684</v>
      </c>
    </row>
    <row r="422" spans="1:13">
      <c r="A422" s="268">
        <v>412</v>
      </c>
      <c r="B422" s="277" t="s">
        <v>511</v>
      </c>
      <c r="C422" s="278">
        <v>1579.35</v>
      </c>
      <c r="D422" s="279">
        <v>1590.95</v>
      </c>
      <c r="E422" s="279">
        <v>1556.4</v>
      </c>
      <c r="F422" s="279">
        <v>1533.45</v>
      </c>
      <c r="G422" s="279">
        <v>1498.9</v>
      </c>
      <c r="H422" s="279">
        <v>1613.9</v>
      </c>
      <c r="I422" s="279">
        <v>1648.4499999999998</v>
      </c>
      <c r="J422" s="279">
        <v>1671.4</v>
      </c>
      <c r="K422" s="277">
        <v>1625.5</v>
      </c>
      <c r="L422" s="277">
        <v>1568</v>
      </c>
      <c r="M422" s="277">
        <v>0.57196000000000002</v>
      </c>
    </row>
    <row r="423" spans="1:13">
      <c r="A423" s="268">
        <v>413</v>
      </c>
      <c r="B423" s="277" t="s">
        <v>521</v>
      </c>
      <c r="C423" s="278">
        <v>226.3</v>
      </c>
      <c r="D423" s="279">
        <v>226.83333333333334</v>
      </c>
      <c r="E423" s="279">
        <v>221.76666666666668</v>
      </c>
      <c r="F423" s="279">
        <v>217.23333333333335</v>
      </c>
      <c r="G423" s="279">
        <v>212.16666666666669</v>
      </c>
      <c r="H423" s="279">
        <v>231.36666666666667</v>
      </c>
      <c r="I423" s="279">
        <v>236.43333333333334</v>
      </c>
      <c r="J423" s="279">
        <v>240.96666666666667</v>
      </c>
      <c r="K423" s="277">
        <v>231.9</v>
      </c>
      <c r="L423" s="277">
        <v>222.3</v>
      </c>
      <c r="M423" s="277">
        <v>1.1568400000000001</v>
      </c>
    </row>
    <row r="424" spans="1:13">
      <c r="A424" s="268">
        <v>414</v>
      </c>
      <c r="B424" s="277" t="s">
        <v>522</v>
      </c>
      <c r="C424" s="278">
        <v>1000</v>
      </c>
      <c r="D424" s="279">
        <v>998.11666666666667</v>
      </c>
      <c r="E424" s="279">
        <v>993.23333333333335</v>
      </c>
      <c r="F424" s="279">
        <v>986.4666666666667</v>
      </c>
      <c r="G424" s="279">
        <v>981.58333333333337</v>
      </c>
      <c r="H424" s="279">
        <v>1004.8833333333333</v>
      </c>
      <c r="I424" s="279">
        <v>1009.7666666666668</v>
      </c>
      <c r="J424" s="279">
        <v>1016.5333333333333</v>
      </c>
      <c r="K424" s="277">
        <v>1003</v>
      </c>
      <c r="L424" s="277">
        <v>991.35</v>
      </c>
      <c r="M424" s="277">
        <v>5.8189999999999999E-2</v>
      </c>
    </row>
    <row r="425" spans="1:13">
      <c r="A425" s="268">
        <v>415</v>
      </c>
      <c r="B425" s="277" t="s">
        <v>523</v>
      </c>
      <c r="C425" s="278">
        <v>243.65</v>
      </c>
      <c r="D425" s="279">
        <v>244.54999999999998</v>
      </c>
      <c r="E425" s="279">
        <v>237.09999999999997</v>
      </c>
      <c r="F425" s="279">
        <v>230.54999999999998</v>
      </c>
      <c r="G425" s="279">
        <v>223.09999999999997</v>
      </c>
      <c r="H425" s="279">
        <v>251.09999999999997</v>
      </c>
      <c r="I425" s="279">
        <v>258.54999999999995</v>
      </c>
      <c r="J425" s="279">
        <v>265.09999999999997</v>
      </c>
      <c r="K425" s="277">
        <v>252</v>
      </c>
      <c r="L425" s="277">
        <v>238</v>
      </c>
      <c r="M425" s="277">
        <v>15.238009999999999</v>
      </c>
    </row>
    <row r="426" spans="1:13">
      <c r="A426" s="268">
        <v>416</v>
      </c>
      <c r="B426" s="277" t="s">
        <v>524</v>
      </c>
      <c r="C426" s="278">
        <v>7.4</v>
      </c>
      <c r="D426" s="279">
        <v>7.4333333333333336</v>
      </c>
      <c r="E426" s="279">
        <v>7.2666666666666675</v>
      </c>
      <c r="F426" s="279">
        <v>7.1333333333333337</v>
      </c>
      <c r="G426" s="279">
        <v>6.9666666666666677</v>
      </c>
      <c r="H426" s="279">
        <v>7.5666666666666673</v>
      </c>
      <c r="I426" s="279">
        <v>7.7333333333333334</v>
      </c>
      <c r="J426" s="279">
        <v>7.8666666666666671</v>
      </c>
      <c r="K426" s="277">
        <v>7.6</v>
      </c>
      <c r="L426" s="277">
        <v>7.3</v>
      </c>
      <c r="M426" s="277">
        <v>93.793220000000005</v>
      </c>
    </row>
    <row r="427" spans="1:13">
      <c r="A427" s="268">
        <v>417</v>
      </c>
      <c r="B427" s="277" t="s">
        <v>2517</v>
      </c>
      <c r="C427" s="278">
        <v>605.70000000000005</v>
      </c>
      <c r="D427" s="279">
        <v>608.5</v>
      </c>
      <c r="E427" s="279">
        <v>599.04999999999995</v>
      </c>
      <c r="F427" s="279">
        <v>592.4</v>
      </c>
      <c r="G427" s="279">
        <v>582.94999999999993</v>
      </c>
      <c r="H427" s="279">
        <v>615.15</v>
      </c>
      <c r="I427" s="279">
        <v>624.6</v>
      </c>
      <c r="J427" s="279">
        <v>631.25</v>
      </c>
      <c r="K427" s="277">
        <v>617.95000000000005</v>
      </c>
      <c r="L427" s="277">
        <v>601.85</v>
      </c>
      <c r="M427" s="277">
        <v>0.28621000000000002</v>
      </c>
    </row>
    <row r="428" spans="1:13">
      <c r="A428" s="268">
        <v>418</v>
      </c>
      <c r="B428" s="277" t="s">
        <v>527</v>
      </c>
      <c r="C428" s="278">
        <v>161.9</v>
      </c>
      <c r="D428" s="279">
        <v>160.93333333333334</v>
      </c>
      <c r="E428" s="279">
        <v>157.96666666666667</v>
      </c>
      <c r="F428" s="279">
        <v>154.03333333333333</v>
      </c>
      <c r="G428" s="279">
        <v>151.06666666666666</v>
      </c>
      <c r="H428" s="279">
        <v>164.86666666666667</v>
      </c>
      <c r="I428" s="279">
        <v>167.83333333333337</v>
      </c>
      <c r="J428" s="279">
        <v>171.76666666666668</v>
      </c>
      <c r="K428" s="277">
        <v>163.9</v>
      </c>
      <c r="L428" s="277">
        <v>157</v>
      </c>
      <c r="M428" s="277">
        <v>8.0871999999999993</v>
      </c>
    </row>
    <row r="429" spans="1:13">
      <c r="A429" s="268">
        <v>419</v>
      </c>
      <c r="B429" s="277" t="s">
        <v>2526</v>
      </c>
      <c r="C429" s="278">
        <v>49.8</v>
      </c>
      <c r="D429" s="279">
        <v>49.033333333333331</v>
      </c>
      <c r="E429" s="279">
        <v>47.316666666666663</v>
      </c>
      <c r="F429" s="279">
        <v>44.833333333333329</v>
      </c>
      <c r="G429" s="279">
        <v>43.11666666666666</v>
      </c>
      <c r="H429" s="279">
        <v>51.516666666666666</v>
      </c>
      <c r="I429" s="279">
        <v>53.233333333333334</v>
      </c>
      <c r="J429" s="279">
        <v>55.716666666666669</v>
      </c>
      <c r="K429" s="277">
        <v>50.75</v>
      </c>
      <c r="L429" s="277">
        <v>46.55</v>
      </c>
      <c r="M429" s="277">
        <v>82.213149999999999</v>
      </c>
    </row>
    <row r="430" spans="1:13">
      <c r="A430" s="268">
        <v>420</v>
      </c>
      <c r="B430" s="277" t="s">
        <v>175</v>
      </c>
      <c r="C430" s="278">
        <v>3814.45</v>
      </c>
      <c r="D430" s="279">
        <v>3803.6999999999994</v>
      </c>
      <c r="E430" s="279">
        <v>3772.2999999999988</v>
      </c>
      <c r="F430" s="279">
        <v>3730.1499999999996</v>
      </c>
      <c r="G430" s="279">
        <v>3698.7499999999991</v>
      </c>
      <c r="H430" s="279">
        <v>3845.8499999999985</v>
      </c>
      <c r="I430" s="279">
        <v>3877.2499999999991</v>
      </c>
      <c r="J430" s="279">
        <v>3919.3999999999983</v>
      </c>
      <c r="K430" s="277">
        <v>3835.1</v>
      </c>
      <c r="L430" s="277">
        <v>3761.55</v>
      </c>
      <c r="M430" s="277">
        <v>1.20625</v>
      </c>
    </row>
    <row r="431" spans="1:13">
      <c r="A431" s="268">
        <v>421</v>
      </c>
      <c r="B431" s="277" t="s">
        <v>176</v>
      </c>
      <c r="C431" s="278">
        <v>674</v>
      </c>
      <c r="D431" s="279">
        <v>666.0333333333333</v>
      </c>
      <c r="E431" s="279">
        <v>652.46666666666658</v>
      </c>
      <c r="F431" s="279">
        <v>630.93333333333328</v>
      </c>
      <c r="G431" s="279">
        <v>617.36666666666656</v>
      </c>
      <c r="H431" s="279">
        <v>687.56666666666661</v>
      </c>
      <c r="I431" s="279">
        <v>701.13333333333321</v>
      </c>
      <c r="J431" s="279">
        <v>722.66666666666663</v>
      </c>
      <c r="K431" s="277">
        <v>679.6</v>
      </c>
      <c r="L431" s="277">
        <v>644.5</v>
      </c>
      <c r="M431" s="277">
        <v>36.862839999999998</v>
      </c>
    </row>
    <row r="432" spans="1:13">
      <c r="A432" s="268">
        <v>422</v>
      </c>
      <c r="B432" s="277" t="s">
        <v>177</v>
      </c>
      <c r="C432" s="286">
        <v>418.05</v>
      </c>
      <c r="D432" s="287">
        <v>417.95</v>
      </c>
      <c r="E432" s="287">
        <v>412.09999999999997</v>
      </c>
      <c r="F432" s="287">
        <v>406.15</v>
      </c>
      <c r="G432" s="287">
        <v>400.29999999999995</v>
      </c>
      <c r="H432" s="287">
        <v>423.9</v>
      </c>
      <c r="I432" s="287">
        <v>429.75</v>
      </c>
      <c r="J432" s="287">
        <v>435.7</v>
      </c>
      <c r="K432" s="288">
        <v>423.8</v>
      </c>
      <c r="L432" s="288">
        <v>412</v>
      </c>
      <c r="M432" s="288">
        <v>2.9763999999999999</v>
      </c>
    </row>
    <row r="433" spans="1:13">
      <c r="A433" s="268">
        <v>423</v>
      </c>
      <c r="B433" s="277" t="s">
        <v>525</v>
      </c>
      <c r="C433" s="277">
        <v>86</v>
      </c>
      <c r="D433" s="279">
        <v>86.233333333333334</v>
      </c>
      <c r="E433" s="279">
        <v>84.766666666666666</v>
      </c>
      <c r="F433" s="279">
        <v>83.533333333333331</v>
      </c>
      <c r="G433" s="279">
        <v>82.066666666666663</v>
      </c>
      <c r="H433" s="279">
        <v>87.466666666666669</v>
      </c>
      <c r="I433" s="279">
        <v>88.933333333333337</v>
      </c>
      <c r="J433" s="279">
        <v>90.166666666666671</v>
      </c>
      <c r="K433" s="277">
        <v>87.7</v>
      </c>
      <c r="L433" s="277">
        <v>85</v>
      </c>
      <c r="M433" s="277">
        <v>0.497</v>
      </c>
    </row>
    <row r="434" spans="1:13">
      <c r="A434" s="268">
        <v>424</v>
      </c>
      <c r="B434" s="277" t="s">
        <v>281</v>
      </c>
      <c r="C434" s="277">
        <v>146.1</v>
      </c>
      <c r="D434" s="279">
        <v>149.03333333333333</v>
      </c>
      <c r="E434" s="279">
        <v>139.36666666666667</v>
      </c>
      <c r="F434" s="279">
        <v>132.63333333333335</v>
      </c>
      <c r="G434" s="279">
        <v>122.9666666666667</v>
      </c>
      <c r="H434" s="279">
        <v>155.76666666666665</v>
      </c>
      <c r="I434" s="279">
        <v>165.43333333333334</v>
      </c>
      <c r="J434" s="279">
        <v>172.16666666666663</v>
      </c>
      <c r="K434" s="277">
        <v>158.69999999999999</v>
      </c>
      <c r="L434" s="277">
        <v>142.30000000000001</v>
      </c>
      <c r="M434" s="277">
        <v>64.646870000000007</v>
      </c>
    </row>
    <row r="435" spans="1:13">
      <c r="A435" s="268">
        <v>425</v>
      </c>
      <c r="B435" s="277" t="s">
        <v>526</v>
      </c>
      <c r="C435" s="277">
        <v>390.35</v>
      </c>
      <c r="D435" s="279">
        <v>391.55</v>
      </c>
      <c r="E435" s="279">
        <v>385.5</v>
      </c>
      <c r="F435" s="279">
        <v>380.65</v>
      </c>
      <c r="G435" s="279">
        <v>374.59999999999997</v>
      </c>
      <c r="H435" s="279">
        <v>396.40000000000003</v>
      </c>
      <c r="I435" s="279">
        <v>402.4500000000001</v>
      </c>
      <c r="J435" s="279">
        <v>407.30000000000007</v>
      </c>
      <c r="K435" s="277">
        <v>397.6</v>
      </c>
      <c r="L435" s="277">
        <v>386.7</v>
      </c>
      <c r="M435" s="277">
        <v>0.94713000000000003</v>
      </c>
    </row>
    <row r="436" spans="1:13">
      <c r="A436" s="268">
        <v>426</v>
      </c>
      <c r="B436" s="277" t="s">
        <v>528</v>
      </c>
      <c r="C436" s="277">
        <v>1561.5</v>
      </c>
      <c r="D436" s="279">
        <v>1566.2</v>
      </c>
      <c r="E436" s="279">
        <v>1532.4</v>
      </c>
      <c r="F436" s="279">
        <v>1503.3</v>
      </c>
      <c r="G436" s="279">
        <v>1469.5</v>
      </c>
      <c r="H436" s="279">
        <v>1595.3000000000002</v>
      </c>
      <c r="I436" s="279">
        <v>1629.1</v>
      </c>
      <c r="J436" s="279">
        <v>1658.2000000000003</v>
      </c>
      <c r="K436" s="277">
        <v>1600</v>
      </c>
      <c r="L436" s="277">
        <v>1537.1</v>
      </c>
      <c r="M436" s="277">
        <v>2.877E-2</v>
      </c>
    </row>
    <row r="437" spans="1:13">
      <c r="A437" s="268">
        <v>427</v>
      </c>
      <c r="B437" s="277" t="s">
        <v>529</v>
      </c>
      <c r="C437" s="277">
        <v>1271.25</v>
      </c>
      <c r="D437" s="279">
        <v>1269.1333333333334</v>
      </c>
      <c r="E437" s="279">
        <v>1239.2666666666669</v>
      </c>
      <c r="F437" s="279">
        <v>1207.2833333333335</v>
      </c>
      <c r="G437" s="279">
        <v>1177.416666666667</v>
      </c>
      <c r="H437" s="279">
        <v>1301.1166666666668</v>
      </c>
      <c r="I437" s="279">
        <v>1330.9833333333331</v>
      </c>
      <c r="J437" s="279">
        <v>1362.9666666666667</v>
      </c>
      <c r="K437" s="277">
        <v>1299</v>
      </c>
      <c r="L437" s="277">
        <v>1237.1500000000001</v>
      </c>
      <c r="M437" s="277">
        <v>0.27111000000000002</v>
      </c>
    </row>
    <row r="438" spans="1:13">
      <c r="A438" s="268">
        <v>428</v>
      </c>
      <c r="B438" s="277" t="s">
        <v>530</v>
      </c>
      <c r="C438" s="277">
        <v>385.15</v>
      </c>
      <c r="D438" s="279">
        <v>386.61666666666662</v>
      </c>
      <c r="E438" s="279">
        <v>381.53333333333325</v>
      </c>
      <c r="F438" s="279">
        <v>377.91666666666663</v>
      </c>
      <c r="G438" s="279">
        <v>372.83333333333326</v>
      </c>
      <c r="H438" s="279">
        <v>390.23333333333323</v>
      </c>
      <c r="I438" s="279">
        <v>395.31666666666661</v>
      </c>
      <c r="J438" s="279">
        <v>398.93333333333322</v>
      </c>
      <c r="K438" s="277">
        <v>391.7</v>
      </c>
      <c r="L438" s="277">
        <v>383</v>
      </c>
      <c r="M438" s="277">
        <v>0.25015999999999999</v>
      </c>
    </row>
    <row r="439" spans="1:13">
      <c r="A439" s="268">
        <v>429</v>
      </c>
      <c r="B439" s="277" t="s">
        <v>178</v>
      </c>
      <c r="C439" s="277">
        <v>499.7</v>
      </c>
      <c r="D439" s="279">
        <v>498.75</v>
      </c>
      <c r="E439" s="279">
        <v>491.55</v>
      </c>
      <c r="F439" s="279">
        <v>483.40000000000003</v>
      </c>
      <c r="G439" s="279">
        <v>476.20000000000005</v>
      </c>
      <c r="H439" s="279">
        <v>506.9</v>
      </c>
      <c r="I439" s="279">
        <v>514.1</v>
      </c>
      <c r="J439" s="279">
        <v>522.25</v>
      </c>
      <c r="K439" s="277">
        <v>505.95</v>
      </c>
      <c r="L439" s="277">
        <v>490.6</v>
      </c>
      <c r="M439" s="277">
        <v>112.63599000000001</v>
      </c>
    </row>
    <row r="440" spans="1:13">
      <c r="A440" s="268">
        <v>430</v>
      </c>
      <c r="B440" s="277" t="s">
        <v>531</v>
      </c>
      <c r="C440" s="277">
        <v>167.45</v>
      </c>
      <c r="D440" s="279">
        <v>169.06666666666666</v>
      </c>
      <c r="E440" s="279">
        <v>163.43333333333334</v>
      </c>
      <c r="F440" s="279">
        <v>159.41666666666669</v>
      </c>
      <c r="G440" s="279">
        <v>153.78333333333336</v>
      </c>
      <c r="H440" s="279">
        <v>173.08333333333331</v>
      </c>
      <c r="I440" s="279">
        <v>178.71666666666664</v>
      </c>
      <c r="J440" s="279">
        <v>182.73333333333329</v>
      </c>
      <c r="K440" s="277">
        <v>174.7</v>
      </c>
      <c r="L440" s="277">
        <v>165.05</v>
      </c>
      <c r="M440" s="277">
        <v>6.4517800000000003</v>
      </c>
    </row>
    <row r="441" spans="1:13">
      <c r="A441" s="268">
        <v>431</v>
      </c>
      <c r="B441" s="277" t="s">
        <v>179</v>
      </c>
      <c r="C441" s="277">
        <v>380.3</v>
      </c>
      <c r="D441" s="279">
        <v>378.23333333333335</v>
      </c>
      <c r="E441" s="279">
        <v>374.56666666666672</v>
      </c>
      <c r="F441" s="279">
        <v>368.83333333333337</v>
      </c>
      <c r="G441" s="279">
        <v>365.16666666666674</v>
      </c>
      <c r="H441" s="279">
        <v>383.9666666666667</v>
      </c>
      <c r="I441" s="279">
        <v>387.63333333333333</v>
      </c>
      <c r="J441" s="279">
        <v>393.36666666666667</v>
      </c>
      <c r="K441" s="277">
        <v>381.9</v>
      </c>
      <c r="L441" s="277">
        <v>372.5</v>
      </c>
      <c r="M441" s="277">
        <v>8.1501800000000006</v>
      </c>
    </row>
    <row r="442" spans="1:13">
      <c r="A442" s="268">
        <v>432</v>
      </c>
      <c r="B442" s="277" t="s">
        <v>532</v>
      </c>
      <c r="C442" s="277">
        <v>155.1</v>
      </c>
      <c r="D442" s="279">
        <v>155.6</v>
      </c>
      <c r="E442" s="279">
        <v>153.19999999999999</v>
      </c>
      <c r="F442" s="279">
        <v>151.29999999999998</v>
      </c>
      <c r="G442" s="279">
        <v>148.89999999999998</v>
      </c>
      <c r="H442" s="279">
        <v>157.5</v>
      </c>
      <c r="I442" s="279">
        <v>159.90000000000003</v>
      </c>
      <c r="J442" s="279">
        <v>161.80000000000001</v>
      </c>
      <c r="K442" s="277">
        <v>158</v>
      </c>
      <c r="L442" s="277">
        <v>153.69999999999999</v>
      </c>
      <c r="M442" s="277">
        <v>10.02636</v>
      </c>
    </row>
    <row r="443" spans="1:13">
      <c r="A443" s="268">
        <v>433</v>
      </c>
      <c r="B443" s="277" t="s">
        <v>533</v>
      </c>
      <c r="C443" s="277">
        <v>1169.3</v>
      </c>
      <c r="D443" s="279">
        <v>1165.8333333333333</v>
      </c>
      <c r="E443" s="279">
        <v>1131.6666666666665</v>
      </c>
      <c r="F443" s="279">
        <v>1094.0333333333333</v>
      </c>
      <c r="G443" s="279">
        <v>1059.8666666666666</v>
      </c>
      <c r="H443" s="279">
        <v>1203.4666666666665</v>
      </c>
      <c r="I443" s="279">
        <v>1237.633333333333</v>
      </c>
      <c r="J443" s="279">
        <v>1275.2666666666664</v>
      </c>
      <c r="K443" s="277">
        <v>1200</v>
      </c>
      <c r="L443" s="277">
        <v>1128.2</v>
      </c>
      <c r="M443" s="277">
        <v>0.20669999999999999</v>
      </c>
    </row>
    <row r="444" spans="1:13">
      <c r="A444" s="268">
        <v>434</v>
      </c>
      <c r="B444" s="277" t="s">
        <v>534</v>
      </c>
      <c r="C444" s="277">
        <v>4.3</v>
      </c>
      <c r="D444" s="279">
        <v>4.3999999999999995</v>
      </c>
      <c r="E444" s="279">
        <v>4.1999999999999993</v>
      </c>
      <c r="F444" s="279">
        <v>4.0999999999999996</v>
      </c>
      <c r="G444" s="279">
        <v>3.8999999999999995</v>
      </c>
      <c r="H444" s="279">
        <v>4.4999999999999991</v>
      </c>
      <c r="I444" s="279">
        <v>4.7</v>
      </c>
      <c r="J444" s="279">
        <v>4.7999999999999989</v>
      </c>
      <c r="K444" s="277">
        <v>4.5999999999999996</v>
      </c>
      <c r="L444" s="277">
        <v>4.3</v>
      </c>
      <c r="M444" s="277">
        <v>120.29984</v>
      </c>
    </row>
    <row r="445" spans="1:13">
      <c r="A445" s="268">
        <v>435</v>
      </c>
      <c r="B445" s="277" t="s">
        <v>535</v>
      </c>
      <c r="C445" s="277">
        <v>141.30000000000001</v>
      </c>
      <c r="D445" s="279">
        <v>142.4</v>
      </c>
      <c r="E445" s="279">
        <v>139.9</v>
      </c>
      <c r="F445" s="279">
        <v>138.5</v>
      </c>
      <c r="G445" s="279">
        <v>136</v>
      </c>
      <c r="H445" s="279">
        <v>143.80000000000001</v>
      </c>
      <c r="I445" s="279">
        <v>146.30000000000001</v>
      </c>
      <c r="J445" s="279">
        <v>147.70000000000002</v>
      </c>
      <c r="K445" s="277">
        <v>144.9</v>
      </c>
      <c r="L445" s="277">
        <v>141</v>
      </c>
      <c r="M445" s="277">
        <v>1.5528900000000001</v>
      </c>
    </row>
    <row r="446" spans="1:13">
      <c r="A446" s="268">
        <v>436</v>
      </c>
      <c r="B446" s="277" t="s">
        <v>536</v>
      </c>
      <c r="C446" s="277">
        <v>850.4</v>
      </c>
      <c r="D446" s="279">
        <v>852.93333333333328</v>
      </c>
      <c r="E446" s="279">
        <v>842.56666666666661</v>
      </c>
      <c r="F446" s="279">
        <v>834.73333333333335</v>
      </c>
      <c r="G446" s="279">
        <v>824.36666666666667</v>
      </c>
      <c r="H446" s="279">
        <v>860.76666666666654</v>
      </c>
      <c r="I446" s="279">
        <v>871.1333333333331</v>
      </c>
      <c r="J446" s="279">
        <v>878.96666666666647</v>
      </c>
      <c r="K446" s="277">
        <v>863.3</v>
      </c>
      <c r="L446" s="277">
        <v>845.1</v>
      </c>
      <c r="M446" s="277">
        <v>0.31381999999999999</v>
      </c>
    </row>
    <row r="447" spans="1:13">
      <c r="A447" s="268">
        <v>437</v>
      </c>
      <c r="B447" s="277" t="s">
        <v>282</v>
      </c>
      <c r="C447" s="277">
        <v>403.5</v>
      </c>
      <c r="D447" s="279">
        <v>408.55</v>
      </c>
      <c r="E447" s="279">
        <v>396.65000000000003</v>
      </c>
      <c r="F447" s="279">
        <v>389.8</v>
      </c>
      <c r="G447" s="279">
        <v>377.90000000000003</v>
      </c>
      <c r="H447" s="279">
        <v>415.40000000000003</v>
      </c>
      <c r="I447" s="279">
        <v>427.3</v>
      </c>
      <c r="J447" s="279">
        <v>434.15000000000003</v>
      </c>
      <c r="K447" s="277">
        <v>420.45</v>
      </c>
      <c r="L447" s="277">
        <v>401.7</v>
      </c>
      <c r="M447" s="277">
        <v>7.22675</v>
      </c>
    </row>
    <row r="448" spans="1:13">
      <c r="A448" s="268">
        <v>438</v>
      </c>
      <c r="B448" s="277" t="s">
        <v>542</v>
      </c>
      <c r="C448" s="277">
        <v>42.8</v>
      </c>
      <c r="D448" s="279">
        <v>42.783333333333331</v>
      </c>
      <c r="E448" s="279">
        <v>42.11666666666666</v>
      </c>
      <c r="F448" s="279">
        <v>41.43333333333333</v>
      </c>
      <c r="G448" s="279">
        <v>40.766666666666659</v>
      </c>
      <c r="H448" s="279">
        <v>43.466666666666661</v>
      </c>
      <c r="I448" s="279">
        <v>44.133333333333333</v>
      </c>
      <c r="J448" s="279">
        <v>44.816666666666663</v>
      </c>
      <c r="K448" s="277">
        <v>43.45</v>
      </c>
      <c r="L448" s="277">
        <v>42.1</v>
      </c>
      <c r="M448" s="277">
        <v>14.578569999999999</v>
      </c>
    </row>
    <row r="449" spans="1:13">
      <c r="A449" s="268">
        <v>439</v>
      </c>
      <c r="B449" s="277" t="s">
        <v>2609</v>
      </c>
      <c r="C449" s="277">
        <v>12079.55</v>
      </c>
      <c r="D449" s="279">
        <v>11859.85</v>
      </c>
      <c r="E449" s="279">
        <v>11619.7</v>
      </c>
      <c r="F449" s="279">
        <v>11159.85</v>
      </c>
      <c r="G449" s="279">
        <v>10919.7</v>
      </c>
      <c r="H449" s="279">
        <v>12319.7</v>
      </c>
      <c r="I449" s="279">
        <v>12559.849999999999</v>
      </c>
      <c r="J449" s="279">
        <v>13019.7</v>
      </c>
      <c r="K449" s="277">
        <v>12100</v>
      </c>
      <c r="L449" s="277">
        <v>11400</v>
      </c>
      <c r="M449" s="277">
        <v>9.7800000000000005E-3</v>
      </c>
    </row>
    <row r="450" spans="1:13">
      <c r="A450" s="268">
        <v>440</v>
      </c>
      <c r="B450" s="277" t="s">
        <v>182</v>
      </c>
      <c r="C450" s="277">
        <v>914.25</v>
      </c>
      <c r="D450" s="279">
        <v>916.58333333333337</v>
      </c>
      <c r="E450" s="279">
        <v>901.16666666666674</v>
      </c>
      <c r="F450" s="279">
        <v>888.08333333333337</v>
      </c>
      <c r="G450" s="279">
        <v>872.66666666666674</v>
      </c>
      <c r="H450" s="279">
        <v>929.66666666666674</v>
      </c>
      <c r="I450" s="279">
        <v>945.08333333333348</v>
      </c>
      <c r="J450" s="279">
        <v>958.16666666666674</v>
      </c>
      <c r="K450" s="277">
        <v>932</v>
      </c>
      <c r="L450" s="277">
        <v>903.5</v>
      </c>
      <c r="M450" s="277">
        <v>5.8993700000000002</v>
      </c>
    </row>
    <row r="451" spans="1:13">
      <c r="A451" s="268">
        <v>441</v>
      </c>
      <c r="B451" s="277" t="s">
        <v>3465</v>
      </c>
      <c r="C451" s="277">
        <v>410.3</v>
      </c>
      <c r="D451" s="279">
        <v>411.08333333333331</v>
      </c>
      <c r="E451" s="279">
        <v>406.36666666666662</v>
      </c>
      <c r="F451" s="279">
        <v>402.43333333333328</v>
      </c>
      <c r="G451" s="279">
        <v>397.71666666666658</v>
      </c>
      <c r="H451" s="279">
        <v>415.01666666666665</v>
      </c>
      <c r="I451" s="279">
        <v>419.73333333333335</v>
      </c>
      <c r="J451" s="279">
        <v>423.66666666666669</v>
      </c>
      <c r="K451" s="277">
        <v>415.8</v>
      </c>
      <c r="L451" s="277">
        <v>407.15</v>
      </c>
      <c r="M451" s="277">
        <v>20.270810000000001</v>
      </c>
    </row>
    <row r="452" spans="1:13">
      <c r="A452" s="268">
        <v>442</v>
      </c>
      <c r="B452" s="277" t="s">
        <v>543</v>
      </c>
      <c r="C452" s="277">
        <v>741.35</v>
      </c>
      <c r="D452" s="279">
        <v>743.15</v>
      </c>
      <c r="E452" s="279">
        <v>736.3</v>
      </c>
      <c r="F452" s="279">
        <v>731.25</v>
      </c>
      <c r="G452" s="279">
        <v>724.4</v>
      </c>
      <c r="H452" s="279">
        <v>748.19999999999993</v>
      </c>
      <c r="I452" s="279">
        <v>755.05000000000007</v>
      </c>
      <c r="J452" s="279">
        <v>760.09999999999991</v>
      </c>
      <c r="K452" s="277">
        <v>750</v>
      </c>
      <c r="L452" s="277">
        <v>738.1</v>
      </c>
      <c r="M452" s="277">
        <v>0.11863</v>
      </c>
    </row>
    <row r="453" spans="1:13">
      <c r="A453" s="268">
        <v>443</v>
      </c>
      <c r="B453" s="277" t="s">
        <v>183</v>
      </c>
      <c r="C453" s="277">
        <v>102.95</v>
      </c>
      <c r="D453" s="279">
        <v>102.5</v>
      </c>
      <c r="E453" s="279">
        <v>101.05</v>
      </c>
      <c r="F453" s="279">
        <v>99.149999999999991</v>
      </c>
      <c r="G453" s="279">
        <v>97.699999999999989</v>
      </c>
      <c r="H453" s="279">
        <v>104.4</v>
      </c>
      <c r="I453" s="279">
        <v>105.85</v>
      </c>
      <c r="J453" s="279">
        <v>107.75000000000001</v>
      </c>
      <c r="K453" s="277">
        <v>103.95</v>
      </c>
      <c r="L453" s="277">
        <v>100.6</v>
      </c>
      <c r="M453" s="277">
        <v>443.34634999999997</v>
      </c>
    </row>
    <row r="454" spans="1:13">
      <c r="A454" s="268">
        <v>444</v>
      </c>
      <c r="B454" s="277" t="s">
        <v>184</v>
      </c>
      <c r="C454" s="277">
        <v>39.9</v>
      </c>
      <c r="D454" s="279">
        <v>39.849999999999994</v>
      </c>
      <c r="E454" s="279">
        <v>39.149999999999991</v>
      </c>
      <c r="F454" s="279">
        <v>38.4</v>
      </c>
      <c r="G454" s="279">
        <v>37.699999999999996</v>
      </c>
      <c r="H454" s="279">
        <v>40.599999999999987</v>
      </c>
      <c r="I454" s="279">
        <v>41.29999999999999</v>
      </c>
      <c r="J454" s="279">
        <v>42.049999999999983</v>
      </c>
      <c r="K454" s="277">
        <v>40.549999999999997</v>
      </c>
      <c r="L454" s="277">
        <v>39.1</v>
      </c>
      <c r="M454" s="277">
        <v>35.78763</v>
      </c>
    </row>
    <row r="455" spans="1:13">
      <c r="A455" s="268">
        <v>445</v>
      </c>
      <c r="B455" s="277" t="s">
        <v>185</v>
      </c>
      <c r="C455" s="277">
        <v>46.7</v>
      </c>
      <c r="D455" s="279">
        <v>46.783333333333339</v>
      </c>
      <c r="E455" s="279">
        <v>45.866666666666674</v>
      </c>
      <c r="F455" s="279">
        <v>45.033333333333339</v>
      </c>
      <c r="G455" s="279">
        <v>44.116666666666674</v>
      </c>
      <c r="H455" s="279">
        <v>47.616666666666674</v>
      </c>
      <c r="I455" s="279">
        <v>48.533333333333346</v>
      </c>
      <c r="J455" s="279">
        <v>49.366666666666674</v>
      </c>
      <c r="K455" s="277">
        <v>47.7</v>
      </c>
      <c r="L455" s="277">
        <v>45.95</v>
      </c>
      <c r="M455" s="277">
        <v>179.80351999999999</v>
      </c>
    </row>
    <row r="456" spans="1:13">
      <c r="A456" s="268">
        <v>446</v>
      </c>
      <c r="B456" s="277" t="s">
        <v>186</v>
      </c>
      <c r="C456" s="277">
        <v>341.65</v>
      </c>
      <c r="D456" s="279">
        <v>339.90000000000003</v>
      </c>
      <c r="E456" s="279">
        <v>333.30000000000007</v>
      </c>
      <c r="F456" s="279">
        <v>324.95000000000005</v>
      </c>
      <c r="G456" s="279">
        <v>318.35000000000008</v>
      </c>
      <c r="H456" s="279">
        <v>348.25000000000006</v>
      </c>
      <c r="I456" s="279">
        <v>354.85000000000008</v>
      </c>
      <c r="J456" s="279">
        <v>363.20000000000005</v>
      </c>
      <c r="K456" s="277">
        <v>346.5</v>
      </c>
      <c r="L456" s="277">
        <v>331.55</v>
      </c>
      <c r="M456" s="277">
        <v>105.86105999999999</v>
      </c>
    </row>
    <row r="457" spans="1:13">
      <c r="A457" s="268">
        <v>447</v>
      </c>
      <c r="B457" s="277" t="s">
        <v>2625</v>
      </c>
      <c r="C457" s="277">
        <v>21.1</v>
      </c>
      <c r="D457" s="279">
        <v>21.033333333333331</v>
      </c>
      <c r="E457" s="279">
        <v>20.616666666666664</v>
      </c>
      <c r="F457" s="279">
        <v>20.133333333333333</v>
      </c>
      <c r="G457" s="279">
        <v>19.716666666666665</v>
      </c>
      <c r="H457" s="279">
        <v>21.516666666666662</v>
      </c>
      <c r="I457" s="279">
        <v>21.933333333333334</v>
      </c>
      <c r="J457" s="279">
        <v>22.416666666666661</v>
      </c>
      <c r="K457" s="277">
        <v>21.45</v>
      </c>
      <c r="L457" s="277">
        <v>20.55</v>
      </c>
      <c r="M457" s="277">
        <v>20.470890000000001</v>
      </c>
    </row>
    <row r="458" spans="1:13">
      <c r="A458" s="268">
        <v>448</v>
      </c>
      <c r="B458" s="277" t="s">
        <v>537</v>
      </c>
      <c r="C458" s="277">
        <v>663.8</v>
      </c>
      <c r="D458" s="279">
        <v>662.2833333333333</v>
      </c>
      <c r="E458" s="279">
        <v>655.56666666666661</v>
      </c>
      <c r="F458" s="279">
        <v>647.33333333333326</v>
      </c>
      <c r="G458" s="279">
        <v>640.61666666666656</v>
      </c>
      <c r="H458" s="279">
        <v>670.51666666666665</v>
      </c>
      <c r="I458" s="279">
        <v>677.23333333333335</v>
      </c>
      <c r="J458" s="279">
        <v>685.4666666666667</v>
      </c>
      <c r="K458" s="277">
        <v>669</v>
      </c>
      <c r="L458" s="277">
        <v>654.04999999999995</v>
      </c>
      <c r="M458" s="277">
        <v>0.12302</v>
      </c>
    </row>
    <row r="459" spans="1:13">
      <c r="A459" s="268">
        <v>449</v>
      </c>
      <c r="B459" s="277" t="s">
        <v>538</v>
      </c>
      <c r="C459" s="277">
        <v>338.5</v>
      </c>
      <c r="D459" s="279">
        <v>341.98333333333335</v>
      </c>
      <c r="E459" s="279">
        <v>330.01666666666671</v>
      </c>
      <c r="F459" s="279">
        <v>321.53333333333336</v>
      </c>
      <c r="G459" s="279">
        <v>309.56666666666672</v>
      </c>
      <c r="H459" s="279">
        <v>350.4666666666667</v>
      </c>
      <c r="I459" s="279">
        <v>362.43333333333339</v>
      </c>
      <c r="J459" s="279">
        <v>370.91666666666669</v>
      </c>
      <c r="K459" s="277">
        <v>353.95</v>
      </c>
      <c r="L459" s="277">
        <v>333.5</v>
      </c>
      <c r="M459" s="277">
        <v>0.28221000000000002</v>
      </c>
    </row>
    <row r="460" spans="1:13">
      <c r="A460" s="268">
        <v>450</v>
      </c>
      <c r="B460" s="277" t="s">
        <v>187</v>
      </c>
      <c r="C460" s="277">
        <v>2234.75</v>
      </c>
      <c r="D460" s="279">
        <v>2262.6166666666668</v>
      </c>
      <c r="E460" s="279">
        <v>2192.2333333333336</v>
      </c>
      <c r="F460" s="279">
        <v>2149.7166666666667</v>
      </c>
      <c r="G460" s="279">
        <v>2079.3333333333335</v>
      </c>
      <c r="H460" s="279">
        <v>2305.1333333333337</v>
      </c>
      <c r="I460" s="279">
        <v>2375.5166666666669</v>
      </c>
      <c r="J460" s="279">
        <v>2418.0333333333338</v>
      </c>
      <c r="K460" s="277">
        <v>2333</v>
      </c>
      <c r="L460" s="277">
        <v>2220.1</v>
      </c>
      <c r="M460" s="277">
        <v>85.821200000000005</v>
      </c>
    </row>
    <row r="461" spans="1:13">
      <c r="A461" s="268">
        <v>451</v>
      </c>
      <c r="B461" s="277" t="s">
        <v>544</v>
      </c>
      <c r="C461" s="277">
        <v>1823.55</v>
      </c>
      <c r="D461" s="279">
        <v>1834.2166666666665</v>
      </c>
      <c r="E461" s="279">
        <v>1788.4333333333329</v>
      </c>
      <c r="F461" s="279">
        <v>1753.3166666666664</v>
      </c>
      <c r="G461" s="279">
        <v>1707.5333333333328</v>
      </c>
      <c r="H461" s="279">
        <v>1869.333333333333</v>
      </c>
      <c r="I461" s="279">
        <v>1915.1166666666663</v>
      </c>
      <c r="J461" s="279">
        <v>1950.2333333333331</v>
      </c>
      <c r="K461" s="277">
        <v>1880</v>
      </c>
      <c r="L461" s="277">
        <v>1799.1</v>
      </c>
      <c r="M461" s="277">
        <v>0.14573</v>
      </c>
    </row>
    <row r="462" spans="1:13">
      <c r="A462" s="268">
        <v>452</v>
      </c>
      <c r="B462" s="277" t="s">
        <v>188</v>
      </c>
      <c r="C462" s="277">
        <v>599.4</v>
      </c>
      <c r="D462" s="279">
        <v>608.81666666666661</v>
      </c>
      <c r="E462" s="279">
        <v>578.68333333333317</v>
      </c>
      <c r="F462" s="279">
        <v>557.96666666666658</v>
      </c>
      <c r="G462" s="279">
        <v>527.83333333333314</v>
      </c>
      <c r="H462" s="279">
        <v>629.53333333333319</v>
      </c>
      <c r="I462" s="279">
        <v>659.66666666666663</v>
      </c>
      <c r="J462" s="279">
        <v>680.38333333333321</v>
      </c>
      <c r="K462" s="277">
        <v>638.95000000000005</v>
      </c>
      <c r="L462" s="277">
        <v>588.1</v>
      </c>
      <c r="M462" s="277">
        <v>130.10077999999999</v>
      </c>
    </row>
    <row r="463" spans="1:13">
      <c r="A463" s="268">
        <v>453</v>
      </c>
      <c r="B463" s="277" t="s">
        <v>545</v>
      </c>
      <c r="C463" s="277">
        <v>176.15</v>
      </c>
      <c r="D463" s="279">
        <v>176.9666666666667</v>
      </c>
      <c r="E463" s="279">
        <v>174.63333333333338</v>
      </c>
      <c r="F463" s="279">
        <v>173.11666666666667</v>
      </c>
      <c r="G463" s="279">
        <v>170.78333333333336</v>
      </c>
      <c r="H463" s="279">
        <v>178.48333333333341</v>
      </c>
      <c r="I463" s="279">
        <v>180.81666666666672</v>
      </c>
      <c r="J463" s="279">
        <v>182.33333333333343</v>
      </c>
      <c r="K463" s="277">
        <v>179.3</v>
      </c>
      <c r="L463" s="277">
        <v>175.45</v>
      </c>
      <c r="M463" s="277">
        <v>6.4610000000000001E-2</v>
      </c>
    </row>
    <row r="464" spans="1:13">
      <c r="A464" s="268">
        <v>454</v>
      </c>
      <c r="B464" s="277" t="s">
        <v>546</v>
      </c>
      <c r="C464" s="277">
        <v>758.65</v>
      </c>
      <c r="D464" s="279">
        <v>760.75</v>
      </c>
      <c r="E464" s="279">
        <v>745.5</v>
      </c>
      <c r="F464" s="279">
        <v>732.35</v>
      </c>
      <c r="G464" s="279">
        <v>717.1</v>
      </c>
      <c r="H464" s="279">
        <v>773.9</v>
      </c>
      <c r="I464" s="279">
        <v>789.15</v>
      </c>
      <c r="J464" s="279">
        <v>802.3</v>
      </c>
      <c r="K464" s="277">
        <v>776</v>
      </c>
      <c r="L464" s="277">
        <v>747.6</v>
      </c>
      <c r="M464" s="277">
        <v>0.46227000000000001</v>
      </c>
    </row>
    <row r="465" spans="1:13">
      <c r="A465" s="268">
        <v>455</v>
      </c>
      <c r="B465" s="277" t="s">
        <v>547</v>
      </c>
      <c r="C465" s="277">
        <v>604.9</v>
      </c>
      <c r="D465" s="279">
        <v>588.30000000000007</v>
      </c>
      <c r="E465" s="279">
        <v>566.60000000000014</v>
      </c>
      <c r="F465" s="279">
        <v>528.30000000000007</v>
      </c>
      <c r="G465" s="279">
        <v>506.60000000000014</v>
      </c>
      <c r="H465" s="279">
        <v>626.60000000000014</v>
      </c>
      <c r="I465" s="279">
        <v>648.30000000000018</v>
      </c>
      <c r="J465" s="279">
        <v>686.60000000000014</v>
      </c>
      <c r="K465" s="277">
        <v>610</v>
      </c>
      <c r="L465" s="277">
        <v>550</v>
      </c>
      <c r="M465" s="277">
        <v>3.3022800000000001</v>
      </c>
    </row>
    <row r="466" spans="1:13">
      <c r="A466" s="268">
        <v>456</v>
      </c>
      <c r="B466" s="277" t="s">
        <v>552</v>
      </c>
      <c r="C466" s="277">
        <v>476.9</v>
      </c>
      <c r="D466" s="279">
        <v>475.18333333333334</v>
      </c>
      <c r="E466" s="279">
        <v>466.01666666666665</v>
      </c>
      <c r="F466" s="279">
        <v>455.13333333333333</v>
      </c>
      <c r="G466" s="279">
        <v>445.96666666666664</v>
      </c>
      <c r="H466" s="279">
        <v>486.06666666666666</v>
      </c>
      <c r="I466" s="279">
        <v>495.23333333333329</v>
      </c>
      <c r="J466" s="279">
        <v>506.11666666666667</v>
      </c>
      <c r="K466" s="277">
        <v>484.35</v>
      </c>
      <c r="L466" s="277">
        <v>464.3</v>
      </c>
      <c r="M466" s="277">
        <v>0.39115</v>
      </c>
    </row>
    <row r="467" spans="1:13">
      <c r="A467" s="268">
        <v>457</v>
      </c>
      <c r="B467" s="277" t="s">
        <v>548</v>
      </c>
      <c r="C467" s="277">
        <v>37.549999999999997</v>
      </c>
      <c r="D467" s="279">
        <v>37.68333333333333</v>
      </c>
      <c r="E467" s="279">
        <v>37.066666666666663</v>
      </c>
      <c r="F467" s="279">
        <v>36.583333333333336</v>
      </c>
      <c r="G467" s="279">
        <v>35.966666666666669</v>
      </c>
      <c r="H467" s="279">
        <v>38.166666666666657</v>
      </c>
      <c r="I467" s="279">
        <v>38.783333333333317</v>
      </c>
      <c r="J467" s="279">
        <v>39.266666666666652</v>
      </c>
      <c r="K467" s="277">
        <v>38.299999999999997</v>
      </c>
      <c r="L467" s="277">
        <v>37.200000000000003</v>
      </c>
      <c r="M467" s="277">
        <v>1.9947999999999999</v>
      </c>
    </row>
    <row r="468" spans="1:13">
      <c r="A468" s="268">
        <v>458</v>
      </c>
      <c r="B468" s="277" t="s">
        <v>549</v>
      </c>
      <c r="C468" s="277">
        <v>1025.5999999999999</v>
      </c>
      <c r="D468" s="279">
        <v>1022.8666666666667</v>
      </c>
      <c r="E468" s="279">
        <v>1007.7333333333333</v>
      </c>
      <c r="F468" s="279">
        <v>989.86666666666667</v>
      </c>
      <c r="G468" s="279">
        <v>974.73333333333335</v>
      </c>
      <c r="H468" s="279">
        <v>1040.7333333333333</v>
      </c>
      <c r="I468" s="279">
        <v>1055.8666666666668</v>
      </c>
      <c r="J468" s="279">
        <v>1073.7333333333333</v>
      </c>
      <c r="K468" s="277">
        <v>1038</v>
      </c>
      <c r="L468" s="277">
        <v>1005</v>
      </c>
      <c r="M468" s="277">
        <v>0.40355999999999997</v>
      </c>
    </row>
    <row r="469" spans="1:13">
      <c r="A469" s="268">
        <v>459</v>
      </c>
      <c r="B469" s="277" t="s">
        <v>189</v>
      </c>
      <c r="C469" s="277">
        <v>961.35</v>
      </c>
      <c r="D469" s="279">
        <v>958.70000000000016</v>
      </c>
      <c r="E469" s="279">
        <v>944.45000000000027</v>
      </c>
      <c r="F469" s="279">
        <v>927.55000000000007</v>
      </c>
      <c r="G469" s="279">
        <v>913.30000000000018</v>
      </c>
      <c r="H469" s="279">
        <v>975.60000000000036</v>
      </c>
      <c r="I469" s="279">
        <v>989.85000000000014</v>
      </c>
      <c r="J469" s="279">
        <v>1006.7500000000005</v>
      </c>
      <c r="K469" s="277">
        <v>972.95</v>
      </c>
      <c r="L469" s="277">
        <v>941.8</v>
      </c>
      <c r="M469" s="277">
        <v>29.14312</v>
      </c>
    </row>
    <row r="470" spans="1:13">
      <c r="A470" s="268">
        <v>460</v>
      </c>
      <c r="B470" s="277" t="s">
        <v>190</v>
      </c>
      <c r="C470" s="277">
        <v>2404.6999999999998</v>
      </c>
      <c r="D470" s="279">
        <v>2398.8333333333335</v>
      </c>
      <c r="E470" s="279">
        <v>2372.666666666667</v>
      </c>
      <c r="F470" s="279">
        <v>2340.6333333333337</v>
      </c>
      <c r="G470" s="279">
        <v>2314.4666666666672</v>
      </c>
      <c r="H470" s="279">
        <v>2430.8666666666668</v>
      </c>
      <c r="I470" s="279">
        <v>2457.0333333333338</v>
      </c>
      <c r="J470" s="279">
        <v>2489.0666666666666</v>
      </c>
      <c r="K470" s="277">
        <v>2425</v>
      </c>
      <c r="L470" s="277">
        <v>2366.8000000000002</v>
      </c>
      <c r="M470" s="277">
        <v>2.1697799999999998</v>
      </c>
    </row>
    <row r="471" spans="1:13">
      <c r="A471" s="268">
        <v>461</v>
      </c>
      <c r="B471" s="277" t="s">
        <v>191</v>
      </c>
      <c r="C471" s="277">
        <v>317.3</v>
      </c>
      <c r="D471" s="279">
        <v>316.55</v>
      </c>
      <c r="E471" s="279">
        <v>313.65000000000003</v>
      </c>
      <c r="F471" s="279">
        <v>310</v>
      </c>
      <c r="G471" s="279">
        <v>307.10000000000002</v>
      </c>
      <c r="H471" s="279">
        <v>320.20000000000005</v>
      </c>
      <c r="I471" s="279">
        <v>323.10000000000002</v>
      </c>
      <c r="J471" s="279">
        <v>326.75000000000006</v>
      </c>
      <c r="K471" s="277">
        <v>319.45</v>
      </c>
      <c r="L471" s="277">
        <v>312.89999999999998</v>
      </c>
      <c r="M471" s="277">
        <v>6.5243500000000001</v>
      </c>
    </row>
    <row r="472" spans="1:13">
      <c r="A472" s="268">
        <v>462</v>
      </c>
      <c r="B472" s="277" t="s">
        <v>550</v>
      </c>
      <c r="C472" s="277">
        <v>610.54999999999995</v>
      </c>
      <c r="D472" s="279">
        <v>610.81666666666672</v>
      </c>
      <c r="E472" s="279">
        <v>601.93333333333339</v>
      </c>
      <c r="F472" s="279">
        <v>593.31666666666672</v>
      </c>
      <c r="G472" s="279">
        <v>584.43333333333339</v>
      </c>
      <c r="H472" s="279">
        <v>619.43333333333339</v>
      </c>
      <c r="I472" s="279">
        <v>628.31666666666683</v>
      </c>
      <c r="J472" s="279">
        <v>636.93333333333339</v>
      </c>
      <c r="K472" s="277">
        <v>619.70000000000005</v>
      </c>
      <c r="L472" s="277">
        <v>602.20000000000005</v>
      </c>
      <c r="M472" s="277">
        <v>3.0541</v>
      </c>
    </row>
    <row r="473" spans="1:13">
      <c r="A473" s="268">
        <v>463</v>
      </c>
      <c r="B473" s="277" t="s">
        <v>551</v>
      </c>
      <c r="C473" s="277">
        <v>6.2</v>
      </c>
      <c r="D473" s="279">
        <v>6.25</v>
      </c>
      <c r="E473" s="279">
        <v>6.05</v>
      </c>
      <c r="F473" s="279">
        <v>5.8999999999999995</v>
      </c>
      <c r="G473" s="279">
        <v>5.6999999999999993</v>
      </c>
      <c r="H473" s="279">
        <v>6.4</v>
      </c>
      <c r="I473" s="279">
        <v>6.6</v>
      </c>
      <c r="J473" s="279">
        <v>6.7500000000000009</v>
      </c>
      <c r="K473" s="277">
        <v>6.45</v>
      </c>
      <c r="L473" s="277">
        <v>6.1</v>
      </c>
      <c r="M473" s="277">
        <v>59.737400000000001</v>
      </c>
    </row>
    <row r="474" spans="1:13">
      <c r="A474" s="268">
        <v>464</v>
      </c>
      <c r="B474" s="277" t="s">
        <v>704</v>
      </c>
      <c r="C474" s="277">
        <v>67.45</v>
      </c>
      <c r="D474" s="279">
        <v>67.599999999999994</v>
      </c>
      <c r="E474" s="279">
        <v>66.199999999999989</v>
      </c>
      <c r="F474" s="279">
        <v>64.949999999999989</v>
      </c>
      <c r="G474" s="279">
        <v>63.549999999999983</v>
      </c>
      <c r="H474" s="279">
        <v>68.849999999999994</v>
      </c>
      <c r="I474" s="279">
        <v>70.25</v>
      </c>
      <c r="J474" s="279">
        <v>71.5</v>
      </c>
      <c r="K474" s="277">
        <v>69</v>
      </c>
      <c r="L474" s="277">
        <v>66.349999999999994</v>
      </c>
      <c r="M474" s="277">
        <v>0.50821000000000005</v>
      </c>
    </row>
    <row r="475" spans="1:13">
      <c r="A475" s="268">
        <v>465</v>
      </c>
      <c r="B475" s="277" t="s">
        <v>539</v>
      </c>
      <c r="C475" s="277">
        <v>5547.25</v>
      </c>
      <c r="D475" s="279">
        <v>5548.8</v>
      </c>
      <c r="E475" s="279">
        <v>5509.6</v>
      </c>
      <c r="F475" s="279">
        <v>5471.95</v>
      </c>
      <c r="G475" s="279">
        <v>5432.75</v>
      </c>
      <c r="H475" s="279">
        <v>5586.4500000000007</v>
      </c>
      <c r="I475" s="279">
        <v>5625.65</v>
      </c>
      <c r="J475" s="279">
        <v>5663.3000000000011</v>
      </c>
      <c r="K475" s="277">
        <v>5588</v>
      </c>
      <c r="L475" s="277">
        <v>5511.15</v>
      </c>
      <c r="M475" s="277">
        <v>1.9300000000000001E-2</v>
      </c>
    </row>
    <row r="476" spans="1:13">
      <c r="A476" s="268">
        <v>466</v>
      </c>
      <c r="B476" s="245" t="s">
        <v>541</v>
      </c>
      <c r="C476" s="277">
        <v>34</v>
      </c>
      <c r="D476" s="279">
        <v>34.35</v>
      </c>
      <c r="E476" s="279">
        <v>33.450000000000003</v>
      </c>
      <c r="F476" s="279">
        <v>32.9</v>
      </c>
      <c r="G476" s="279">
        <v>32</v>
      </c>
      <c r="H476" s="279">
        <v>34.900000000000006</v>
      </c>
      <c r="I476" s="279">
        <v>35.799999999999997</v>
      </c>
      <c r="J476" s="279">
        <v>36.350000000000009</v>
      </c>
      <c r="K476" s="277">
        <v>35.25</v>
      </c>
      <c r="L476" s="277">
        <v>33.799999999999997</v>
      </c>
      <c r="M476" s="277">
        <v>60.822200000000002</v>
      </c>
    </row>
    <row r="477" spans="1:13">
      <c r="A477" s="268">
        <v>467</v>
      </c>
      <c r="B477" s="245" t="s">
        <v>192</v>
      </c>
      <c r="C477" s="277">
        <v>391.5</v>
      </c>
      <c r="D477" s="279">
        <v>389.51666666666665</v>
      </c>
      <c r="E477" s="279">
        <v>384.23333333333329</v>
      </c>
      <c r="F477" s="279">
        <v>376.96666666666664</v>
      </c>
      <c r="G477" s="279">
        <v>371.68333333333328</v>
      </c>
      <c r="H477" s="279">
        <v>396.7833333333333</v>
      </c>
      <c r="I477" s="279">
        <v>402.06666666666661</v>
      </c>
      <c r="J477" s="279">
        <v>409.33333333333331</v>
      </c>
      <c r="K477" s="277">
        <v>394.8</v>
      </c>
      <c r="L477" s="277">
        <v>382.25</v>
      </c>
      <c r="M477" s="277">
        <v>17.78321</v>
      </c>
    </row>
    <row r="478" spans="1:13">
      <c r="A478" s="268">
        <v>468</v>
      </c>
      <c r="B478" s="245" t="s">
        <v>540</v>
      </c>
      <c r="C478" s="277">
        <v>197.1</v>
      </c>
      <c r="D478" s="279">
        <v>199.04999999999998</v>
      </c>
      <c r="E478" s="279">
        <v>194.29999999999995</v>
      </c>
      <c r="F478" s="279">
        <v>191.49999999999997</v>
      </c>
      <c r="G478" s="279">
        <v>186.74999999999994</v>
      </c>
      <c r="H478" s="279">
        <v>201.84999999999997</v>
      </c>
      <c r="I478" s="279">
        <v>206.60000000000002</v>
      </c>
      <c r="J478" s="279">
        <v>209.39999999999998</v>
      </c>
      <c r="K478" s="277">
        <v>203.8</v>
      </c>
      <c r="L478" s="277">
        <v>196.25</v>
      </c>
      <c r="M478" s="277">
        <v>0.32897999999999999</v>
      </c>
    </row>
    <row r="479" spans="1:13">
      <c r="A479" s="268">
        <v>469</v>
      </c>
      <c r="B479" s="245" t="s">
        <v>193</v>
      </c>
      <c r="C479" s="277">
        <v>977.1</v>
      </c>
      <c r="D479" s="279">
        <v>983.23333333333323</v>
      </c>
      <c r="E479" s="279">
        <v>960.31666666666649</v>
      </c>
      <c r="F479" s="279">
        <v>943.5333333333333</v>
      </c>
      <c r="G479" s="279">
        <v>920.61666666666656</v>
      </c>
      <c r="H479" s="279">
        <v>1000.0166666666664</v>
      </c>
      <c r="I479" s="279">
        <v>1022.9333333333332</v>
      </c>
      <c r="J479" s="279">
        <v>1039.7166666666662</v>
      </c>
      <c r="K479" s="277">
        <v>1006.15</v>
      </c>
      <c r="L479" s="277">
        <v>966.45</v>
      </c>
      <c r="M479" s="277">
        <v>6.04983</v>
      </c>
    </row>
    <row r="480" spans="1:13">
      <c r="A480" s="268">
        <v>470</v>
      </c>
      <c r="B480" s="245" t="s">
        <v>553</v>
      </c>
      <c r="C480" s="277">
        <v>13</v>
      </c>
      <c r="D480" s="279">
        <v>13</v>
      </c>
      <c r="E480" s="279">
        <v>12.65</v>
      </c>
      <c r="F480" s="279">
        <v>12.3</v>
      </c>
      <c r="G480" s="279">
        <v>11.950000000000001</v>
      </c>
      <c r="H480" s="279">
        <v>13.35</v>
      </c>
      <c r="I480" s="279">
        <v>13.700000000000001</v>
      </c>
      <c r="J480" s="279">
        <v>14.049999999999999</v>
      </c>
      <c r="K480" s="277">
        <v>13.35</v>
      </c>
      <c r="L480" s="277">
        <v>12.65</v>
      </c>
      <c r="M480" s="277">
        <v>17.906220000000001</v>
      </c>
    </row>
    <row r="481" spans="1:13">
      <c r="A481" s="268">
        <v>471</v>
      </c>
      <c r="B481" s="245" t="s">
        <v>554</v>
      </c>
      <c r="C481" s="277">
        <v>247.25</v>
      </c>
      <c r="D481" s="279">
        <v>246.06666666666669</v>
      </c>
      <c r="E481" s="279">
        <v>242.48333333333338</v>
      </c>
      <c r="F481" s="279">
        <v>237.7166666666667</v>
      </c>
      <c r="G481" s="279">
        <v>234.13333333333338</v>
      </c>
      <c r="H481" s="279">
        <v>250.83333333333337</v>
      </c>
      <c r="I481" s="279">
        <v>254.41666666666669</v>
      </c>
      <c r="J481" s="279">
        <v>259.18333333333339</v>
      </c>
      <c r="K481" s="277">
        <v>249.65</v>
      </c>
      <c r="L481" s="277">
        <v>241.3</v>
      </c>
      <c r="M481" s="277">
        <v>2.4038200000000001</v>
      </c>
    </row>
    <row r="482" spans="1:13">
      <c r="A482" s="268">
        <v>472</v>
      </c>
      <c r="B482" s="245" t="s">
        <v>194</v>
      </c>
      <c r="C482" s="277">
        <v>252.15</v>
      </c>
      <c r="D482" s="279">
        <v>250.01666666666665</v>
      </c>
      <c r="E482" s="279">
        <v>244.0333333333333</v>
      </c>
      <c r="F482" s="277">
        <v>235.91666666666666</v>
      </c>
      <c r="G482" s="279">
        <v>229.93333333333331</v>
      </c>
      <c r="H482" s="279">
        <v>258.13333333333333</v>
      </c>
      <c r="I482" s="277">
        <v>264.11666666666667</v>
      </c>
      <c r="J482" s="279">
        <v>272.23333333333329</v>
      </c>
      <c r="K482" s="279">
        <v>256</v>
      </c>
      <c r="L482" s="277">
        <v>241.9</v>
      </c>
      <c r="M482" s="279">
        <v>43.893090000000001</v>
      </c>
    </row>
    <row r="483" spans="1:13">
      <c r="A483" s="268">
        <v>473</v>
      </c>
      <c r="B483" s="245" t="s">
        <v>195</v>
      </c>
      <c r="C483" s="277">
        <v>3816.25</v>
      </c>
      <c r="D483" s="279">
        <v>3795.0833333333335</v>
      </c>
      <c r="E483" s="279">
        <v>3756.166666666667</v>
      </c>
      <c r="F483" s="277">
        <v>3696.0833333333335</v>
      </c>
      <c r="G483" s="279">
        <v>3657.166666666667</v>
      </c>
      <c r="H483" s="279">
        <v>3855.166666666667</v>
      </c>
      <c r="I483" s="277">
        <v>3894.0833333333339</v>
      </c>
      <c r="J483" s="279">
        <v>3954.166666666667</v>
      </c>
      <c r="K483" s="279">
        <v>3834</v>
      </c>
      <c r="L483" s="277">
        <v>3735</v>
      </c>
      <c r="M483" s="279">
        <v>4.1252199999999997</v>
      </c>
    </row>
    <row r="484" spans="1:13">
      <c r="A484" s="268">
        <v>474</v>
      </c>
      <c r="B484" s="245" t="s">
        <v>196</v>
      </c>
      <c r="C484" s="245">
        <v>29.9</v>
      </c>
      <c r="D484" s="289">
        <v>29.899999999999995</v>
      </c>
      <c r="E484" s="289">
        <v>29.599999999999991</v>
      </c>
      <c r="F484" s="289">
        <v>29.299999999999997</v>
      </c>
      <c r="G484" s="289">
        <v>28.999999999999993</v>
      </c>
      <c r="H484" s="289">
        <v>30.199999999999989</v>
      </c>
      <c r="I484" s="289">
        <v>30.499999999999993</v>
      </c>
      <c r="J484" s="289">
        <v>30.799999999999986</v>
      </c>
      <c r="K484" s="289">
        <v>30.2</v>
      </c>
      <c r="L484" s="289">
        <v>29.6</v>
      </c>
      <c r="M484" s="289">
        <v>25.819890000000001</v>
      </c>
    </row>
    <row r="485" spans="1:13">
      <c r="A485" s="268">
        <v>475</v>
      </c>
      <c r="B485" s="245" t="s">
        <v>197</v>
      </c>
      <c r="C485" s="245">
        <v>433.45</v>
      </c>
      <c r="D485" s="289">
        <v>432.91666666666669</v>
      </c>
      <c r="E485" s="289">
        <v>424.08333333333337</v>
      </c>
      <c r="F485" s="289">
        <v>414.7166666666667</v>
      </c>
      <c r="G485" s="289">
        <v>405.88333333333338</v>
      </c>
      <c r="H485" s="289">
        <v>442.28333333333336</v>
      </c>
      <c r="I485" s="289">
        <v>451.11666666666673</v>
      </c>
      <c r="J485" s="289">
        <v>460.48333333333335</v>
      </c>
      <c r="K485" s="289">
        <v>441.75</v>
      </c>
      <c r="L485" s="289">
        <v>423.55</v>
      </c>
      <c r="M485" s="289">
        <v>41.893129999999999</v>
      </c>
    </row>
    <row r="486" spans="1:13">
      <c r="A486" s="268">
        <v>476</v>
      </c>
      <c r="B486" s="245" t="s">
        <v>560</v>
      </c>
      <c r="C486" s="289">
        <v>1314.7</v>
      </c>
      <c r="D486" s="289">
        <v>1313.6666666666667</v>
      </c>
      <c r="E486" s="289">
        <v>1301.0333333333335</v>
      </c>
      <c r="F486" s="289">
        <v>1287.3666666666668</v>
      </c>
      <c r="G486" s="289">
        <v>1274.7333333333336</v>
      </c>
      <c r="H486" s="289">
        <v>1327.3333333333335</v>
      </c>
      <c r="I486" s="289">
        <v>1339.9666666666667</v>
      </c>
      <c r="J486" s="289">
        <v>1353.6333333333334</v>
      </c>
      <c r="K486" s="289">
        <v>1326.3</v>
      </c>
      <c r="L486" s="289">
        <v>1300</v>
      </c>
      <c r="M486" s="289">
        <v>4.666E-2</v>
      </c>
    </row>
    <row r="487" spans="1:13">
      <c r="A487" s="268">
        <v>477</v>
      </c>
      <c r="B487" s="245" t="s">
        <v>561</v>
      </c>
      <c r="C487" s="289">
        <v>29</v>
      </c>
      <c r="D487" s="289">
        <v>29.616666666666664</v>
      </c>
      <c r="E487" s="289">
        <v>28.283333333333328</v>
      </c>
      <c r="F487" s="289">
        <v>27.566666666666663</v>
      </c>
      <c r="G487" s="289">
        <v>26.233333333333327</v>
      </c>
      <c r="H487" s="289">
        <v>30.333333333333329</v>
      </c>
      <c r="I487" s="289">
        <v>31.666666666666664</v>
      </c>
      <c r="J487" s="289">
        <v>32.383333333333326</v>
      </c>
      <c r="K487" s="289">
        <v>30.95</v>
      </c>
      <c r="L487" s="289">
        <v>28.9</v>
      </c>
      <c r="M487" s="289">
        <v>22.537759999999999</v>
      </c>
    </row>
    <row r="488" spans="1:13">
      <c r="A488" s="268">
        <v>478</v>
      </c>
      <c r="B488" s="245" t="s">
        <v>285</v>
      </c>
      <c r="C488" s="289">
        <v>201.7</v>
      </c>
      <c r="D488" s="289">
        <v>201.71666666666667</v>
      </c>
      <c r="E488" s="289">
        <v>196.98333333333335</v>
      </c>
      <c r="F488" s="289">
        <v>192.26666666666668</v>
      </c>
      <c r="G488" s="289">
        <v>187.53333333333336</v>
      </c>
      <c r="H488" s="289">
        <v>206.43333333333334</v>
      </c>
      <c r="I488" s="289">
        <v>211.16666666666663</v>
      </c>
      <c r="J488" s="289">
        <v>215.88333333333333</v>
      </c>
      <c r="K488" s="289">
        <v>206.45</v>
      </c>
      <c r="L488" s="289">
        <v>197</v>
      </c>
      <c r="M488" s="289">
        <v>1.78596</v>
      </c>
    </row>
    <row r="489" spans="1:13">
      <c r="A489" s="268">
        <v>479</v>
      </c>
      <c r="B489" s="245" t="s">
        <v>563</v>
      </c>
      <c r="C489" s="289">
        <v>687.7</v>
      </c>
      <c r="D489" s="289">
        <v>679.68333333333339</v>
      </c>
      <c r="E489" s="289">
        <v>669.36666666666679</v>
      </c>
      <c r="F489" s="289">
        <v>651.03333333333342</v>
      </c>
      <c r="G489" s="289">
        <v>640.71666666666681</v>
      </c>
      <c r="H489" s="289">
        <v>698.01666666666677</v>
      </c>
      <c r="I489" s="289">
        <v>708.33333333333337</v>
      </c>
      <c r="J489" s="289">
        <v>726.66666666666674</v>
      </c>
      <c r="K489" s="289">
        <v>690</v>
      </c>
      <c r="L489" s="289">
        <v>661.35</v>
      </c>
      <c r="M489" s="289">
        <v>2.59795</v>
      </c>
    </row>
    <row r="490" spans="1:13">
      <c r="A490" s="268">
        <v>480</v>
      </c>
      <c r="B490" s="245" t="s">
        <v>198</v>
      </c>
      <c r="C490" s="289">
        <v>108.9</v>
      </c>
      <c r="D490" s="289">
        <v>108.46666666666668</v>
      </c>
      <c r="E490" s="289">
        <v>106.23333333333336</v>
      </c>
      <c r="F490" s="289">
        <v>103.56666666666668</v>
      </c>
      <c r="G490" s="289">
        <v>101.33333333333336</v>
      </c>
      <c r="H490" s="289">
        <v>111.13333333333337</v>
      </c>
      <c r="I490" s="289">
        <v>113.36666666666669</v>
      </c>
      <c r="J490" s="289">
        <v>116.03333333333337</v>
      </c>
      <c r="K490" s="289">
        <v>110.7</v>
      </c>
      <c r="L490" s="289">
        <v>105.8</v>
      </c>
      <c r="M490" s="289">
        <v>173.44901999999999</v>
      </c>
    </row>
    <row r="491" spans="1:13">
      <c r="A491" s="268">
        <v>481</v>
      </c>
      <c r="B491" s="245" t="s">
        <v>564</v>
      </c>
      <c r="C491" s="289">
        <v>1008.55</v>
      </c>
      <c r="D491" s="289">
        <v>1010.1833333333334</v>
      </c>
      <c r="E491" s="289">
        <v>993.36666666666679</v>
      </c>
      <c r="F491" s="289">
        <v>978.18333333333339</v>
      </c>
      <c r="G491" s="289">
        <v>961.36666666666679</v>
      </c>
      <c r="H491" s="289">
        <v>1025.3666666666668</v>
      </c>
      <c r="I491" s="289">
        <v>1042.1833333333334</v>
      </c>
      <c r="J491" s="289">
        <v>1057.3666666666668</v>
      </c>
      <c r="K491" s="289">
        <v>1027</v>
      </c>
      <c r="L491" s="289">
        <v>995</v>
      </c>
      <c r="M491" s="289">
        <v>0.65619000000000005</v>
      </c>
    </row>
    <row r="492" spans="1:13">
      <c r="A492" s="268">
        <v>482</v>
      </c>
      <c r="B492" s="245" t="s">
        <v>284</v>
      </c>
      <c r="C492" s="289">
        <v>170.45</v>
      </c>
      <c r="D492" s="289">
        <v>170.15</v>
      </c>
      <c r="E492" s="289">
        <v>168.85000000000002</v>
      </c>
      <c r="F492" s="289">
        <v>167.25000000000003</v>
      </c>
      <c r="G492" s="289">
        <v>165.95000000000005</v>
      </c>
      <c r="H492" s="289">
        <v>171.75</v>
      </c>
      <c r="I492" s="289">
        <v>173.05</v>
      </c>
      <c r="J492" s="289">
        <v>174.64999999999998</v>
      </c>
      <c r="K492" s="289">
        <v>171.45</v>
      </c>
      <c r="L492" s="289">
        <v>168.55</v>
      </c>
      <c r="M492" s="289">
        <v>2.76552</v>
      </c>
    </row>
    <row r="493" spans="1:13">
      <c r="A493" s="268">
        <v>483</v>
      </c>
      <c r="B493" s="245" t="s">
        <v>565</v>
      </c>
      <c r="C493" s="289">
        <v>978.9</v>
      </c>
      <c r="D493" s="289">
        <v>974.4666666666667</v>
      </c>
      <c r="E493" s="289">
        <v>964.93333333333339</v>
      </c>
      <c r="F493" s="289">
        <v>950.9666666666667</v>
      </c>
      <c r="G493" s="289">
        <v>941.43333333333339</v>
      </c>
      <c r="H493" s="289">
        <v>988.43333333333339</v>
      </c>
      <c r="I493" s="289">
        <v>997.9666666666667</v>
      </c>
      <c r="J493" s="289">
        <v>1011.9333333333334</v>
      </c>
      <c r="K493" s="289">
        <v>984</v>
      </c>
      <c r="L493" s="289">
        <v>960.5</v>
      </c>
      <c r="M493" s="289">
        <v>0.28983999999999999</v>
      </c>
    </row>
    <row r="494" spans="1:13">
      <c r="A494" s="268">
        <v>484</v>
      </c>
      <c r="B494" s="245" t="s">
        <v>556</v>
      </c>
      <c r="C494" s="289">
        <v>260.10000000000002</v>
      </c>
      <c r="D494" s="289">
        <v>257.95</v>
      </c>
      <c r="E494" s="289">
        <v>254.14999999999998</v>
      </c>
      <c r="F494" s="289">
        <v>248.2</v>
      </c>
      <c r="G494" s="289">
        <v>244.39999999999998</v>
      </c>
      <c r="H494" s="289">
        <v>263.89999999999998</v>
      </c>
      <c r="I494" s="289">
        <v>267.70000000000005</v>
      </c>
      <c r="J494" s="289">
        <v>273.64999999999998</v>
      </c>
      <c r="K494" s="289">
        <v>261.75</v>
      </c>
      <c r="L494" s="289">
        <v>252</v>
      </c>
      <c r="M494" s="289">
        <v>8.2260600000000004</v>
      </c>
    </row>
    <row r="495" spans="1:13">
      <c r="A495" s="268">
        <v>485</v>
      </c>
      <c r="B495" s="245" t="s">
        <v>555</v>
      </c>
      <c r="C495" s="289">
        <v>1820.7</v>
      </c>
      <c r="D495" s="289">
        <v>1827.05</v>
      </c>
      <c r="E495" s="289">
        <v>1794.6499999999999</v>
      </c>
      <c r="F495" s="289">
        <v>1768.6</v>
      </c>
      <c r="G495" s="289">
        <v>1736.1999999999998</v>
      </c>
      <c r="H495" s="289">
        <v>1853.1</v>
      </c>
      <c r="I495" s="289">
        <v>1885.5</v>
      </c>
      <c r="J495" s="289">
        <v>1911.55</v>
      </c>
      <c r="K495" s="289">
        <v>1859.45</v>
      </c>
      <c r="L495" s="289">
        <v>1801</v>
      </c>
      <c r="M495" s="289">
        <v>0.34469</v>
      </c>
    </row>
    <row r="496" spans="1:13">
      <c r="A496" s="268">
        <v>486</v>
      </c>
      <c r="B496" s="245" t="s">
        <v>199</v>
      </c>
      <c r="C496" s="289">
        <v>550.1</v>
      </c>
      <c r="D496" s="289">
        <v>543.94999999999993</v>
      </c>
      <c r="E496" s="289">
        <v>535.74999999999989</v>
      </c>
      <c r="F496" s="289">
        <v>521.4</v>
      </c>
      <c r="G496" s="289">
        <v>513.19999999999993</v>
      </c>
      <c r="H496" s="289">
        <v>558.29999999999984</v>
      </c>
      <c r="I496" s="289">
        <v>566.49999999999989</v>
      </c>
      <c r="J496" s="289">
        <v>580.8499999999998</v>
      </c>
      <c r="K496" s="289">
        <v>552.15</v>
      </c>
      <c r="L496" s="289">
        <v>529.6</v>
      </c>
      <c r="M496" s="289">
        <v>15.359260000000001</v>
      </c>
    </row>
    <row r="497" spans="1:13">
      <c r="A497" s="268">
        <v>487</v>
      </c>
      <c r="B497" s="245" t="s">
        <v>557</v>
      </c>
      <c r="C497" s="289">
        <v>150.35</v>
      </c>
      <c r="D497" s="289">
        <v>150.38333333333335</v>
      </c>
      <c r="E497" s="289">
        <v>149.01666666666671</v>
      </c>
      <c r="F497" s="289">
        <v>147.68333333333337</v>
      </c>
      <c r="G497" s="289">
        <v>146.31666666666672</v>
      </c>
      <c r="H497" s="289">
        <v>151.7166666666667</v>
      </c>
      <c r="I497" s="289">
        <v>153.08333333333331</v>
      </c>
      <c r="J497" s="289">
        <v>154.41666666666669</v>
      </c>
      <c r="K497" s="289">
        <v>151.75</v>
      </c>
      <c r="L497" s="289">
        <v>149.05000000000001</v>
      </c>
      <c r="M497" s="289">
        <v>0.46977000000000002</v>
      </c>
    </row>
    <row r="498" spans="1:13">
      <c r="A498" s="268">
        <v>488</v>
      </c>
      <c r="B498" s="245" t="s">
        <v>558</v>
      </c>
      <c r="C498" s="289">
        <v>3357.5</v>
      </c>
      <c r="D498" s="289">
        <v>3363.2333333333336</v>
      </c>
      <c r="E498" s="289">
        <v>3324.5166666666673</v>
      </c>
      <c r="F498" s="289">
        <v>3291.5333333333338</v>
      </c>
      <c r="G498" s="289">
        <v>3252.8166666666675</v>
      </c>
      <c r="H498" s="289">
        <v>3396.2166666666672</v>
      </c>
      <c r="I498" s="289">
        <v>3434.9333333333334</v>
      </c>
      <c r="J498" s="289">
        <v>3467.916666666667</v>
      </c>
      <c r="K498" s="289">
        <v>3401.95</v>
      </c>
      <c r="L498" s="289">
        <v>3330.25</v>
      </c>
      <c r="M498" s="289">
        <v>0.25918000000000002</v>
      </c>
    </row>
    <row r="499" spans="1:13">
      <c r="A499" s="268">
        <v>489</v>
      </c>
      <c r="B499" s="245" t="s">
        <v>562</v>
      </c>
      <c r="C499" s="289">
        <v>649.9</v>
      </c>
      <c r="D499" s="289">
        <v>652.73333333333323</v>
      </c>
      <c r="E499" s="289">
        <v>640.26666666666642</v>
      </c>
      <c r="F499" s="289">
        <v>630.63333333333321</v>
      </c>
      <c r="G499" s="289">
        <v>618.1666666666664</v>
      </c>
      <c r="H499" s="289">
        <v>662.36666666666645</v>
      </c>
      <c r="I499" s="289">
        <v>674.83333333333337</v>
      </c>
      <c r="J499" s="289">
        <v>684.46666666666647</v>
      </c>
      <c r="K499" s="289">
        <v>665.2</v>
      </c>
      <c r="L499" s="289">
        <v>643.1</v>
      </c>
      <c r="M499" s="289">
        <v>0.25509999999999999</v>
      </c>
    </row>
    <row r="500" spans="1:13">
      <c r="A500" s="268">
        <v>490</v>
      </c>
      <c r="B500" s="245" t="s">
        <v>559</v>
      </c>
      <c r="C500" s="289">
        <v>107</v>
      </c>
      <c r="D500" s="289">
        <v>107.66666666666667</v>
      </c>
      <c r="E500" s="289">
        <v>105.73333333333335</v>
      </c>
      <c r="F500" s="289">
        <v>104.46666666666668</v>
      </c>
      <c r="G500" s="289">
        <v>102.53333333333336</v>
      </c>
      <c r="H500" s="289">
        <v>108.93333333333334</v>
      </c>
      <c r="I500" s="289">
        <v>110.86666666666665</v>
      </c>
      <c r="J500" s="289">
        <v>112.13333333333333</v>
      </c>
      <c r="K500" s="289">
        <v>109.6</v>
      </c>
      <c r="L500" s="289">
        <v>106.4</v>
      </c>
      <c r="M500" s="289">
        <v>0.78895000000000004</v>
      </c>
    </row>
    <row r="501" spans="1:13">
      <c r="A501" s="268">
        <v>491</v>
      </c>
      <c r="B501" s="245" t="s">
        <v>566</v>
      </c>
      <c r="C501" s="289">
        <v>6923</v>
      </c>
      <c r="D501" s="289">
        <v>6924.95</v>
      </c>
      <c r="E501" s="289">
        <v>6910.0499999999993</v>
      </c>
      <c r="F501" s="289">
        <v>6897.0999999999995</v>
      </c>
      <c r="G501" s="289">
        <v>6882.1999999999989</v>
      </c>
      <c r="H501" s="289">
        <v>6937.9</v>
      </c>
      <c r="I501" s="289">
        <v>6952.7999999999993</v>
      </c>
      <c r="J501" s="289">
        <v>6965.75</v>
      </c>
      <c r="K501" s="289">
        <v>6939.85</v>
      </c>
      <c r="L501" s="289">
        <v>6912</v>
      </c>
      <c r="M501" s="289">
        <v>2.8830000000000001E-2</v>
      </c>
    </row>
    <row r="502" spans="1:13">
      <c r="A502" s="268">
        <v>492</v>
      </c>
      <c r="B502" s="245" t="s">
        <v>567</v>
      </c>
      <c r="C502" s="289">
        <v>82.35</v>
      </c>
      <c r="D502" s="289">
        <v>81.066666666666663</v>
      </c>
      <c r="E502" s="289">
        <v>79.283333333333331</v>
      </c>
      <c r="F502" s="289">
        <v>76.216666666666669</v>
      </c>
      <c r="G502" s="289">
        <v>74.433333333333337</v>
      </c>
      <c r="H502" s="289">
        <v>84.133333333333326</v>
      </c>
      <c r="I502" s="289">
        <v>85.916666666666657</v>
      </c>
      <c r="J502" s="289">
        <v>88.98333333333332</v>
      </c>
      <c r="K502" s="289">
        <v>82.85</v>
      </c>
      <c r="L502" s="289">
        <v>78</v>
      </c>
      <c r="M502" s="289">
        <v>9.36083</v>
      </c>
    </row>
    <row r="503" spans="1:13">
      <c r="A503" s="268">
        <v>493</v>
      </c>
      <c r="B503" s="245" t="s">
        <v>568</v>
      </c>
      <c r="C503" s="289">
        <v>32.15</v>
      </c>
      <c r="D503" s="289">
        <v>32.1</v>
      </c>
      <c r="E503" s="289">
        <v>31.25</v>
      </c>
      <c r="F503" s="289">
        <v>30.349999999999998</v>
      </c>
      <c r="G503" s="289">
        <v>29.499999999999996</v>
      </c>
      <c r="H503" s="289">
        <v>33</v>
      </c>
      <c r="I503" s="289">
        <v>33.850000000000009</v>
      </c>
      <c r="J503" s="289">
        <v>34.750000000000007</v>
      </c>
      <c r="K503" s="289">
        <v>32.950000000000003</v>
      </c>
      <c r="L503" s="289">
        <v>31.2</v>
      </c>
      <c r="M503" s="289">
        <v>6.2909800000000002</v>
      </c>
    </row>
    <row r="504" spans="1:13">
      <c r="A504" s="268">
        <v>494</v>
      </c>
      <c r="B504" s="245" t="s">
        <v>2852</v>
      </c>
      <c r="C504" s="289">
        <v>330.95</v>
      </c>
      <c r="D504" s="289">
        <v>327.65000000000003</v>
      </c>
      <c r="E504" s="289">
        <v>320.30000000000007</v>
      </c>
      <c r="F504" s="289">
        <v>309.65000000000003</v>
      </c>
      <c r="G504" s="289">
        <v>302.30000000000007</v>
      </c>
      <c r="H504" s="289">
        <v>338.30000000000007</v>
      </c>
      <c r="I504" s="289">
        <v>345.65000000000009</v>
      </c>
      <c r="J504" s="289">
        <v>356.30000000000007</v>
      </c>
      <c r="K504" s="289">
        <v>335</v>
      </c>
      <c r="L504" s="289">
        <v>317</v>
      </c>
      <c r="M504" s="289">
        <v>2.6813199999999999</v>
      </c>
    </row>
    <row r="505" spans="1:13">
      <c r="A505" s="268">
        <v>495</v>
      </c>
      <c r="B505" s="245" t="s">
        <v>569</v>
      </c>
      <c r="C505" s="289">
        <v>2191.4499999999998</v>
      </c>
      <c r="D505" s="289">
        <v>2194.1666666666665</v>
      </c>
      <c r="E505" s="289">
        <v>2173.3833333333332</v>
      </c>
      <c r="F505" s="289">
        <v>2155.3166666666666</v>
      </c>
      <c r="G505" s="289">
        <v>2134.5333333333333</v>
      </c>
      <c r="H505" s="289">
        <v>2212.2333333333331</v>
      </c>
      <c r="I505" s="289">
        <v>2233.0166666666669</v>
      </c>
      <c r="J505" s="289">
        <v>2251.083333333333</v>
      </c>
      <c r="K505" s="289">
        <v>2214.9499999999998</v>
      </c>
      <c r="L505" s="289">
        <v>2176.1</v>
      </c>
      <c r="M505" s="289">
        <v>0.24965000000000001</v>
      </c>
    </row>
    <row r="506" spans="1:13">
      <c r="A506" s="268">
        <v>496</v>
      </c>
      <c r="B506" s="245" t="s">
        <v>200</v>
      </c>
      <c r="C506" s="289">
        <v>261.89999999999998</v>
      </c>
      <c r="D506" s="289">
        <v>261.79999999999995</v>
      </c>
      <c r="E506" s="289">
        <v>255.14999999999992</v>
      </c>
      <c r="F506" s="289">
        <v>248.39999999999998</v>
      </c>
      <c r="G506" s="289">
        <v>241.74999999999994</v>
      </c>
      <c r="H506" s="289">
        <v>268.5499999999999</v>
      </c>
      <c r="I506" s="289">
        <v>275.2</v>
      </c>
      <c r="J506" s="289">
        <v>281.94999999999987</v>
      </c>
      <c r="K506" s="289">
        <v>268.45</v>
      </c>
      <c r="L506" s="289">
        <v>255.05</v>
      </c>
      <c r="M506" s="289">
        <v>522.77954</v>
      </c>
    </row>
    <row r="507" spans="1:13">
      <c r="A507" s="268">
        <v>497</v>
      </c>
      <c r="B507" s="245" t="s">
        <v>570</v>
      </c>
      <c r="C507" s="289">
        <v>241.85</v>
      </c>
      <c r="D507" s="289">
        <v>241.58333333333334</v>
      </c>
      <c r="E507" s="289">
        <v>237.91666666666669</v>
      </c>
      <c r="F507" s="289">
        <v>233.98333333333335</v>
      </c>
      <c r="G507" s="289">
        <v>230.31666666666669</v>
      </c>
      <c r="H507" s="289">
        <v>245.51666666666668</v>
      </c>
      <c r="I507" s="289">
        <v>249.18333333333337</v>
      </c>
      <c r="J507" s="289">
        <v>253.11666666666667</v>
      </c>
      <c r="K507" s="289">
        <v>245.25</v>
      </c>
      <c r="L507" s="289">
        <v>237.65</v>
      </c>
      <c r="M507" s="289">
        <v>3.5876399999999999</v>
      </c>
    </row>
    <row r="508" spans="1:13">
      <c r="A508" s="268">
        <v>498</v>
      </c>
      <c r="B508" s="245" t="s">
        <v>201</v>
      </c>
      <c r="C508" s="289">
        <v>19.2</v>
      </c>
      <c r="D508" s="289">
        <v>19.383333333333336</v>
      </c>
      <c r="E508" s="289">
        <v>18.516666666666673</v>
      </c>
      <c r="F508" s="289">
        <v>17.833333333333336</v>
      </c>
      <c r="G508" s="289">
        <v>16.966666666666672</v>
      </c>
      <c r="H508" s="289">
        <v>20.066666666666674</v>
      </c>
      <c r="I508" s="289">
        <v>20.933333333333341</v>
      </c>
      <c r="J508" s="289">
        <v>21.616666666666674</v>
      </c>
      <c r="K508" s="289">
        <v>20.25</v>
      </c>
      <c r="L508" s="289">
        <v>18.7</v>
      </c>
      <c r="M508" s="289">
        <v>382.31468999999998</v>
      </c>
    </row>
    <row r="509" spans="1:13">
      <c r="A509" s="268">
        <v>499</v>
      </c>
      <c r="B509" s="245" t="s">
        <v>202</v>
      </c>
      <c r="C509" s="289">
        <v>157.4</v>
      </c>
      <c r="D509" s="289">
        <v>158</v>
      </c>
      <c r="E509" s="289">
        <v>154</v>
      </c>
      <c r="F509" s="289">
        <v>150.6</v>
      </c>
      <c r="G509" s="289">
        <v>146.6</v>
      </c>
      <c r="H509" s="289">
        <v>161.4</v>
      </c>
      <c r="I509" s="289">
        <v>165.4</v>
      </c>
      <c r="J509" s="289">
        <v>168.8</v>
      </c>
      <c r="K509" s="289">
        <v>162</v>
      </c>
      <c r="L509" s="289">
        <v>154.6</v>
      </c>
      <c r="M509" s="289">
        <v>187.49934999999999</v>
      </c>
    </row>
    <row r="510" spans="1:13">
      <c r="A510" s="268">
        <v>500</v>
      </c>
      <c r="B510" s="245" t="s">
        <v>571</v>
      </c>
      <c r="C510" s="289">
        <v>137.19999999999999</v>
      </c>
      <c r="D510" s="289">
        <v>136.73333333333332</v>
      </c>
      <c r="E510" s="289">
        <v>133.46666666666664</v>
      </c>
      <c r="F510" s="289">
        <v>129.73333333333332</v>
      </c>
      <c r="G510" s="289">
        <v>126.46666666666664</v>
      </c>
      <c r="H510" s="289">
        <v>140.46666666666664</v>
      </c>
      <c r="I510" s="289">
        <v>143.73333333333335</v>
      </c>
      <c r="J510" s="289">
        <v>147.46666666666664</v>
      </c>
      <c r="K510" s="289">
        <v>140</v>
      </c>
      <c r="L510" s="289">
        <v>133</v>
      </c>
      <c r="M510" s="289">
        <v>7.3028000000000004</v>
      </c>
    </row>
    <row r="511" spans="1:13">
      <c r="A511" s="268">
        <v>501</v>
      </c>
      <c r="B511" s="245" t="s">
        <v>572</v>
      </c>
      <c r="C511" s="289">
        <v>1372.2</v>
      </c>
      <c r="D511" s="289">
        <v>1373.3999999999999</v>
      </c>
      <c r="E511" s="289">
        <v>1354.7999999999997</v>
      </c>
      <c r="F511" s="289">
        <v>1337.3999999999999</v>
      </c>
      <c r="G511" s="289">
        <v>1318.7999999999997</v>
      </c>
      <c r="H511" s="289">
        <v>1390.7999999999997</v>
      </c>
      <c r="I511" s="289">
        <v>1409.3999999999996</v>
      </c>
      <c r="J511" s="289">
        <v>1426.7999999999997</v>
      </c>
      <c r="K511" s="289">
        <v>1392</v>
      </c>
      <c r="L511" s="289">
        <v>1356</v>
      </c>
      <c r="M511" s="289">
        <v>0.32948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42" sqref="D4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9"/>
      <c r="B5" s="569"/>
      <c r="C5" s="570"/>
      <c r="D5" s="57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1" t="s">
        <v>574</v>
      </c>
      <c r="C7" s="571"/>
      <c r="D7" s="262">
        <f>Main!B10</f>
        <v>44029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44028</v>
      </c>
      <c r="B10" s="267">
        <v>540697</v>
      </c>
      <c r="C10" s="268" t="s">
        <v>3767</v>
      </c>
      <c r="D10" s="268" t="s">
        <v>3768</v>
      </c>
      <c r="E10" s="268" t="s">
        <v>583</v>
      </c>
      <c r="F10" s="384">
        <v>95953</v>
      </c>
      <c r="G10" s="267">
        <v>4.96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44028</v>
      </c>
      <c r="B11" s="267">
        <v>540697</v>
      </c>
      <c r="C11" s="268" t="s">
        <v>3767</v>
      </c>
      <c r="D11" s="268" t="s">
        <v>3768</v>
      </c>
      <c r="E11" s="268" t="s">
        <v>584</v>
      </c>
      <c r="F11" s="384">
        <v>76750</v>
      </c>
      <c r="G11" s="267">
        <v>4.87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44028</v>
      </c>
      <c r="B12" s="267">
        <v>540697</v>
      </c>
      <c r="C12" s="268" t="s">
        <v>3767</v>
      </c>
      <c r="D12" s="268" t="s">
        <v>3769</v>
      </c>
      <c r="E12" s="268" t="s">
        <v>584</v>
      </c>
      <c r="F12" s="384">
        <v>79078</v>
      </c>
      <c r="G12" s="267">
        <v>4.95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44028</v>
      </c>
      <c r="B13" s="267">
        <v>540697</v>
      </c>
      <c r="C13" s="268" t="s">
        <v>3767</v>
      </c>
      <c r="D13" s="268" t="s">
        <v>3770</v>
      </c>
      <c r="E13" s="268" t="s">
        <v>583</v>
      </c>
      <c r="F13" s="384">
        <v>118935</v>
      </c>
      <c r="G13" s="267">
        <v>4.74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44028</v>
      </c>
      <c r="B14" s="267">
        <v>540697</v>
      </c>
      <c r="C14" s="268" t="s">
        <v>3767</v>
      </c>
      <c r="D14" s="268" t="s">
        <v>3770</v>
      </c>
      <c r="E14" s="268" t="s">
        <v>584</v>
      </c>
      <c r="F14" s="384">
        <v>159744</v>
      </c>
      <c r="G14" s="267">
        <v>4.95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44028</v>
      </c>
      <c r="B15" s="267">
        <v>540697</v>
      </c>
      <c r="C15" s="268" t="s">
        <v>3767</v>
      </c>
      <c r="D15" s="268" t="s">
        <v>3771</v>
      </c>
      <c r="E15" s="268" t="s">
        <v>584</v>
      </c>
      <c r="F15" s="384">
        <v>201184</v>
      </c>
      <c r="G15" s="267">
        <v>4.9800000000000004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44028</v>
      </c>
      <c r="B16" s="267">
        <v>540024</v>
      </c>
      <c r="C16" s="268" t="s">
        <v>3772</v>
      </c>
      <c r="D16" s="268" t="s">
        <v>3773</v>
      </c>
      <c r="E16" s="268" t="s">
        <v>583</v>
      </c>
      <c r="F16" s="384">
        <v>50002</v>
      </c>
      <c r="G16" s="267">
        <v>8.98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44028</v>
      </c>
      <c r="B17" s="267">
        <v>540024</v>
      </c>
      <c r="C17" s="268" t="s">
        <v>3772</v>
      </c>
      <c r="D17" s="268" t="s">
        <v>3774</v>
      </c>
      <c r="E17" s="268" t="s">
        <v>584</v>
      </c>
      <c r="F17" s="384">
        <v>50000</v>
      </c>
      <c r="G17" s="267">
        <v>8.98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44028</v>
      </c>
      <c r="B18" s="267">
        <v>541865</v>
      </c>
      <c r="C18" s="268" t="s">
        <v>3748</v>
      </c>
      <c r="D18" s="268" t="s">
        <v>3749</v>
      </c>
      <c r="E18" s="268" t="s">
        <v>583</v>
      </c>
      <c r="F18" s="384">
        <v>128000</v>
      </c>
      <c r="G18" s="267">
        <v>35.99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44028</v>
      </c>
      <c r="B19" s="267">
        <v>539621</v>
      </c>
      <c r="C19" s="268" t="s">
        <v>3775</v>
      </c>
      <c r="D19" s="268" t="s">
        <v>3776</v>
      </c>
      <c r="E19" s="268" t="s">
        <v>583</v>
      </c>
      <c r="F19" s="384">
        <v>50000</v>
      </c>
      <c r="G19" s="267">
        <v>15.64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44028</v>
      </c>
      <c r="B20" s="267">
        <v>542934</v>
      </c>
      <c r="C20" s="268" t="s">
        <v>3707</v>
      </c>
      <c r="D20" s="268" t="s">
        <v>3777</v>
      </c>
      <c r="E20" s="268" t="s">
        <v>583</v>
      </c>
      <c r="F20" s="384">
        <v>48000</v>
      </c>
      <c r="G20" s="267">
        <v>52.21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44028</v>
      </c>
      <c r="B21" s="267">
        <v>540654</v>
      </c>
      <c r="C21" s="268" t="s">
        <v>3750</v>
      </c>
      <c r="D21" s="268" t="s">
        <v>3751</v>
      </c>
      <c r="E21" s="268" t="s">
        <v>584</v>
      </c>
      <c r="F21" s="384">
        <v>140522</v>
      </c>
      <c r="G21" s="267">
        <v>71.81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44028</v>
      </c>
      <c r="B22" s="267">
        <v>532067</v>
      </c>
      <c r="C22" s="268" t="s">
        <v>3778</v>
      </c>
      <c r="D22" s="268" t="s">
        <v>3779</v>
      </c>
      <c r="E22" s="268" t="s">
        <v>583</v>
      </c>
      <c r="F22" s="384">
        <v>38469</v>
      </c>
      <c r="G22" s="267">
        <v>276.41000000000003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44028</v>
      </c>
      <c r="B23" s="267">
        <v>532067</v>
      </c>
      <c r="C23" s="268" t="s">
        <v>3778</v>
      </c>
      <c r="D23" s="268" t="s">
        <v>3779</v>
      </c>
      <c r="E23" s="268" t="s">
        <v>584</v>
      </c>
      <c r="F23" s="384">
        <v>61497</v>
      </c>
      <c r="G23" s="267">
        <v>276.85000000000002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44028</v>
      </c>
      <c r="B24" s="267">
        <v>512217</v>
      </c>
      <c r="C24" s="268" t="s">
        <v>3752</v>
      </c>
      <c r="D24" s="268" t="s">
        <v>3753</v>
      </c>
      <c r="E24" s="268" t="s">
        <v>583</v>
      </c>
      <c r="F24" s="384">
        <v>50251</v>
      </c>
      <c r="G24" s="267">
        <v>13.29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44028</v>
      </c>
      <c r="B25" s="267">
        <v>539814</v>
      </c>
      <c r="C25" s="268" t="s">
        <v>3780</v>
      </c>
      <c r="D25" s="268" t="s">
        <v>3781</v>
      </c>
      <c r="E25" s="268" t="s">
        <v>584</v>
      </c>
      <c r="F25" s="384">
        <v>55000</v>
      </c>
      <c r="G25" s="267">
        <v>20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44028</v>
      </c>
      <c r="B26" s="267">
        <v>512529</v>
      </c>
      <c r="C26" s="268" t="s">
        <v>2413</v>
      </c>
      <c r="D26" s="268" t="s">
        <v>3782</v>
      </c>
      <c r="E26" s="268" t="s">
        <v>583</v>
      </c>
      <c r="F26" s="384">
        <v>5493250</v>
      </c>
      <c r="G26" s="267">
        <v>105.3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44028</v>
      </c>
      <c r="B27" s="267">
        <v>512529</v>
      </c>
      <c r="C27" s="268" t="s">
        <v>2413</v>
      </c>
      <c r="D27" s="268" t="s">
        <v>3783</v>
      </c>
      <c r="E27" s="268" t="s">
        <v>584</v>
      </c>
      <c r="F27" s="384">
        <v>5493250</v>
      </c>
      <c r="G27" s="267">
        <v>105.3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44028</v>
      </c>
      <c r="B28" s="267" t="s">
        <v>1264</v>
      </c>
      <c r="C28" s="268" t="s">
        <v>3784</v>
      </c>
      <c r="D28" s="268" t="s">
        <v>3785</v>
      </c>
      <c r="E28" s="268" t="s">
        <v>583</v>
      </c>
      <c r="F28" s="384">
        <v>1400000</v>
      </c>
      <c r="G28" s="267">
        <v>524.67999999999995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44028</v>
      </c>
      <c r="B29" s="267" t="s">
        <v>96</v>
      </c>
      <c r="C29" s="268" t="s">
        <v>3786</v>
      </c>
      <c r="D29" s="268" t="s">
        <v>3787</v>
      </c>
      <c r="E29" s="268" t="s">
        <v>583</v>
      </c>
      <c r="F29" s="384">
        <v>1901639</v>
      </c>
      <c r="G29" s="267">
        <v>54.41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44028</v>
      </c>
      <c r="B30" s="267" t="s">
        <v>1378</v>
      </c>
      <c r="C30" s="268" t="s">
        <v>3788</v>
      </c>
      <c r="D30" s="268" t="s">
        <v>3787</v>
      </c>
      <c r="E30" s="268" t="s">
        <v>583</v>
      </c>
      <c r="F30" s="384">
        <v>362987</v>
      </c>
      <c r="G30" s="267">
        <v>88.08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44028</v>
      </c>
      <c r="B31" s="267" t="s">
        <v>2075</v>
      </c>
      <c r="C31" s="268" t="s">
        <v>3789</v>
      </c>
      <c r="D31" s="268" t="s">
        <v>3790</v>
      </c>
      <c r="E31" s="268" t="s">
        <v>583</v>
      </c>
      <c r="F31" s="384">
        <v>65348</v>
      </c>
      <c r="G31" s="267">
        <v>698.73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44028</v>
      </c>
      <c r="B32" s="267" t="s">
        <v>1264</v>
      </c>
      <c r="C32" s="268" t="s">
        <v>3784</v>
      </c>
      <c r="D32" s="268" t="s">
        <v>3791</v>
      </c>
      <c r="E32" s="268" t="s">
        <v>584</v>
      </c>
      <c r="F32" s="384">
        <v>1126444</v>
      </c>
      <c r="G32" s="267">
        <v>525.01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44028</v>
      </c>
      <c r="B33" s="267" t="s">
        <v>96</v>
      </c>
      <c r="C33" s="268" t="s">
        <v>3786</v>
      </c>
      <c r="D33" s="268" t="s">
        <v>3787</v>
      </c>
      <c r="E33" s="268" t="s">
        <v>584</v>
      </c>
      <c r="F33" s="384">
        <v>1901639</v>
      </c>
      <c r="G33" s="267">
        <v>54.47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44028</v>
      </c>
      <c r="B34" s="267" t="s">
        <v>1378</v>
      </c>
      <c r="C34" s="268" t="s">
        <v>3788</v>
      </c>
      <c r="D34" s="268" t="s">
        <v>3787</v>
      </c>
      <c r="E34" s="268" t="s">
        <v>584</v>
      </c>
      <c r="F34" s="384">
        <v>362987</v>
      </c>
      <c r="G34" s="267">
        <v>87.74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B35" s="267"/>
      <c r="C35" s="268"/>
      <c r="D35" s="268"/>
      <c r="E35" s="268"/>
      <c r="F35" s="384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B36" s="267"/>
      <c r="C36" s="268"/>
      <c r="D36" s="268"/>
      <c r="E36" s="268"/>
      <c r="F36" s="384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B37" s="267"/>
      <c r="C37" s="268"/>
      <c r="D37" s="268"/>
      <c r="E37" s="268"/>
      <c r="F37" s="384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4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4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4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4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4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4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4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4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4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4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4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4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4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4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4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4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4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4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4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4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4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4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4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4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4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4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4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4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4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4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4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4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4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4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4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4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4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4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4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4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4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4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4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4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4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4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4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4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4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4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4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4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4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4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4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4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4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4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4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4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4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4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4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4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4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5"/>
  <sheetViews>
    <sheetView zoomScale="76" zoomScaleNormal="85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3723</v>
      </c>
      <c r="M9" s="63" t="s">
        <v>3708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92">
        <v>9900</v>
      </c>
      <c r="G10" s="493">
        <v>9400</v>
      </c>
      <c r="H10" s="492">
        <v>10440</v>
      </c>
      <c r="I10" s="494" t="s">
        <v>3631</v>
      </c>
      <c r="J10" s="479" t="s">
        <v>3694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92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0" si="1">(F11*-0.8)/100</f>
        <v>-1.8320000000000001</v>
      </c>
      <c r="M11" s="486">
        <f t="shared" ref="M11:M30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92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71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92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71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3680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92">
        <v>863</v>
      </c>
      <c r="G18" s="493">
        <v>815</v>
      </c>
      <c r="H18" s="492">
        <v>898.5</v>
      </c>
      <c r="I18" s="494" t="s">
        <v>3642</v>
      </c>
      <c r="J18" s="479" t="s">
        <v>3695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3754</v>
      </c>
      <c r="K22" s="479">
        <f t="shared" ref="K22" si="10">H22-F22</f>
        <v>940</v>
      </c>
      <c r="L22" s="519">
        <f t="shared" ref="L22" si="11">(F22*-0.8)/100</f>
        <v>-134.28</v>
      </c>
      <c r="M22" s="486">
        <f t="shared" ref="M22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386">
        <v>14</v>
      </c>
      <c r="B23" s="411">
        <v>44018</v>
      </c>
      <c r="C23" s="427"/>
      <c r="D23" s="428" t="s">
        <v>76</v>
      </c>
      <c r="E23" s="429" t="s">
        <v>601</v>
      </c>
      <c r="F23" s="429" t="s">
        <v>3672</v>
      </c>
      <c r="G23" s="443">
        <v>344</v>
      </c>
      <c r="H23" s="429"/>
      <c r="I23" s="414" t="s">
        <v>3636</v>
      </c>
      <c r="J23" s="430" t="s">
        <v>602</v>
      </c>
      <c r="K23" s="430"/>
      <c r="L23" s="430"/>
      <c r="M23" s="430"/>
      <c r="N23" s="430"/>
      <c r="O23" s="432"/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3673</v>
      </c>
      <c r="J24" s="457" t="s">
        <v>3681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3674</v>
      </c>
      <c r="J25" s="457" t="s">
        <v>3684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3675</v>
      </c>
      <c r="J26" s="457" t="s">
        <v>3734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3685</v>
      </c>
      <c r="G27" s="443">
        <v>880</v>
      </c>
      <c r="H27" s="429"/>
      <c r="I27" s="414" t="s">
        <v>3686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71">
        <v>99</v>
      </c>
      <c r="G28" s="472">
        <v>92</v>
      </c>
      <c r="H28" s="471">
        <v>92</v>
      </c>
      <c r="I28" s="473" t="s">
        <v>3687</v>
      </c>
      <c r="J28" s="447" t="s">
        <v>3732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3688</v>
      </c>
      <c r="J29" s="481" t="s">
        <v>3724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3689</v>
      </c>
      <c r="J30" s="481" t="s">
        <v>3696</v>
      </c>
      <c r="K30" s="479">
        <f t="shared" ref="K30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386">
        <v>22</v>
      </c>
      <c r="B31" s="411">
        <v>44020</v>
      </c>
      <c r="C31" s="427"/>
      <c r="D31" s="428" t="s">
        <v>533</v>
      </c>
      <c r="E31" s="429" t="s">
        <v>601</v>
      </c>
      <c r="F31" s="429" t="s">
        <v>3691</v>
      </c>
      <c r="G31" s="443">
        <v>1065</v>
      </c>
      <c r="H31" s="429"/>
      <c r="I31" s="414" t="s">
        <v>3692</v>
      </c>
      <c r="J31" s="430" t="s">
        <v>602</v>
      </c>
      <c r="K31" s="430"/>
      <c r="L31" s="431"/>
      <c r="M31" s="430"/>
      <c r="N31" s="432"/>
      <c r="O31" s="433"/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3702</v>
      </c>
      <c r="F32" s="493">
        <v>19500</v>
      </c>
      <c r="G32" s="494">
        <v>20650</v>
      </c>
      <c r="H32" s="494">
        <v>18550</v>
      </c>
      <c r="I32" s="489" t="s">
        <v>3703</v>
      </c>
      <c r="J32" s="481" t="s">
        <v>3733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3706</v>
      </c>
      <c r="E33" s="429" t="s">
        <v>601</v>
      </c>
      <c r="F33" s="429" t="s">
        <v>3704</v>
      </c>
      <c r="G33" s="443">
        <v>370</v>
      </c>
      <c r="H33" s="429"/>
      <c r="I33" s="414" t="s">
        <v>3705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1" t="s">
        <v>3766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3728</v>
      </c>
      <c r="J35" s="457" t="s">
        <v>3735</v>
      </c>
      <c r="K35" s="457">
        <f t="shared" ref="K35" si="26">H35-F35</f>
        <v>3.5</v>
      </c>
      <c r="L35" s="546">
        <f t="shared" ref="L35" si="27">(F35*-0.8)/100</f>
        <v>-0.56400000000000006</v>
      </c>
      <c r="M35" s="458">
        <f t="shared" ref="M35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386">
        <v>27</v>
      </c>
      <c r="B36" s="411">
        <v>44027</v>
      </c>
      <c r="C36" s="427"/>
      <c r="D36" s="513" t="s">
        <v>237</v>
      </c>
      <c r="E36" s="429" t="s">
        <v>601</v>
      </c>
      <c r="F36" s="429" t="s">
        <v>3746</v>
      </c>
      <c r="G36" s="443">
        <v>224</v>
      </c>
      <c r="H36" s="429"/>
      <c r="I36" s="414" t="s">
        <v>3747</v>
      </c>
      <c r="J36" s="430" t="s">
        <v>602</v>
      </c>
      <c r="K36" s="430"/>
      <c r="L36" s="431"/>
      <c r="M36" s="430"/>
      <c r="N36" s="432"/>
      <c r="O36" s="433"/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386">
        <v>28</v>
      </c>
      <c r="B37" s="411">
        <v>44028</v>
      </c>
      <c r="C37" s="427"/>
      <c r="D37" s="513" t="s">
        <v>338</v>
      </c>
      <c r="E37" s="429" t="s">
        <v>601</v>
      </c>
      <c r="F37" s="429" t="s">
        <v>3755</v>
      </c>
      <c r="G37" s="443">
        <v>272</v>
      </c>
      <c r="H37" s="429"/>
      <c r="I37" s="414" t="s">
        <v>3756</v>
      </c>
      <c r="J37" s="430" t="s">
        <v>602</v>
      </c>
      <c r="K37" s="430"/>
      <c r="L37" s="431"/>
      <c r="M37" s="430"/>
      <c r="N37" s="432"/>
      <c r="O37" s="433"/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5" customFormat="1" ht="14.25">
      <c r="A38" s="386"/>
      <c r="B38" s="411"/>
      <c r="C38" s="412"/>
      <c r="D38" s="393"/>
      <c r="E38" s="413"/>
      <c r="F38" s="414"/>
      <c r="G38" s="415"/>
      <c r="H38" s="415"/>
      <c r="I38" s="414"/>
      <c r="J38" s="380"/>
      <c r="K38" s="380"/>
      <c r="L38" s="379"/>
      <c r="M38" s="377"/>
      <c r="N38" s="391"/>
      <c r="O38" s="385"/>
      <c r="P38" s="434"/>
      <c r="Q38" s="64"/>
      <c r="R38" s="341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2" customHeight="1">
      <c r="A39" s="23" t="s">
        <v>604</v>
      </c>
      <c r="B39" s="24"/>
      <c r="C39" s="25"/>
      <c r="D39" s="26"/>
      <c r="E39" s="27"/>
      <c r="F39" s="28"/>
      <c r="G39" s="28"/>
      <c r="H39" s="28"/>
      <c r="I39" s="28"/>
      <c r="J39" s="65"/>
      <c r="K39" s="28"/>
      <c r="L39" s="28"/>
      <c r="M39" s="38"/>
      <c r="N39" s="65"/>
      <c r="O39" s="66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9" t="s">
        <v>605</v>
      </c>
      <c r="B40" s="23"/>
      <c r="C40" s="23"/>
      <c r="D40" s="23"/>
      <c r="F40" s="30" t="s">
        <v>606</v>
      </c>
      <c r="G40" s="17"/>
      <c r="H40" s="31"/>
      <c r="I40" s="36"/>
      <c r="J40" s="67"/>
      <c r="K40" s="68"/>
      <c r="L40" s="69"/>
      <c r="M40" s="69"/>
      <c r="N40" s="16"/>
      <c r="O40" s="70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 t="s">
        <v>607</v>
      </c>
      <c r="B41" s="23"/>
      <c r="C41" s="23"/>
      <c r="D41" s="23"/>
      <c r="E41" s="32"/>
      <c r="F41" s="30" t="s">
        <v>608</v>
      </c>
      <c r="G41" s="17"/>
      <c r="H41" s="31"/>
      <c r="I41" s="36"/>
      <c r="J41" s="67"/>
      <c r="K41" s="68"/>
      <c r="L41" s="69"/>
      <c r="M41" s="69"/>
      <c r="N41" s="16"/>
      <c r="O41" s="70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3"/>
      <c r="B42" s="23"/>
      <c r="C42" s="23"/>
      <c r="D42" s="23"/>
      <c r="E42" s="32"/>
      <c r="F42" s="17"/>
      <c r="G42" s="17"/>
      <c r="H42" s="31"/>
      <c r="I42" s="36"/>
      <c r="J42" s="71"/>
      <c r="K42" s="68"/>
      <c r="L42" s="69"/>
      <c r="M42" s="17"/>
      <c r="N42" s="72"/>
      <c r="O42" s="5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11"/>
      <c r="B43" s="33" t="s">
        <v>609</v>
      </c>
      <c r="C43" s="33"/>
      <c r="D43" s="33"/>
      <c r="E43" s="33"/>
      <c r="F43" s="34"/>
      <c r="G43" s="32"/>
      <c r="H43" s="32"/>
      <c r="I43" s="73"/>
      <c r="J43" s="74"/>
      <c r="K43" s="75"/>
      <c r="L43" s="12"/>
      <c r="M43" s="12"/>
      <c r="N43" s="11"/>
      <c r="O43" s="53"/>
      <c r="P43" s="7"/>
      <c r="R43" s="82"/>
      <c r="S43" s="16"/>
      <c r="T43" s="16"/>
      <c r="U43" s="16"/>
      <c r="V43" s="16"/>
      <c r="W43" s="16"/>
      <c r="X43" s="16"/>
      <c r="Y43" s="16"/>
      <c r="Z43" s="16"/>
    </row>
    <row r="44" spans="1:38" s="6" customFormat="1" ht="38.25">
      <c r="A44" s="20" t="s">
        <v>16</v>
      </c>
      <c r="B44" s="21" t="s">
        <v>575</v>
      </c>
      <c r="C44" s="21"/>
      <c r="D44" s="22" t="s">
        <v>588</v>
      </c>
      <c r="E44" s="21" t="s">
        <v>589</v>
      </c>
      <c r="F44" s="21" t="s">
        <v>590</v>
      </c>
      <c r="G44" s="21" t="s">
        <v>610</v>
      </c>
      <c r="H44" s="21" t="s">
        <v>592</v>
      </c>
      <c r="I44" s="21" t="s">
        <v>593</v>
      </c>
      <c r="J44" s="76" t="s">
        <v>594</v>
      </c>
      <c r="K44" s="62" t="s">
        <v>611</v>
      </c>
      <c r="L44" s="63" t="s">
        <v>3723</v>
      </c>
      <c r="M44" s="63" t="s">
        <v>3708</v>
      </c>
      <c r="N44" s="21" t="s">
        <v>597</v>
      </c>
      <c r="O44" s="78" t="s">
        <v>598</v>
      </c>
      <c r="P44" s="7"/>
      <c r="Q44" s="40"/>
      <c r="R44" s="38"/>
      <c r="S44" s="38"/>
      <c r="T44" s="38"/>
    </row>
    <row r="45" spans="1:38" s="407" customFormat="1" ht="15" customHeight="1">
      <c r="A45" s="464">
        <v>1</v>
      </c>
      <c r="B45" s="461">
        <v>44006</v>
      </c>
      <c r="C45" s="465"/>
      <c r="D45" s="445" t="s">
        <v>3638</v>
      </c>
      <c r="E45" s="446" t="s">
        <v>601</v>
      </c>
      <c r="F45" s="446">
        <v>646</v>
      </c>
      <c r="G45" s="466">
        <v>629</v>
      </c>
      <c r="H45" s="466">
        <v>625.5</v>
      </c>
      <c r="I45" s="446" t="s">
        <v>3639</v>
      </c>
      <c r="J45" s="447" t="s">
        <v>3649</v>
      </c>
      <c r="K45" s="447">
        <f t="shared" ref="K45:K47" si="29">H45-F45</f>
        <v>-20.5</v>
      </c>
      <c r="L45" s="547">
        <f>(F45*-0.8)/100</f>
        <v>-5.168000000000001</v>
      </c>
      <c r="M45" s="448">
        <f>(K45+L45)/F45</f>
        <v>-3.9733746130030959E-2</v>
      </c>
      <c r="N45" s="462" t="s">
        <v>664</v>
      </c>
      <c r="O45" s="467">
        <v>44013</v>
      </c>
      <c r="P45" s="7"/>
      <c r="Q45" s="7"/>
      <c r="R45" s="344" t="s">
        <v>603</v>
      </c>
      <c r="S45" s="426"/>
      <c r="T45" s="426"/>
      <c r="U45" s="426"/>
      <c r="V45" s="426"/>
      <c r="W45" s="426"/>
      <c r="X45" s="426"/>
      <c r="Y45" s="426"/>
      <c r="Z45" s="426"/>
      <c r="AA45" s="426"/>
    </row>
    <row r="46" spans="1:38" s="407" customFormat="1" ht="15" customHeight="1">
      <c r="A46" s="464">
        <v>2</v>
      </c>
      <c r="B46" s="461">
        <v>44006</v>
      </c>
      <c r="C46" s="465"/>
      <c r="D46" s="445" t="s">
        <v>136</v>
      </c>
      <c r="E46" s="446" t="s">
        <v>601</v>
      </c>
      <c r="F46" s="446">
        <v>957</v>
      </c>
      <c r="G46" s="466">
        <v>925</v>
      </c>
      <c r="H46" s="466">
        <v>925.5</v>
      </c>
      <c r="I46" s="446">
        <v>1025</v>
      </c>
      <c r="J46" s="447" t="s">
        <v>3650</v>
      </c>
      <c r="K46" s="447">
        <f t="shared" si="29"/>
        <v>-31.5</v>
      </c>
      <c r="L46" s="547">
        <f t="shared" ref="L46:L49" si="30">(F46*-0.8)/100</f>
        <v>-7.6560000000000006</v>
      </c>
      <c r="M46" s="448">
        <f t="shared" ref="M46:M49" si="31">(K46+L46)/F46</f>
        <v>-4.0915360501567397E-2</v>
      </c>
      <c r="N46" s="462" t="s">
        <v>664</v>
      </c>
      <c r="O46" s="467">
        <v>44013</v>
      </c>
      <c r="P46" s="7"/>
      <c r="Q46" s="7"/>
      <c r="R46" s="344" t="s">
        <v>3187</v>
      </c>
      <c r="S46" s="426"/>
      <c r="T46" s="426"/>
      <c r="U46" s="426"/>
      <c r="V46" s="426"/>
      <c r="W46" s="426"/>
      <c r="X46" s="426"/>
      <c r="Y46" s="426"/>
      <c r="Z46" s="426"/>
      <c r="AA46" s="426"/>
    </row>
    <row r="47" spans="1:38" s="407" customFormat="1" ht="15" customHeight="1">
      <c r="A47" s="480">
        <v>3</v>
      </c>
      <c r="B47" s="481">
        <v>44008</v>
      </c>
      <c r="C47" s="482"/>
      <c r="D47" s="483" t="s">
        <v>53</v>
      </c>
      <c r="E47" s="484" t="s">
        <v>601</v>
      </c>
      <c r="F47" s="484">
        <v>782</v>
      </c>
      <c r="G47" s="485">
        <v>758</v>
      </c>
      <c r="H47" s="485">
        <v>803</v>
      </c>
      <c r="I47" s="484">
        <v>825</v>
      </c>
      <c r="J47" s="479" t="s">
        <v>650</v>
      </c>
      <c r="K47" s="479">
        <f t="shared" si="29"/>
        <v>21</v>
      </c>
      <c r="L47" s="548">
        <f t="shared" si="30"/>
        <v>-6.2560000000000002</v>
      </c>
      <c r="M47" s="486">
        <f t="shared" si="31"/>
        <v>1.8854219948849105E-2</v>
      </c>
      <c r="N47" s="487" t="s">
        <v>600</v>
      </c>
      <c r="O47" s="488">
        <v>44020</v>
      </c>
      <c r="P47" s="7"/>
      <c r="Q47" s="7"/>
      <c r="R47" s="344" t="s">
        <v>3187</v>
      </c>
      <c r="S47" s="426"/>
      <c r="T47" s="426"/>
      <c r="U47" s="426"/>
      <c r="V47" s="426"/>
      <c r="W47" s="426"/>
      <c r="X47" s="426"/>
      <c r="Y47" s="426"/>
      <c r="Z47" s="426"/>
      <c r="AA47" s="426"/>
    </row>
    <row r="48" spans="1:38" s="407" customFormat="1" ht="15" customHeight="1">
      <c r="A48" s="480">
        <v>4</v>
      </c>
      <c r="B48" s="481">
        <v>44011</v>
      </c>
      <c r="C48" s="482"/>
      <c r="D48" s="483" t="s">
        <v>98</v>
      </c>
      <c r="E48" s="484" t="s">
        <v>601</v>
      </c>
      <c r="F48" s="484">
        <v>147</v>
      </c>
      <c r="G48" s="485">
        <v>142.5</v>
      </c>
      <c r="H48" s="485">
        <v>151</v>
      </c>
      <c r="I48" s="484" t="s">
        <v>3644</v>
      </c>
      <c r="J48" s="479" t="s">
        <v>3663</v>
      </c>
      <c r="K48" s="479">
        <f t="shared" ref="K48:K49" si="32">H48-F48</f>
        <v>4</v>
      </c>
      <c r="L48" s="548">
        <f t="shared" si="30"/>
        <v>-1.1760000000000002</v>
      </c>
      <c r="M48" s="486">
        <f t="shared" si="31"/>
        <v>1.9210884353741495E-2</v>
      </c>
      <c r="N48" s="487" t="s">
        <v>600</v>
      </c>
      <c r="O48" s="488">
        <v>44014</v>
      </c>
      <c r="P48" s="7"/>
      <c r="Q48" s="7"/>
      <c r="R48" s="344" t="s">
        <v>603</v>
      </c>
      <c r="S48" s="426"/>
      <c r="T48" s="426"/>
      <c r="U48" s="426"/>
      <c r="V48" s="426"/>
      <c r="W48" s="426"/>
      <c r="X48" s="426"/>
      <c r="Y48" s="426"/>
      <c r="Z48" s="426"/>
      <c r="AA48" s="426"/>
    </row>
    <row r="49" spans="1:27" s="407" customFormat="1" ht="15" customHeight="1">
      <c r="A49" s="480">
        <v>5</v>
      </c>
      <c r="B49" s="481">
        <v>44012</v>
      </c>
      <c r="C49" s="482"/>
      <c r="D49" s="483" t="s">
        <v>126</v>
      </c>
      <c r="E49" s="484" t="s">
        <v>601</v>
      </c>
      <c r="F49" s="484">
        <v>726.5</v>
      </c>
      <c r="G49" s="485">
        <v>714</v>
      </c>
      <c r="H49" s="485">
        <v>744.5</v>
      </c>
      <c r="I49" s="484" t="s">
        <v>3647</v>
      </c>
      <c r="J49" s="479" t="s">
        <v>3662</v>
      </c>
      <c r="K49" s="479">
        <f t="shared" si="32"/>
        <v>18</v>
      </c>
      <c r="L49" s="548">
        <f t="shared" si="30"/>
        <v>-5.8120000000000003</v>
      </c>
      <c r="M49" s="486">
        <f t="shared" si="31"/>
        <v>1.6776324845147968E-2</v>
      </c>
      <c r="N49" s="487" t="s">
        <v>600</v>
      </c>
      <c r="O49" s="488">
        <v>44014</v>
      </c>
      <c r="P49" s="7"/>
      <c r="Q49" s="7"/>
      <c r="R49" s="344" t="s">
        <v>603</v>
      </c>
      <c r="S49" s="426"/>
      <c r="T49" s="426"/>
      <c r="U49" s="426"/>
      <c r="V49" s="426"/>
      <c r="W49" s="426"/>
      <c r="X49" s="426"/>
      <c r="Y49" s="426"/>
      <c r="Z49" s="426"/>
      <c r="AA49" s="426"/>
    </row>
    <row r="50" spans="1:27" s="407" customFormat="1" ht="15" customHeight="1">
      <c r="A50" s="464">
        <v>6</v>
      </c>
      <c r="B50" s="461">
        <v>44013</v>
      </c>
      <c r="C50" s="465"/>
      <c r="D50" s="445" t="s">
        <v>91</v>
      </c>
      <c r="E50" s="446" t="s">
        <v>601</v>
      </c>
      <c r="F50" s="446">
        <v>2255</v>
      </c>
      <c r="G50" s="466">
        <v>2200</v>
      </c>
      <c r="H50" s="466">
        <v>2195</v>
      </c>
      <c r="I50" s="446">
        <v>2350</v>
      </c>
      <c r="J50" s="447" t="s">
        <v>3660</v>
      </c>
      <c r="K50" s="447">
        <f>H50-F50</f>
        <v>-60</v>
      </c>
      <c r="L50" s="547">
        <f>(F50*-0.8)/100</f>
        <v>-18.04</v>
      </c>
      <c r="M50" s="448">
        <f>(K50+L50)/F50</f>
        <v>-3.4607538802660751E-2</v>
      </c>
      <c r="N50" s="462" t="s">
        <v>664</v>
      </c>
      <c r="O50" s="467">
        <v>44014</v>
      </c>
      <c r="P50" s="7"/>
      <c r="Q50" s="7"/>
      <c r="R50" s="344" t="s">
        <v>603</v>
      </c>
      <c r="S50" s="426"/>
      <c r="T50" s="426"/>
      <c r="U50" s="426"/>
      <c r="V50" s="426"/>
      <c r="W50" s="426"/>
      <c r="X50" s="426"/>
      <c r="Y50" s="426"/>
      <c r="Z50" s="426"/>
      <c r="AA50" s="426"/>
    </row>
    <row r="51" spans="1:27" s="407" customFormat="1" ht="15" customHeight="1">
      <c r="A51" s="500">
        <v>7</v>
      </c>
      <c r="B51" s="497">
        <v>44014</v>
      </c>
      <c r="C51" s="498"/>
      <c r="D51" s="496" t="s">
        <v>46</v>
      </c>
      <c r="E51" s="499" t="s">
        <v>3628</v>
      </c>
      <c r="F51" s="500">
        <v>194</v>
      </c>
      <c r="G51" s="500">
        <v>200</v>
      </c>
      <c r="H51" s="500">
        <v>194</v>
      </c>
      <c r="I51" s="500" t="s">
        <v>3656</v>
      </c>
      <c r="J51" s="501" t="s">
        <v>709</v>
      </c>
      <c r="K51" s="502">
        <v>0</v>
      </c>
      <c r="L51" s="549">
        <f>(F51*-0.8)/100</f>
        <v>-1.5520000000000003</v>
      </c>
      <c r="M51" s="503">
        <f>(K51+L51)/F51</f>
        <v>-8.0000000000000019E-3</v>
      </c>
      <c r="N51" s="521" t="s">
        <v>664</v>
      </c>
      <c r="O51" s="504">
        <v>44015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80">
        <v>8</v>
      </c>
      <c r="B52" s="481">
        <v>44015</v>
      </c>
      <c r="C52" s="482"/>
      <c r="D52" s="483" t="s">
        <v>83</v>
      </c>
      <c r="E52" s="484" t="s">
        <v>601</v>
      </c>
      <c r="F52" s="484">
        <v>641.5</v>
      </c>
      <c r="G52" s="485">
        <v>615</v>
      </c>
      <c r="H52" s="485">
        <v>659</v>
      </c>
      <c r="I52" s="484" t="s">
        <v>3668</v>
      </c>
      <c r="J52" s="479" t="s">
        <v>3793</v>
      </c>
      <c r="K52" s="479">
        <f t="shared" ref="K52" si="33">H52-F52</f>
        <v>17.5</v>
      </c>
      <c r="L52" s="548">
        <f t="shared" ref="L52" si="34">(F52*-0.8)/100</f>
        <v>-5.1320000000000006</v>
      </c>
      <c r="M52" s="486">
        <f t="shared" ref="M52" si="35">(K52+L52)/F52</f>
        <v>1.9279812938425563E-2</v>
      </c>
      <c r="N52" s="487" t="s">
        <v>600</v>
      </c>
      <c r="O52" s="488">
        <v>44028</v>
      </c>
      <c r="P52" s="7"/>
      <c r="Q52" s="7"/>
      <c r="R52" s="344" t="s">
        <v>603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80">
        <v>9</v>
      </c>
      <c r="B53" s="481">
        <v>44020</v>
      </c>
      <c r="C53" s="482"/>
      <c r="D53" s="483" t="s">
        <v>69</v>
      </c>
      <c r="E53" s="484" t="s">
        <v>601</v>
      </c>
      <c r="F53" s="484">
        <v>567</v>
      </c>
      <c r="G53" s="485">
        <v>549</v>
      </c>
      <c r="H53" s="485">
        <v>585</v>
      </c>
      <c r="I53" s="484" t="s">
        <v>3690</v>
      </c>
      <c r="J53" s="479" t="s">
        <v>3662</v>
      </c>
      <c r="K53" s="479">
        <f>H53-F53</f>
        <v>18</v>
      </c>
      <c r="L53" s="548">
        <f>(F53*-0.8)/100</f>
        <v>-4.5360000000000005</v>
      </c>
      <c r="M53" s="486">
        <f t="shared" ref="M53:M61" si="36">(K53+L53)/F53</f>
        <v>2.3746031746031744E-2</v>
      </c>
      <c r="N53" s="487" t="s">
        <v>600</v>
      </c>
      <c r="O53" s="488">
        <v>44025</v>
      </c>
      <c r="P53" s="7"/>
      <c r="Q53" s="7"/>
      <c r="R53" s="344" t="s">
        <v>603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464">
        <v>10</v>
      </c>
      <c r="B54" s="461">
        <v>44021</v>
      </c>
      <c r="C54" s="465"/>
      <c r="D54" s="445" t="s">
        <v>108</v>
      </c>
      <c r="E54" s="446" t="s">
        <v>3628</v>
      </c>
      <c r="F54" s="446">
        <v>577.5</v>
      </c>
      <c r="G54" s="466">
        <v>596</v>
      </c>
      <c r="H54" s="466">
        <v>596</v>
      </c>
      <c r="I54" s="446" t="s">
        <v>3697</v>
      </c>
      <c r="J54" s="447" t="s">
        <v>3709</v>
      </c>
      <c r="K54" s="447">
        <f>F54-H54</f>
        <v>-18.5</v>
      </c>
      <c r="L54" s="547">
        <f>(F54*-0.8)/100</f>
        <v>-4.62</v>
      </c>
      <c r="M54" s="448">
        <f t="shared" si="36"/>
        <v>-4.0034632034632034E-2</v>
      </c>
      <c r="N54" s="462" t="s">
        <v>664</v>
      </c>
      <c r="O54" s="449">
        <v>44025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64">
        <v>11</v>
      </c>
      <c r="B55" s="461">
        <v>44022</v>
      </c>
      <c r="C55" s="465"/>
      <c r="D55" s="445" t="s">
        <v>38</v>
      </c>
      <c r="E55" s="446" t="s">
        <v>3628</v>
      </c>
      <c r="F55" s="446">
        <v>1310</v>
      </c>
      <c r="G55" s="466">
        <v>1352</v>
      </c>
      <c r="H55" s="466">
        <v>1344</v>
      </c>
      <c r="I55" s="446" t="s">
        <v>3637</v>
      </c>
      <c r="J55" s="447" t="s">
        <v>3722</v>
      </c>
      <c r="K55" s="447">
        <f>F55-H55</f>
        <v>-34</v>
      </c>
      <c r="L55" s="547">
        <f>(F55*-0.8)/100</f>
        <v>-10.48</v>
      </c>
      <c r="M55" s="448">
        <f t="shared" si="36"/>
        <v>-3.3954198473282446E-2</v>
      </c>
      <c r="N55" s="462" t="s">
        <v>664</v>
      </c>
      <c r="O55" s="449">
        <v>44025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80">
        <v>12</v>
      </c>
      <c r="B56" s="481">
        <v>44025</v>
      </c>
      <c r="C56" s="482"/>
      <c r="D56" s="483" t="s">
        <v>174</v>
      </c>
      <c r="E56" s="484" t="s">
        <v>601</v>
      </c>
      <c r="F56" s="484">
        <v>1130</v>
      </c>
      <c r="G56" s="485">
        <v>1093</v>
      </c>
      <c r="H56" s="485">
        <v>1145</v>
      </c>
      <c r="I56" s="484" t="s">
        <v>3710</v>
      </c>
      <c r="J56" s="479" t="s">
        <v>3711</v>
      </c>
      <c r="K56" s="479">
        <f>H56-F56</f>
        <v>15</v>
      </c>
      <c r="L56" s="548">
        <f>(F56*-0.07)/100</f>
        <v>-0.79100000000000004</v>
      </c>
      <c r="M56" s="486">
        <f t="shared" si="36"/>
        <v>1.257433628318584E-2</v>
      </c>
      <c r="N56" s="487" t="s">
        <v>600</v>
      </c>
      <c r="O56" s="522">
        <v>44025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480">
        <v>13</v>
      </c>
      <c r="B57" s="481">
        <v>44026</v>
      </c>
      <c r="C57" s="482"/>
      <c r="D57" s="483" t="s">
        <v>93</v>
      </c>
      <c r="E57" s="484" t="s">
        <v>3628</v>
      </c>
      <c r="F57" s="484">
        <v>144</v>
      </c>
      <c r="G57" s="485">
        <v>149</v>
      </c>
      <c r="H57" s="485">
        <v>141.75</v>
      </c>
      <c r="I57" s="484" t="s">
        <v>3725</v>
      </c>
      <c r="J57" s="479" t="s">
        <v>3726</v>
      </c>
      <c r="K57" s="479">
        <f>F57-H57</f>
        <v>2.25</v>
      </c>
      <c r="L57" s="548">
        <f>(F57*-0.07)/100</f>
        <v>-0.10080000000000001</v>
      </c>
      <c r="M57" s="486">
        <f t="shared" si="36"/>
        <v>1.4925000000000001E-2</v>
      </c>
      <c r="N57" s="487" t="s">
        <v>600</v>
      </c>
      <c r="O57" s="522">
        <v>44026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9" customFormat="1" ht="15" customHeight="1">
      <c r="A58" s="480">
        <v>14</v>
      </c>
      <c r="B58" s="481">
        <v>44026</v>
      </c>
      <c r="C58" s="482"/>
      <c r="D58" s="483" t="s">
        <v>523</v>
      </c>
      <c r="E58" s="484" t="s">
        <v>601</v>
      </c>
      <c r="F58" s="484">
        <v>232</v>
      </c>
      <c r="G58" s="485">
        <v>227</v>
      </c>
      <c r="H58" s="485">
        <v>238</v>
      </c>
      <c r="I58" s="484" t="s">
        <v>3727</v>
      </c>
      <c r="J58" s="479" t="s">
        <v>3736</v>
      </c>
      <c r="K58" s="479">
        <f>H58-F58</f>
        <v>6</v>
      </c>
      <c r="L58" s="548">
        <f>(F58*-0.8)/100</f>
        <v>-1.8560000000000003</v>
      </c>
      <c r="M58" s="486">
        <f t="shared" si="36"/>
        <v>1.7862068965517241E-2</v>
      </c>
      <c r="N58" s="487" t="s">
        <v>600</v>
      </c>
      <c r="O58" s="488">
        <v>44027</v>
      </c>
      <c r="P58" s="64"/>
      <c r="Q58" s="64"/>
      <c r="R58" s="425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0">
        <v>15</v>
      </c>
      <c r="B59" s="481">
        <v>44026</v>
      </c>
      <c r="C59" s="482"/>
      <c r="D59" s="483" t="s">
        <v>174</v>
      </c>
      <c r="E59" s="484" t="s">
        <v>601</v>
      </c>
      <c r="F59" s="484">
        <v>1130</v>
      </c>
      <c r="G59" s="485">
        <v>1093</v>
      </c>
      <c r="H59" s="485">
        <v>1157.5</v>
      </c>
      <c r="I59" s="484" t="s">
        <v>3710</v>
      </c>
      <c r="J59" s="479" t="s">
        <v>3792</v>
      </c>
      <c r="K59" s="479">
        <f>H59-F59</f>
        <v>27.5</v>
      </c>
      <c r="L59" s="548">
        <f>(F59*-0.8)/100</f>
        <v>-9.0399999999999991</v>
      </c>
      <c r="M59" s="486">
        <f t="shared" si="36"/>
        <v>1.6336283185840707E-2</v>
      </c>
      <c r="N59" s="487" t="s">
        <v>600</v>
      </c>
      <c r="O59" s="488">
        <v>44027</v>
      </c>
      <c r="P59" s="64"/>
      <c r="Q59" s="64"/>
      <c r="R59" s="425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0">
        <v>16</v>
      </c>
      <c r="B60" s="481">
        <v>44027</v>
      </c>
      <c r="C60" s="482"/>
      <c r="D60" s="483" t="s">
        <v>93</v>
      </c>
      <c r="E60" s="484" t="s">
        <v>3628</v>
      </c>
      <c r="F60" s="484">
        <v>142.5</v>
      </c>
      <c r="G60" s="485">
        <v>148</v>
      </c>
      <c r="H60" s="485">
        <v>140.25</v>
      </c>
      <c r="I60" s="484" t="s">
        <v>3725</v>
      </c>
      <c r="J60" s="479" t="s">
        <v>3726</v>
      </c>
      <c r="K60" s="479">
        <f>F60-H60</f>
        <v>2.25</v>
      </c>
      <c r="L60" s="548">
        <f>(F60*-0.07)/100</f>
        <v>-9.9750000000000019E-2</v>
      </c>
      <c r="M60" s="486">
        <f t="shared" si="36"/>
        <v>1.5089473684210524E-2</v>
      </c>
      <c r="N60" s="487" t="s">
        <v>600</v>
      </c>
      <c r="O60" s="522">
        <v>44027</v>
      </c>
      <c r="P60" s="64"/>
      <c r="Q60" s="64"/>
      <c r="R60" s="425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0">
        <v>17</v>
      </c>
      <c r="B61" s="481">
        <v>44027</v>
      </c>
      <c r="C61" s="482"/>
      <c r="D61" s="483" t="s">
        <v>135</v>
      </c>
      <c r="E61" s="484" t="s">
        <v>3628</v>
      </c>
      <c r="F61" s="484">
        <v>266.5</v>
      </c>
      <c r="G61" s="485">
        <v>274</v>
      </c>
      <c r="H61" s="485">
        <v>262.25</v>
      </c>
      <c r="I61" s="484" t="s">
        <v>3738</v>
      </c>
      <c r="J61" s="479" t="s">
        <v>3737</v>
      </c>
      <c r="K61" s="479">
        <f>F61-H61</f>
        <v>4.25</v>
      </c>
      <c r="L61" s="548">
        <f>(F61*-0.07)/100</f>
        <v>-0.18655000000000002</v>
      </c>
      <c r="M61" s="486">
        <f t="shared" si="36"/>
        <v>1.524746716697936E-2</v>
      </c>
      <c r="N61" s="487" t="s">
        <v>600</v>
      </c>
      <c r="O61" s="522">
        <v>44027</v>
      </c>
      <c r="P61" s="64"/>
      <c r="Q61" s="64"/>
      <c r="R61" s="425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64">
        <v>18</v>
      </c>
      <c r="B62" s="461">
        <v>44027</v>
      </c>
      <c r="C62" s="465"/>
      <c r="D62" s="445" t="s">
        <v>527</v>
      </c>
      <c r="E62" s="446" t="s">
        <v>601</v>
      </c>
      <c r="F62" s="446">
        <v>164.75</v>
      </c>
      <c r="G62" s="466">
        <v>160</v>
      </c>
      <c r="H62" s="466">
        <v>160</v>
      </c>
      <c r="I62" s="446" t="s">
        <v>3739</v>
      </c>
      <c r="J62" s="447" t="s">
        <v>3759</v>
      </c>
      <c r="K62" s="447">
        <f>H62-F62</f>
        <v>-4.75</v>
      </c>
      <c r="L62" s="547">
        <f>(F62*-0.8)/100</f>
        <v>-1.3180000000000001</v>
      </c>
      <c r="M62" s="448">
        <f>(K62+L62)/F62</f>
        <v>-3.6831562974203334E-2</v>
      </c>
      <c r="N62" s="462" t="s">
        <v>664</v>
      </c>
      <c r="O62" s="467">
        <v>44028</v>
      </c>
      <c r="P62" s="64"/>
      <c r="Q62" s="64"/>
      <c r="R62" s="425" t="s">
        <v>3187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32">
        <v>19</v>
      </c>
      <c r="B63" s="533">
        <v>44027</v>
      </c>
      <c r="C63" s="534"/>
      <c r="D63" s="535" t="s">
        <v>69</v>
      </c>
      <c r="E63" s="536" t="s">
        <v>601</v>
      </c>
      <c r="F63" s="536" t="s">
        <v>3740</v>
      </c>
      <c r="G63" s="537">
        <v>549</v>
      </c>
      <c r="H63" s="537"/>
      <c r="I63" s="536" t="s">
        <v>3690</v>
      </c>
      <c r="J63" s="538" t="s">
        <v>602</v>
      </c>
      <c r="K63" s="538"/>
      <c r="L63" s="539"/>
      <c r="M63" s="540"/>
      <c r="N63" s="541"/>
      <c r="O63" s="542"/>
      <c r="P63" s="64"/>
      <c r="Q63" s="64"/>
      <c r="R63" s="425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0">
        <v>20</v>
      </c>
      <c r="B64" s="481">
        <v>44028</v>
      </c>
      <c r="C64" s="482"/>
      <c r="D64" s="483" t="s">
        <v>183</v>
      </c>
      <c r="E64" s="484" t="s">
        <v>601</v>
      </c>
      <c r="F64" s="484">
        <v>104</v>
      </c>
      <c r="G64" s="485">
        <v>106.5</v>
      </c>
      <c r="H64" s="485">
        <v>101.5</v>
      </c>
      <c r="I64" s="484" t="s">
        <v>3758</v>
      </c>
      <c r="J64" s="479" t="s">
        <v>3757</v>
      </c>
      <c r="K64" s="479">
        <f>F64-H64</f>
        <v>2.5</v>
      </c>
      <c r="L64" s="548">
        <f>(F64*-0.07)/100</f>
        <v>-7.2800000000000017E-2</v>
      </c>
      <c r="M64" s="486">
        <f t="shared" ref="M64:M65" si="37">(K64+L64)/F64</f>
        <v>2.3338461538461537E-2</v>
      </c>
      <c r="N64" s="487" t="s">
        <v>600</v>
      </c>
      <c r="O64" s="522">
        <v>44028</v>
      </c>
      <c r="P64" s="64"/>
      <c r="Q64" s="64"/>
      <c r="R64" s="425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80">
        <v>21</v>
      </c>
      <c r="B65" s="481">
        <v>44028</v>
      </c>
      <c r="C65" s="482"/>
      <c r="D65" s="483" t="s">
        <v>86</v>
      </c>
      <c r="E65" s="484" t="s">
        <v>601</v>
      </c>
      <c r="F65" s="484">
        <v>421</v>
      </c>
      <c r="G65" s="485">
        <v>410</v>
      </c>
      <c r="H65" s="485">
        <v>429.5</v>
      </c>
      <c r="I65" s="484">
        <v>440</v>
      </c>
      <c r="J65" s="479" t="s">
        <v>3760</v>
      </c>
      <c r="K65" s="479">
        <f>H65-F65</f>
        <v>8.5</v>
      </c>
      <c r="L65" s="548">
        <f>(F65*-0.07)/100</f>
        <v>-0.29470000000000002</v>
      </c>
      <c r="M65" s="486">
        <f t="shared" si="37"/>
        <v>1.949002375296912E-2</v>
      </c>
      <c r="N65" s="487" t="s">
        <v>600</v>
      </c>
      <c r="O65" s="522">
        <v>44028</v>
      </c>
      <c r="P65" s="64"/>
      <c r="Q65" s="64"/>
      <c r="R65" s="425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532">
        <v>22</v>
      </c>
      <c r="B66" s="533">
        <v>44028</v>
      </c>
      <c r="C66" s="534"/>
      <c r="D66" s="535" t="s">
        <v>193</v>
      </c>
      <c r="E66" s="536" t="s">
        <v>601</v>
      </c>
      <c r="F66" s="536" t="s">
        <v>3761</v>
      </c>
      <c r="G66" s="537">
        <v>947</v>
      </c>
      <c r="H66" s="537"/>
      <c r="I66" s="536">
        <v>1020</v>
      </c>
      <c r="J66" s="538" t="s">
        <v>602</v>
      </c>
      <c r="K66" s="538"/>
      <c r="L66" s="539"/>
      <c r="M66" s="540"/>
      <c r="N66" s="541"/>
      <c r="O66" s="542"/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532"/>
      <c r="B67" s="533"/>
      <c r="C67" s="534"/>
      <c r="D67" s="535"/>
      <c r="E67" s="536"/>
      <c r="F67" s="536"/>
      <c r="G67" s="537"/>
      <c r="H67" s="537"/>
      <c r="I67" s="536"/>
      <c r="J67" s="538"/>
      <c r="K67" s="538"/>
      <c r="L67" s="539"/>
      <c r="M67" s="540"/>
      <c r="N67" s="541"/>
      <c r="O67" s="542"/>
      <c r="P67" s="64"/>
      <c r="Q67" s="64"/>
      <c r="R67" s="425"/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532"/>
      <c r="B68" s="533"/>
      <c r="C68" s="534"/>
      <c r="D68" s="535"/>
      <c r="E68" s="536"/>
      <c r="F68" s="536"/>
      <c r="G68" s="537"/>
      <c r="H68" s="537"/>
      <c r="I68" s="536"/>
      <c r="J68" s="538"/>
      <c r="K68" s="538"/>
      <c r="L68" s="539"/>
      <c r="M68" s="540"/>
      <c r="N68" s="541"/>
      <c r="O68" s="542"/>
      <c r="P68" s="64"/>
      <c r="Q68" s="64"/>
      <c r="R68" s="425"/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532"/>
      <c r="B69" s="533"/>
      <c r="C69" s="534"/>
      <c r="D69" s="535"/>
      <c r="E69" s="536"/>
      <c r="F69" s="536"/>
      <c r="G69" s="537"/>
      <c r="H69" s="537"/>
      <c r="I69" s="536"/>
      <c r="J69" s="538"/>
      <c r="K69" s="538"/>
      <c r="L69" s="539"/>
      <c r="M69" s="540"/>
      <c r="N69" s="541"/>
      <c r="O69" s="542"/>
      <c r="P69" s="64"/>
      <c r="Q69" s="64"/>
      <c r="R69" s="425"/>
      <c r="S69" s="6"/>
      <c r="T69" s="6"/>
      <c r="U69" s="6"/>
      <c r="V69" s="6"/>
      <c r="W69" s="6"/>
      <c r="X69" s="6"/>
      <c r="Y69" s="6"/>
      <c r="Z69" s="6"/>
      <c r="AA69" s="6"/>
    </row>
    <row r="70" spans="1:34" ht="15" customHeight="1">
      <c r="A70" s="417"/>
      <c r="B70" s="417"/>
      <c r="C70" s="417"/>
      <c r="D70" s="417"/>
      <c r="E70" s="417"/>
      <c r="F70" s="444"/>
      <c r="G70" s="444"/>
      <c r="H70" s="444"/>
      <c r="I70" s="444"/>
      <c r="J70" s="495"/>
      <c r="K70" s="444"/>
      <c r="L70" s="444"/>
      <c r="M70" s="378"/>
      <c r="N70" s="380"/>
      <c r="O70" s="380"/>
      <c r="P70" s="7"/>
      <c r="Q70" s="11"/>
      <c r="R70" s="12"/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44.25" customHeight="1">
      <c r="A71" s="23" t="s">
        <v>604</v>
      </c>
      <c r="B71" s="39"/>
      <c r="C71" s="39"/>
      <c r="D71" s="40"/>
      <c r="E71" s="36"/>
      <c r="F71" s="36"/>
      <c r="G71" s="35"/>
      <c r="H71" s="35"/>
      <c r="I71" s="36"/>
      <c r="J71" s="17"/>
      <c r="K71" s="79"/>
      <c r="L71" s="80"/>
      <c r="M71" s="79"/>
      <c r="N71" s="81"/>
      <c r="O71" s="79"/>
      <c r="P71" s="7"/>
      <c r="Q71" s="16"/>
      <c r="R71" s="12"/>
      <c r="S71" s="16"/>
      <c r="T71" s="16"/>
      <c r="U71" s="16"/>
      <c r="V71" s="16"/>
      <c r="W71" s="16"/>
      <c r="X71" s="16"/>
      <c r="Y71" s="16"/>
      <c r="Z71" s="5"/>
      <c r="AA71" s="5"/>
      <c r="AB71" s="5"/>
    </row>
    <row r="72" spans="1:34" s="6" customFormat="1">
      <c r="A72" s="29" t="s">
        <v>605</v>
      </c>
      <c r="B72" s="23"/>
      <c r="C72" s="23"/>
      <c r="D72" s="23"/>
      <c r="E72" s="5"/>
      <c r="F72" s="30" t="s">
        <v>606</v>
      </c>
      <c r="G72" s="41"/>
      <c r="H72" s="42"/>
      <c r="I72" s="82"/>
      <c r="J72" s="17"/>
      <c r="K72" s="83"/>
      <c r="L72" s="84"/>
      <c r="M72" s="85"/>
      <c r="N72" s="86"/>
      <c r="O72" s="87"/>
      <c r="P72" s="5"/>
      <c r="Q72" s="4"/>
      <c r="R72" s="12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9" customFormat="1" ht="14.25" customHeight="1">
      <c r="A73" s="29"/>
      <c r="B73" s="23"/>
      <c r="C73" s="23"/>
      <c r="D73" s="23"/>
      <c r="E73" s="32"/>
      <c r="F73" s="30" t="s">
        <v>608</v>
      </c>
      <c r="G73" s="41"/>
      <c r="H73" s="42"/>
      <c r="I73" s="82"/>
      <c r="J73" s="17"/>
      <c r="K73" s="83"/>
      <c r="L73" s="84"/>
      <c r="M73" s="85"/>
      <c r="N73" s="86"/>
      <c r="O73" s="87"/>
      <c r="P73" s="5"/>
      <c r="Q73" s="4"/>
      <c r="R73" s="12"/>
      <c r="S73" s="6"/>
      <c r="Y73" s="6"/>
      <c r="Z73" s="6"/>
    </row>
    <row r="74" spans="1:34" s="9" customFormat="1" ht="14.25" customHeight="1">
      <c r="A74" s="23"/>
      <c r="B74" s="23"/>
      <c r="C74" s="23"/>
      <c r="D74" s="23"/>
      <c r="E74" s="32"/>
      <c r="F74" s="17"/>
      <c r="G74" s="17"/>
      <c r="H74" s="31"/>
      <c r="I74" s="36"/>
      <c r="J74" s="71"/>
      <c r="K74" s="68"/>
      <c r="L74" s="69"/>
      <c r="M74" s="17"/>
      <c r="N74" s="72"/>
      <c r="O74" s="57"/>
      <c r="P74" s="8"/>
      <c r="Q74" s="4"/>
      <c r="R74" s="12"/>
      <c r="S74" s="6"/>
      <c r="Y74" s="6"/>
      <c r="Z74" s="6"/>
    </row>
    <row r="75" spans="1:34" s="9" customFormat="1" ht="15">
      <c r="A75" s="43" t="s">
        <v>615</v>
      </c>
      <c r="B75" s="43"/>
      <c r="C75" s="43"/>
      <c r="D75" s="43"/>
      <c r="E75" s="32"/>
      <c r="F75" s="17"/>
      <c r="G75" s="12"/>
      <c r="H75" s="17"/>
      <c r="I75" s="12"/>
      <c r="J75" s="88"/>
      <c r="K75" s="12"/>
      <c r="L75" s="12"/>
      <c r="M75" s="12"/>
      <c r="N75" s="12"/>
      <c r="O75" s="89"/>
      <c r="P75"/>
      <c r="Q75" s="4"/>
      <c r="R75" s="12"/>
      <c r="S75" s="6"/>
      <c r="Y75" s="6"/>
      <c r="Z75" s="6"/>
    </row>
    <row r="76" spans="1:34" s="9" customFormat="1" ht="38.25">
      <c r="A76" s="21" t="s">
        <v>16</v>
      </c>
      <c r="B76" s="21" t="s">
        <v>575</v>
      </c>
      <c r="C76" s="21"/>
      <c r="D76" s="22" t="s">
        <v>588</v>
      </c>
      <c r="E76" s="21" t="s">
        <v>589</v>
      </c>
      <c r="F76" s="21" t="s">
        <v>590</v>
      </c>
      <c r="G76" s="21" t="s">
        <v>610</v>
      </c>
      <c r="H76" s="21" t="s">
        <v>592</v>
      </c>
      <c r="I76" s="21" t="s">
        <v>593</v>
      </c>
      <c r="J76" s="20" t="s">
        <v>594</v>
      </c>
      <c r="K76" s="77" t="s">
        <v>616</v>
      </c>
      <c r="L76" s="63" t="s">
        <v>3723</v>
      </c>
      <c r="M76" s="77" t="s">
        <v>612</v>
      </c>
      <c r="N76" s="21" t="s">
        <v>613</v>
      </c>
      <c r="O76" s="20" t="s">
        <v>597</v>
      </c>
      <c r="P76" s="90" t="s">
        <v>598</v>
      </c>
      <c r="Q76" s="4"/>
      <c r="R76" s="17"/>
      <c r="S76" s="6"/>
      <c r="Y76" s="6"/>
      <c r="Z76" s="6"/>
    </row>
    <row r="77" spans="1:34" s="9" customFormat="1" ht="14.25">
      <c r="A77" s="582">
        <v>1</v>
      </c>
      <c r="B77" s="584">
        <v>44013</v>
      </c>
      <c r="C77" s="474"/>
      <c r="D77" s="475" t="s">
        <v>3651</v>
      </c>
      <c r="E77" s="476" t="s">
        <v>3628</v>
      </c>
      <c r="F77" s="476">
        <v>10395</v>
      </c>
      <c r="G77" s="476">
        <v>10555</v>
      </c>
      <c r="H77" s="476">
        <v>10555</v>
      </c>
      <c r="I77" s="476">
        <v>10200</v>
      </c>
      <c r="J77" s="584" t="s">
        <v>3661</v>
      </c>
      <c r="K77" s="477" t="s">
        <v>3658</v>
      </c>
      <c r="L77" s="582">
        <f>(((F77*-0.06)/100)*N77)-100</f>
        <v>-567.77499999999986</v>
      </c>
      <c r="M77" s="582">
        <f>-8100-568</f>
        <v>-8668</v>
      </c>
      <c r="N77" s="582">
        <v>75</v>
      </c>
      <c r="O77" s="582" t="s">
        <v>664</v>
      </c>
      <c r="P77" s="586">
        <v>44014</v>
      </c>
      <c r="Q77" s="394"/>
      <c r="R77" s="344" t="s">
        <v>603</v>
      </c>
      <c r="S77" s="40"/>
      <c r="Y77" s="6"/>
      <c r="Z77" s="6"/>
    </row>
    <row r="78" spans="1:34" s="9" customFormat="1" ht="14.25">
      <c r="A78" s="583"/>
      <c r="B78" s="585"/>
      <c r="C78" s="474"/>
      <c r="D78" s="475" t="s">
        <v>3652</v>
      </c>
      <c r="E78" s="476" t="s">
        <v>3628</v>
      </c>
      <c r="F78" s="478" t="s">
        <v>3657</v>
      </c>
      <c r="G78" s="476"/>
      <c r="H78" s="476">
        <v>36</v>
      </c>
      <c r="I78" s="476"/>
      <c r="J78" s="585"/>
      <c r="K78" s="477" t="s">
        <v>3659</v>
      </c>
      <c r="L78" s="583"/>
      <c r="M78" s="583"/>
      <c r="N78" s="583"/>
      <c r="O78" s="583"/>
      <c r="P78" s="587"/>
      <c r="Q78" s="4"/>
      <c r="R78" s="425"/>
      <c r="S78" s="6"/>
      <c r="Y78" s="6"/>
      <c r="Z78" s="6"/>
    </row>
    <row r="79" spans="1:34" s="407" customFormat="1" ht="14.25">
      <c r="A79" s="572">
        <v>2</v>
      </c>
      <c r="B79" s="573">
        <v>44021</v>
      </c>
      <c r="C79" s="531"/>
      <c r="D79" s="524" t="s">
        <v>3651</v>
      </c>
      <c r="E79" s="530" t="s">
        <v>3628</v>
      </c>
      <c r="F79" s="526">
        <v>10765</v>
      </c>
      <c r="G79" s="530">
        <v>11010</v>
      </c>
      <c r="H79" s="530">
        <v>10690</v>
      </c>
      <c r="I79" s="530" t="s">
        <v>3699</v>
      </c>
      <c r="J79" s="576" t="s">
        <v>3731</v>
      </c>
      <c r="K79" s="529" t="s">
        <v>3730</v>
      </c>
      <c r="L79" s="574">
        <f>((F79*75)*-0.06%)-100</f>
        <v>-584.42499999999995</v>
      </c>
      <c r="M79" s="574">
        <v>6541</v>
      </c>
      <c r="N79" s="574">
        <v>75</v>
      </c>
      <c r="O79" s="574" t="s">
        <v>600</v>
      </c>
      <c r="P79" s="588">
        <v>44026</v>
      </c>
      <c r="Q79" s="394"/>
      <c r="R79" s="344" t="s">
        <v>603</v>
      </c>
      <c r="S79" s="40"/>
      <c r="Y79" s="40"/>
      <c r="Z79" s="40"/>
    </row>
    <row r="80" spans="1:34" s="407" customFormat="1" ht="14.25">
      <c r="A80" s="572"/>
      <c r="B80" s="573"/>
      <c r="C80" s="531"/>
      <c r="D80" s="524" t="s">
        <v>3698</v>
      </c>
      <c r="E80" s="530" t="s">
        <v>3628</v>
      </c>
      <c r="F80" s="528" t="s">
        <v>3729</v>
      </c>
      <c r="G80" s="530"/>
      <c r="H80" s="530">
        <v>76</v>
      </c>
      <c r="I80" s="530"/>
      <c r="J80" s="577"/>
      <c r="K80" s="529" t="s">
        <v>3743</v>
      </c>
      <c r="L80" s="575"/>
      <c r="M80" s="575"/>
      <c r="N80" s="575"/>
      <c r="O80" s="575"/>
      <c r="P80" s="589"/>
      <c r="Q80" s="394"/>
      <c r="R80" s="344"/>
      <c r="S80" s="40"/>
      <c r="Y80" s="40"/>
      <c r="Z80" s="40"/>
    </row>
    <row r="81" spans="1:34" s="407" customFormat="1" ht="14.25">
      <c r="A81" s="572">
        <v>3</v>
      </c>
      <c r="B81" s="573">
        <v>44025</v>
      </c>
      <c r="C81" s="523"/>
      <c r="D81" s="524" t="s">
        <v>3716</v>
      </c>
      <c r="E81" s="525" t="s">
        <v>3628</v>
      </c>
      <c r="F81" s="526">
        <v>22530</v>
      </c>
      <c r="G81" s="525">
        <v>23100</v>
      </c>
      <c r="H81" s="525">
        <v>22145</v>
      </c>
      <c r="I81" s="525">
        <v>21800</v>
      </c>
      <c r="J81" s="576" t="s">
        <v>3721</v>
      </c>
      <c r="K81" s="529" t="s">
        <v>3719</v>
      </c>
      <c r="L81" s="574">
        <f>(((-(F81*N81)*0.06))/100)-100</f>
        <v>-370.36</v>
      </c>
      <c r="M81" s="574">
        <v>4380</v>
      </c>
      <c r="N81" s="574">
        <v>20</v>
      </c>
      <c r="O81" s="574" t="s">
        <v>600</v>
      </c>
      <c r="P81" s="588">
        <v>44025</v>
      </c>
      <c r="Q81" s="394"/>
      <c r="R81" s="344" t="s">
        <v>603</v>
      </c>
      <c r="S81" s="40"/>
      <c r="Y81" s="40"/>
      <c r="Z81" s="40"/>
    </row>
    <row r="82" spans="1:34" s="407" customFormat="1" ht="14.25">
      <c r="A82" s="572"/>
      <c r="B82" s="573"/>
      <c r="C82" s="523"/>
      <c r="D82" s="524" t="s">
        <v>3717</v>
      </c>
      <c r="E82" s="525" t="s">
        <v>3628</v>
      </c>
      <c r="F82" s="528" t="s">
        <v>3718</v>
      </c>
      <c r="G82" s="525"/>
      <c r="H82" s="525">
        <v>512.5</v>
      </c>
      <c r="I82" s="525"/>
      <c r="J82" s="577"/>
      <c r="K82" s="529" t="s">
        <v>3720</v>
      </c>
      <c r="L82" s="575"/>
      <c r="M82" s="575"/>
      <c r="N82" s="575"/>
      <c r="O82" s="575"/>
      <c r="P82" s="589"/>
      <c r="Q82" s="394"/>
      <c r="R82" s="344"/>
      <c r="S82" s="40"/>
      <c r="Y82" s="40"/>
      <c r="Z82" s="40"/>
    </row>
    <row r="83" spans="1:34" s="553" customFormat="1" ht="14.25">
      <c r="A83" s="572">
        <v>4</v>
      </c>
      <c r="B83" s="573">
        <v>44027</v>
      </c>
      <c r="C83" s="544"/>
      <c r="D83" s="524" t="s">
        <v>3651</v>
      </c>
      <c r="E83" s="543" t="s">
        <v>3628</v>
      </c>
      <c r="F83" s="526">
        <v>10780</v>
      </c>
      <c r="G83" s="543">
        <v>11010</v>
      </c>
      <c r="H83" s="543">
        <v>10665</v>
      </c>
      <c r="I83" s="543">
        <v>10500</v>
      </c>
      <c r="J83" s="576" t="s">
        <v>3745</v>
      </c>
      <c r="K83" s="529" t="s">
        <v>3742</v>
      </c>
      <c r="L83" s="574">
        <f>((F83*75)*-0.03%)-50</f>
        <v>-292.54999999999995</v>
      </c>
      <c r="M83" s="574">
        <v>6645</v>
      </c>
      <c r="N83" s="574">
        <v>75</v>
      </c>
      <c r="O83" s="574" t="s">
        <v>600</v>
      </c>
      <c r="P83" s="588">
        <v>44027</v>
      </c>
      <c r="Q83" s="550"/>
      <c r="R83" s="551" t="s">
        <v>603</v>
      </c>
      <c r="S83" s="552"/>
      <c r="Y83" s="552"/>
      <c r="Z83" s="552"/>
    </row>
    <row r="84" spans="1:34" s="553" customFormat="1" ht="14.25">
      <c r="A84" s="572"/>
      <c r="B84" s="573"/>
      <c r="C84" s="544"/>
      <c r="D84" s="524" t="s">
        <v>3698</v>
      </c>
      <c r="E84" s="543" t="s">
        <v>3628</v>
      </c>
      <c r="F84" s="528" t="s">
        <v>3741</v>
      </c>
      <c r="G84" s="543"/>
      <c r="H84" s="543">
        <v>102.5</v>
      </c>
      <c r="I84" s="543"/>
      <c r="J84" s="577"/>
      <c r="K84" s="529" t="s">
        <v>3744</v>
      </c>
      <c r="L84" s="575"/>
      <c r="M84" s="575"/>
      <c r="N84" s="575"/>
      <c r="O84" s="575"/>
      <c r="P84" s="589"/>
      <c r="Q84" s="550"/>
      <c r="R84" s="551"/>
      <c r="S84" s="552"/>
      <c r="Y84" s="552"/>
      <c r="Z84" s="552"/>
    </row>
    <row r="85" spans="1:34" s="553" customFormat="1" ht="15">
      <c r="A85" s="578">
        <v>5</v>
      </c>
      <c r="B85" s="579">
        <v>44028</v>
      </c>
      <c r="C85" s="555"/>
      <c r="D85" s="393" t="s">
        <v>3762</v>
      </c>
      <c r="E85" s="554" t="s">
        <v>601</v>
      </c>
      <c r="F85" s="439" t="s">
        <v>3763</v>
      </c>
      <c r="G85" s="554">
        <v>179</v>
      </c>
      <c r="H85" s="554"/>
      <c r="I85" s="554">
        <v>195</v>
      </c>
      <c r="J85" s="579" t="s">
        <v>602</v>
      </c>
      <c r="K85" s="440"/>
      <c r="L85" s="580"/>
      <c r="M85" s="580"/>
      <c r="N85" s="556"/>
      <c r="O85" s="556"/>
      <c r="P85" s="516"/>
      <c r="Q85" s="550"/>
      <c r="R85" s="551" t="s">
        <v>603</v>
      </c>
      <c r="S85" s="552"/>
      <c r="Y85" s="552"/>
      <c r="Z85" s="552"/>
    </row>
    <row r="86" spans="1:34" s="553" customFormat="1" ht="15">
      <c r="A86" s="578"/>
      <c r="B86" s="579"/>
      <c r="C86" s="555"/>
      <c r="D86" s="393" t="s">
        <v>3764</v>
      </c>
      <c r="E86" s="554" t="s">
        <v>3628</v>
      </c>
      <c r="F86" s="441" t="s">
        <v>3765</v>
      </c>
      <c r="G86" s="554"/>
      <c r="H86" s="554"/>
      <c r="I86" s="554"/>
      <c r="J86" s="579"/>
      <c r="K86" s="505"/>
      <c r="L86" s="581"/>
      <c r="M86" s="581"/>
      <c r="N86" s="557"/>
      <c r="O86" s="557"/>
      <c r="P86" s="517"/>
      <c r="Q86" s="550"/>
      <c r="R86" s="551"/>
      <c r="S86" s="552"/>
      <c r="Y86" s="552"/>
      <c r="Z86" s="552"/>
    </row>
    <row r="87" spans="1:34" s="9" customFormat="1" ht="13.9" customHeight="1">
      <c r="A87" s="578"/>
      <c r="B87" s="579"/>
      <c r="C87" s="437"/>
      <c r="D87" s="393"/>
      <c r="E87" s="438"/>
      <c r="F87" s="439"/>
      <c r="G87" s="438"/>
      <c r="H87" s="438"/>
      <c r="I87" s="438"/>
      <c r="J87" s="579"/>
      <c r="K87" s="440"/>
      <c r="L87" s="580"/>
      <c r="M87" s="580"/>
      <c r="N87" s="514"/>
      <c r="O87" s="514"/>
      <c r="P87" s="516"/>
      <c r="Q87" s="4"/>
      <c r="R87" s="425"/>
      <c r="S87" s="6"/>
      <c r="Y87" s="6"/>
      <c r="Z87" s="6"/>
    </row>
    <row r="88" spans="1:34" s="9" customFormat="1" ht="14.25" customHeight="1">
      <c r="A88" s="578"/>
      <c r="B88" s="579"/>
      <c r="C88" s="437"/>
      <c r="D88" s="393"/>
      <c r="E88" s="438"/>
      <c r="F88" s="441"/>
      <c r="G88" s="438"/>
      <c r="H88" s="438"/>
      <c r="I88" s="438"/>
      <c r="J88" s="579"/>
      <c r="K88" s="505"/>
      <c r="L88" s="581"/>
      <c r="M88" s="581"/>
      <c r="N88" s="515"/>
      <c r="O88" s="515"/>
      <c r="P88" s="517"/>
      <c r="Q88" s="4"/>
      <c r="R88" s="425"/>
      <c r="S88" s="6"/>
      <c r="Y88" s="6"/>
      <c r="Z88" s="6"/>
    </row>
    <row r="89" spans="1:34" s="9" customFormat="1" ht="14.25">
      <c r="A89" s="418"/>
      <c r="B89" s="419"/>
      <c r="C89" s="419"/>
      <c r="D89" s="420"/>
      <c r="E89" s="418"/>
      <c r="F89" s="421"/>
      <c r="G89" s="418"/>
      <c r="H89" s="418"/>
      <c r="I89" s="418"/>
      <c r="J89" s="422"/>
      <c r="K89" s="422"/>
      <c r="L89" s="423"/>
      <c r="M89" s="422"/>
      <c r="N89" s="422"/>
      <c r="O89" s="424"/>
      <c r="P89" s="4"/>
      <c r="Q89" s="4"/>
      <c r="R89" s="93"/>
      <c r="S89" s="6"/>
      <c r="Y89" s="6"/>
      <c r="Z89" s="6"/>
    </row>
    <row r="90" spans="1:34" s="9" customFormat="1" ht="15">
      <c r="A90" s="381"/>
      <c r="B90" s="382"/>
      <c r="C90" s="382"/>
      <c r="D90" s="383"/>
      <c r="E90" s="381"/>
      <c r="F90" s="389"/>
      <c r="G90" s="381"/>
      <c r="H90" s="381"/>
      <c r="I90" s="381"/>
      <c r="J90" s="382"/>
      <c r="K90" s="79"/>
      <c r="L90" s="381"/>
      <c r="M90" s="381"/>
      <c r="N90" s="381"/>
      <c r="O90" s="390"/>
      <c r="P90" s="4"/>
      <c r="Q90" s="4"/>
      <c r="R90" s="93"/>
      <c r="S90" s="6"/>
      <c r="Y90" s="6"/>
      <c r="Z90" s="6"/>
    </row>
    <row r="91" spans="1:34" s="6" customFormat="1">
      <c r="A91" s="44"/>
      <c r="B91" s="45"/>
      <c r="C91" s="46"/>
      <c r="D91" s="47"/>
      <c r="E91" s="48"/>
      <c r="F91" s="49"/>
      <c r="G91" s="49"/>
      <c r="H91" s="49"/>
      <c r="I91" s="49"/>
      <c r="J91" s="17"/>
      <c r="K91" s="91"/>
      <c r="L91" s="91"/>
      <c r="M91" s="17"/>
      <c r="N91" s="16"/>
      <c r="O91" s="92"/>
      <c r="P91" s="5"/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5">
      <c r="A92" s="50" t="s">
        <v>617</v>
      </c>
      <c r="B92" s="50"/>
      <c r="C92" s="50"/>
      <c r="D92" s="50"/>
      <c r="E92" s="51"/>
      <c r="F92" s="49"/>
      <c r="G92" s="49"/>
      <c r="H92" s="49"/>
      <c r="I92" s="49"/>
      <c r="J92" s="53"/>
      <c r="K92" s="12"/>
      <c r="L92" s="12"/>
      <c r="M92" s="12"/>
      <c r="N92" s="11"/>
      <c r="O92" s="53"/>
      <c r="P92" s="5"/>
      <c r="Q92" s="4"/>
      <c r="R92" s="17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38.25">
      <c r="A93" s="21" t="s">
        <v>16</v>
      </c>
      <c r="B93" s="21" t="s">
        <v>575</v>
      </c>
      <c r="C93" s="21"/>
      <c r="D93" s="22" t="s">
        <v>588</v>
      </c>
      <c r="E93" s="21" t="s">
        <v>589</v>
      </c>
      <c r="F93" s="21" t="s">
        <v>590</v>
      </c>
      <c r="G93" s="52" t="s">
        <v>610</v>
      </c>
      <c r="H93" s="21" t="s">
        <v>592</v>
      </c>
      <c r="I93" s="21" t="s">
        <v>593</v>
      </c>
      <c r="J93" s="20" t="s">
        <v>594</v>
      </c>
      <c r="K93" s="20" t="s">
        <v>618</v>
      </c>
      <c r="L93" s="63" t="s">
        <v>3723</v>
      </c>
      <c r="M93" s="77" t="s">
        <v>612</v>
      </c>
      <c r="N93" s="21" t="s">
        <v>613</v>
      </c>
      <c r="O93" s="21" t="s">
        <v>597</v>
      </c>
      <c r="P93" s="22" t="s">
        <v>598</v>
      </c>
      <c r="Q93" s="4"/>
      <c r="R93" s="17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40" customFormat="1" ht="14.25">
      <c r="A94" s="509">
        <v>1</v>
      </c>
      <c r="B94" s="510">
        <v>44018</v>
      </c>
      <c r="C94" s="510"/>
      <c r="D94" s="445" t="s">
        <v>3676</v>
      </c>
      <c r="E94" s="446" t="s">
        <v>601</v>
      </c>
      <c r="F94" s="446">
        <v>58</v>
      </c>
      <c r="G94" s="472">
        <v>18</v>
      </c>
      <c r="H94" s="472">
        <v>18</v>
      </c>
      <c r="I94" s="511" t="s">
        <v>3677</v>
      </c>
      <c r="J94" s="447" t="s">
        <v>3693</v>
      </c>
      <c r="K94" s="447">
        <f>H94-F94</f>
        <v>-40</v>
      </c>
      <c r="L94" s="447">
        <v>-100</v>
      </c>
      <c r="M94" s="447">
        <f>(K94*N94)-L94</f>
        <v>-2900</v>
      </c>
      <c r="N94" s="447">
        <v>75</v>
      </c>
      <c r="O94" s="447" t="s">
        <v>664</v>
      </c>
      <c r="P94" s="512">
        <v>44020</v>
      </c>
      <c r="Q94" s="394"/>
      <c r="R94" s="344" t="s">
        <v>603</v>
      </c>
      <c r="Z94" s="407"/>
      <c r="AA94" s="407"/>
      <c r="AB94" s="407"/>
      <c r="AC94" s="407"/>
      <c r="AD94" s="407"/>
      <c r="AE94" s="407"/>
      <c r="AF94" s="407"/>
      <c r="AG94" s="407"/>
      <c r="AH94" s="407"/>
    </row>
    <row r="95" spans="1:34" s="40" customFormat="1" ht="14.25" customHeight="1">
      <c r="A95" s="572">
        <v>2</v>
      </c>
      <c r="B95" s="573">
        <v>44018</v>
      </c>
      <c r="C95" s="523"/>
      <c r="D95" s="524" t="s">
        <v>3678</v>
      </c>
      <c r="E95" s="525" t="s">
        <v>601</v>
      </c>
      <c r="F95" s="526">
        <v>56</v>
      </c>
      <c r="G95" s="525"/>
      <c r="H95" s="525">
        <v>101</v>
      </c>
      <c r="I95" s="525"/>
      <c r="J95" s="573" t="s">
        <v>3715</v>
      </c>
      <c r="K95" s="527" t="s">
        <v>3713</v>
      </c>
      <c r="L95" s="574">
        <v>-200</v>
      </c>
      <c r="M95" s="574">
        <f>8.5*300</f>
        <v>2550</v>
      </c>
      <c r="N95" s="574">
        <v>300</v>
      </c>
      <c r="O95" s="574" t="s">
        <v>600</v>
      </c>
      <c r="P95" s="588">
        <v>44025</v>
      </c>
      <c r="Q95" s="394"/>
      <c r="R95" s="344" t="s">
        <v>603</v>
      </c>
      <c r="Z95" s="407"/>
      <c r="AA95" s="407"/>
      <c r="AB95" s="407"/>
      <c r="AC95" s="407"/>
      <c r="AD95" s="407"/>
      <c r="AE95" s="407"/>
      <c r="AF95" s="407"/>
      <c r="AG95" s="407"/>
      <c r="AH95" s="407"/>
    </row>
    <row r="96" spans="1:34" s="40" customFormat="1" ht="14.25" customHeight="1">
      <c r="A96" s="572"/>
      <c r="B96" s="573"/>
      <c r="C96" s="523"/>
      <c r="D96" s="524" t="s">
        <v>3679</v>
      </c>
      <c r="E96" s="525" t="s">
        <v>3628</v>
      </c>
      <c r="F96" s="528" t="s">
        <v>3712</v>
      </c>
      <c r="G96" s="525"/>
      <c r="H96" s="525">
        <v>77.5</v>
      </c>
      <c r="I96" s="525"/>
      <c r="J96" s="573"/>
      <c r="K96" s="527" t="s">
        <v>3714</v>
      </c>
      <c r="L96" s="575"/>
      <c r="M96" s="575"/>
      <c r="N96" s="575"/>
      <c r="O96" s="575"/>
      <c r="P96" s="589"/>
      <c r="Q96" s="394"/>
      <c r="R96" s="344"/>
      <c r="Z96" s="407"/>
      <c r="AA96" s="407"/>
      <c r="AB96" s="407"/>
      <c r="AC96" s="407"/>
      <c r="AD96" s="407"/>
      <c r="AE96" s="407"/>
      <c r="AF96" s="407"/>
      <c r="AG96" s="407"/>
      <c r="AH96" s="407"/>
    </row>
    <row r="97" spans="1:34" s="40" customFormat="1" ht="14.25">
      <c r="A97" s="509">
        <v>3</v>
      </c>
      <c r="B97" s="510">
        <v>44019</v>
      </c>
      <c r="C97" s="510"/>
      <c r="D97" s="445" t="s">
        <v>3682</v>
      </c>
      <c r="E97" s="446" t="s">
        <v>601</v>
      </c>
      <c r="F97" s="446" t="s">
        <v>3700</v>
      </c>
      <c r="G97" s="472">
        <v>60</v>
      </c>
      <c r="H97" s="472">
        <v>70</v>
      </c>
      <c r="I97" s="511" t="s">
        <v>3683</v>
      </c>
      <c r="J97" s="447" t="s">
        <v>3701</v>
      </c>
      <c r="K97" s="447">
        <f>H97-F97</f>
        <v>-230</v>
      </c>
      <c r="L97" s="447">
        <v>-100</v>
      </c>
      <c r="M97" s="447">
        <f>(K97*N97)-L97</f>
        <v>-4500</v>
      </c>
      <c r="N97" s="447">
        <v>20</v>
      </c>
      <c r="O97" s="447" t="s">
        <v>664</v>
      </c>
      <c r="P97" s="512">
        <v>44021</v>
      </c>
      <c r="Q97" s="394"/>
      <c r="R97" s="344" t="s">
        <v>603</v>
      </c>
      <c r="Z97" s="407"/>
      <c r="AA97" s="407"/>
      <c r="AB97" s="407"/>
      <c r="AC97" s="407"/>
      <c r="AD97" s="407"/>
      <c r="AE97" s="407"/>
      <c r="AF97" s="407"/>
      <c r="AG97" s="407"/>
      <c r="AH97" s="407"/>
    </row>
    <row r="98" spans="1:34" s="40" customFormat="1" ht="15">
      <c r="A98" s="506"/>
      <c r="B98" s="507"/>
      <c r="C98" s="507"/>
      <c r="D98" s="393"/>
      <c r="E98" s="506"/>
      <c r="F98" s="441"/>
      <c r="G98" s="506"/>
      <c r="H98" s="506"/>
      <c r="I98" s="506"/>
      <c r="J98" s="507"/>
      <c r="K98" s="505"/>
      <c r="L98" s="506"/>
      <c r="M98" s="518"/>
      <c r="N98" s="518"/>
      <c r="O98" s="518"/>
      <c r="P98" s="508"/>
      <c r="Q98" s="394"/>
      <c r="R98" s="344"/>
      <c r="Z98" s="407"/>
      <c r="AA98" s="407"/>
      <c r="AB98" s="407"/>
      <c r="AC98" s="407"/>
      <c r="AD98" s="407"/>
      <c r="AE98" s="407"/>
      <c r="AF98" s="407"/>
      <c r="AG98" s="407"/>
      <c r="AH98" s="407"/>
    </row>
    <row r="99" spans="1:34" s="40" customFormat="1" ht="14.25">
      <c r="A99" s="381"/>
      <c r="B99" s="382"/>
      <c r="C99" s="382"/>
      <c r="D99" s="383"/>
      <c r="E99" s="381"/>
      <c r="F99" s="408"/>
      <c r="G99" s="381"/>
      <c r="H99" s="381"/>
      <c r="I99" s="381"/>
      <c r="J99" s="382"/>
      <c r="K99" s="409"/>
      <c r="L99" s="381"/>
      <c r="M99" s="381"/>
      <c r="N99" s="381"/>
      <c r="O99" s="410"/>
      <c r="P99" s="394"/>
      <c r="Q99" s="394"/>
      <c r="R99" s="344"/>
      <c r="Z99" s="407"/>
      <c r="AA99" s="407"/>
      <c r="AB99" s="407"/>
      <c r="AC99" s="407"/>
      <c r="AD99" s="407"/>
      <c r="AE99" s="407"/>
      <c r="AF99" s="407"/>
      <c r="AG99" s="407"/>
      <c r="AH99" s="407"/>
    </row>
    <row r="100" spans="1:34" ht="15">
      <c r="A100" s="100" t="s">
        <v>619</v>
      </c>
      <c r="B100" s="101"/>
      <c r="C100" s="101"/>
      <c r="D100" s="102"/>
      <c r="E100" s="34"/>
      <c r="F100" s="32"/>
      <c r="G100" s="32"/>
      <c r="H100" s="73"/>
      <c r="I100" s="120"/>
      <c r="J100" s="121"/>
      <c r="K100" s="17"/>
      <c r="L100" s="17"/>
      <c r="M100" s="17"/>
      <c r="N100" s="11"/>
      <c r="O100" s="53"/>
      <c r="Q100" s="9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4" ht="38.25">
      <c r="A101" s="20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21" t="s">
        <v>591</v>
      </c>
      <c r="H101" s="21" t="s">
        <v>592</v>
      </c>
      <c r="I101" s="21" t="s">
        <v>593</v>
      </c>
      <c r="J101" s="20" t="s">
        <v>594</v>
      </c>
      <c r="K101" s="21" t="s">
        <v>595</v>
      </c>
      <c r="L101" s="21" t="s">
        <v>596</v>
      </c>
      <c r="M101" s="21" t="s">
        <v>597</v>
      </c>
      <c r="N101" s="22" t="s">
        <v>598</v>
      </c>
      <c r="O101" s="21" t="s">
        <v>599</v>
      </c>
      <c r="P101" s="98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4" s="8" customFormat="1">
      <c r="A102" s="395"/>
      <c r="B102" s="396"/>
      <c r="C102" s="397"/>
      <c r="D102" s="398"/>
      <c r="E102" s="399"/>
      <c r="F102" s="399"/>
      <c r="G102" s="400"/>
      <c r="H102" s="400"/>
      <c r="I102" s="399"/>
      <c r="J102" s="401"/>
      <c r="K102" s="402"/>
      <c r="L102" s="403"/>
      <c r="M102" s="404"/>
      <c r="N102" s="405"/>
      <c r="O102" s="406"/>
      <c r="P102" s="124"/>
      <c r="Q102"/>
      <c r="R102" s="95"/>
      <c r="T102" s="57"/>
      <c r="U102" s="57"/>
      <c r="V102" s="57"/>
      <c r="W102" s="57"/>
      <c r="X102" s="57"/>
      <c r="Y102" s="57"/>
      <c r="Z102" s="57"/>
    </row>
    <row r="103" spans="1:34">
      <c r="A103" s="23" t="s">
        <v>604</v>
      </c>
      <c r="B103" s="23"/>
      <c r="C103" s="23"/>
      <c r="D103" s="23"/>
      <c r="E103" s="5"/>
      <c r="F103" s="30" t="s">
        <v>606</v>
      </c>
      <c r="G103" s="82"/>
      <c r="H103" s="82"/>
      <c r="I103" s="38"/>
      <c r="J103" s="85"/>
      <c r="K103" s="83"/>
      <c r="L103" s="84"/>
      <c r="M103" s="85"/>
      <c r="N103" s="86"/>
      <c r="O103" s="125"/>
      <c r="P103" s="11"/>
      <c r="Q103" s="16"/>
      <c r="R103" s="97"/>
      <c r="S103" s="16"/>
      <c r="T103" s="16"/>
      <c r="U103" s="16"/>
      <c r="V103" s="16"/>
      <c r="W103" s="16"/>
      <c r="X103" s="16"/>
      <c r="Y103" s="16"/>
    </row>
    <row r="104" spans="1:34">
      <c r="A104" s="29" t="s">
        <v>605</v>
      </c>
      <c r="B104" s="23"/>
      <c r="C104" s="23"/>
      <c r="D104" s="23"/>
      <c r="E104" s="32"/>
      <c r="F104" s="30" t="s">
        <v>608</v>
      </c>
      <c r="G104" s="12"/>
      <c r="H104" s="12"/>
      <c r="I104" s="12"/>
      <c r="J104" s="53"/>
      <c r="K104" s="12"/>
      <c r="L104" s="12"/>
      <c r="M104" s="12"/>
      <c r="N104" s="11"/>
      <c r="O104" s="53"/>
      <c r="Q104" s="7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>
      <c r="A105" s="29"/>
      <c r="B105" s="23"/>
      <c r="C105" s="23"/>
      <c r="D105" s="23"/>
      <c r="E105" s="32"/>
      <c r="F105" s="30"/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82"/>
      <c r="S105" s="16"/>
      <c r="T105" s="16"/>
      <c r="U105" s="16"/>
      <c r="V105" s="16"/>
      <c r="W105" s="16"/>
      <c r="X105" s="16"/>
      <c r="Y105" s="16"/>
      <c r="Z105" s="16"/>
    </row>
    <row r="106" spans="1:34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2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41"/>
      <c r="H107" s="42"/>
      <c r="I107" s="82"/>
      <c r="J107" s="17"/>
      <c r="K107" s="83"/>
      <c r="L107" s="84"/>
      <c r="M107" s="85"/>
      <c r="N107" s="86"/>
      <c r="O107" s="87"/>
      <c r="P107" s="5"/>
      <c r="Q107" s="11"/>
      <c r="R107" s="82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37"/>
      <c r="B108" s="45"/>
      <c r="C108" s="103"/>
      <c r="D108" s="6"/>
      <c r="E108" s="38"/>
      <c r="F108" s="82"/>
      <c r="G108" s="41"/>
      <c r="H108" s="42"/>
      <c r="I108" s="82"/>
      <c r="J108" s="17"/>
      <c r="K108" s="83"/>
      <c r="L108" s="84"/>
      <c r="M108" s="85"/>
      <c r="N108" s="86"/>
      <c r="O108" s="87"/>
      <c r="P108" s="5"/>
      <c r="Q108" s="11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15">
      <c r="A109" s="5"/>
      <c r="B109" s="104" t="s">
        <v>620</v>
      </c>
      <c r="C109" s="104"/>
      <c r="D109" s="104"/>
      <c r="E109" s="104"/>
      <c r="F109" s="17"/>
      <c r="G109" s="17"/>
      <c r="H109" s="105"/>
      <c r="I109" s="17"/>
      <c r="J109" s="74"/>
      <c r="K109" s="75"/>
      <c r="L109" s="17"/>
      <c r="M109" s="17"/>
      <c r="N109" s="16"/>
      <c r="O109" s="99"/>
      <c r="P109" s="7"/>
      <c r="Q109" s="11"/>
      <c r="R109" s="142"/>
      <c r="S109" s="16"/>
      <c r="T109" s="16"/>
      <c r="U109" s="16"/>
      <c r="V109" s="16"/>
      <c r="W109" s="16"/>
      <c r="X109" s="16"/>
      <c r="Y109" s="16"/>
      <c r="Z109" s="16"/>
    </row>
    <row r="110" spans="1:34" ht="38.25">
      <c r="A110" s="20" t="s">
        <v>16</v>
      </c>
      <c r="B110" s="21" t="s">
        <v>575</v>
      </c>
      <c r="C110" s="21"/>
      <c r="D110" s="22" t="s">
        <v>588</v>
      </c>
      <c r="E110" s="21" t="s">
        <v>589</v>
      </c>
      <c r="F110" s="21" t="s">
        <v>590</v>
      </c>
      <c r="G110" s="21" t="s">
        <v>621</v>
      </c>
      <c r="H110" s="21" t="s">
        <v>622</v>
      </c>
      <c r="I110" s="21" t="s">
        <v>593</v>
      </c>
      <c r="J110" s="61" t="s">
        <v>594</v>
      </c>
      <c r="K110" s="21" t="s">
        <v>595</v>
      </c>
      <c r="L110" s="21" t="s">
        <v>596</v>
      </c>
      <c r="M110" s="21" t="s">
        <v>597</v>
      </c>
      <c r="N110" s="22" t="s">
        <v>598</v>
      </c>
      <c r="O110" s="99"/>
      <c r="P110" s="7"/>
      <c r="Q110" s="11"/>
      <c r="R110" s="14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203">
        <v>1</v>
      </c>
      <c r="B111" s="106">
        <v>41579</v>
      </c>
      <c r="C111" s="106"/>
      <c r="D111" s="107" t="s">
        <v>623</v>
      </c>
      <c r="E111" s="108" t="s">
        <v>624</v>
      </c>
      <c r="F111" s="109">
        <v>82</v>
      </c>
      <c r="G111" s="108" t="s">
        <v>625</v>
      </c>
      <c r="H111" s="108">
        <v>100</v>
      </c>
      <c r="I111" s="126">
        <v>100</v>
      </c>
      <c r="J111" s="127" t="s">
        <v>626</v>
      </c>
      <c r="K111" s="128">
        <f t="shared" ref="K111:K142" si="38">H111-F111</f>
        <v>18</v>
      </c>
      <c r="L111" s="129">
        <f t="shared" ref="L111:L142" si="39">K111/F111</f>
        <v>0.21951219512195122</v>
      </c>
      <c r="M111" s="130" t="s">
        <v>600</v>
      </c>
      <c r="N111" s="131">
        <v>42657</v>
      </c>
      <c r="O111" s="53"/>
      <c r="P111" s="11"/>
      <c r="Q111" s="16"/>
      <c r="R111" s="142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03">
        <v>2</v>
      </c>
      <c r="B112" s="106">
        <v>41794</v>
      </c>
      <c r="C112" s="106"/>
      <c r="D112" s="107" t="s">
        <v>627</v>
      </c>
      <c r="E112" s="108" t="s">
        <v>601</v>
      </c>
      <c r="F112" s="109">
        <v>257</v>
      </c>
      <c r="G112" s="108" t="s">
        <v>625</v>
      </c>
      <c r="H112" s="108">
        <v>300</v>
      </c>
      <c r="I112" s="126">
        <v>300</v>
      </c>
      <c r="J112" s="127" t="s">
        <v>626</v>
      </c>
      <c r="K112" s="128">
        <f t="shared" si="38"/>
        <v>43</v>
      </c>
      <c r="L112" s="129">
        <f t="shared" si="39"/>
        <v>0.16731517509727625</v>
      </c>
      <c r="M112" s="130" t="s">
        <v>600</v>
      </c>
      <c r="N112" s="131">
        <v>41822</v>
      </c>
      <c r="O112" s="53"/>
      <c r="P112" s="11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3</v>
      </c>
      <c r="B113" s="106">
        <v>41828</v>
      </c>
      <c r="C113" s="106"/>
      <c r="D113" s="107" t="s">
        <v>628</v>
      </c>
      <c r="E113" s="108" t="s">
        <v>601</v>
      </c>
      <c r="F113" s="109">
        <v>393</v>
      </c>
      <c r="G113" s="108" t="s">
        <v>625</v>
      </c>
      <c r="H113" s="108">
        <v>468</v>
      </c>
      <c r="I113" s="126">
        <v>468</v>
      </c>
      <c r="J113" s="127" t="s">
        <v>626</v>
      </c>
      <c r="K113" s="128">
        <f t="shared" si="38"/>
        <v>75</v>
      </c>
      <c r="L113" s="129">
        <f t="shared" si="39"/>
        <v>0.19083969465648856</v>
      </c>
      <c r="M113" s="130" t="s">
        <v>600</v>
      </c>
      <c r="N113" s="131">
        <v>41863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</v>
      </c>
      <c r="B114" s="106">
        <v>41857</v>
      </c>
      <c r="C114" s="106"/>
      <c r="D114" s="107" t="s">
        <v>629</v>
      </c>
      <c r="E114" s="108" t="s">
        <v>601</v>
      </c>
      <c r="F114" s="109">
        <v>205</v>
      </c>
      <c r="G114" s="108" t="s">
        <v>625</v>
      </c>
      <c r="H114" s="108">
        <v>275</v>
      </c>
      <c r="I114" s="126">
        <v>250</v>
      </c>
      <c r="J114" s="127" t="s">
        <v>626</v>
      </c>
      <c r="K114" s="128">
        <f t="shared" si="38"/>
        <v>70</v>
      </c>
      <c r="L114" s="129">
        <f t="shared" si="39"/>
        <v>0.34146341463414637</v>
      </c>
      <c r="M114" s="130" t="s">
        <v>600</v>
      </c>
      <c r="N114" s="131">
        <v>41962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5</v>
      </c>
      <c r="B115" s="106">
        <v>41886</v>
      </c>
      <c r="C115" s="106"/>
      <c r="D115" s="107" t="s">
        <v>630</v>
      </c>
      <c r="E115" s="108" t="s">
        <v>601</v>
      </c>
      <c r="F115" s="109">
        <v>162</v>
      </c>
      <c r="G115" s="108" t="s">
        <v>625</v>
      </c>
      <c r="H115" s="108">
        <v>190</v>
      </c>
      <c r="I115" s="126">
        <v>190</v>
      </c>
      <c r="J115" s="127" t="s">
        <v>626</v>
      </c>
      <c r="K115" s="128">
        <f t="shared" si="38"/>
        <v>28</v>
      </c>
      <c r="L115" s="129">
        <f t="shared" si="39"/>
        <v>0.1728395061728395</v>
      </c>
      <c r="M115" s="130" t="s">
        <v>600</v>
      </c>
      <c r="N115" s="131">
        <v>42006</v>
      </c>
      <c r="O115" s="53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6</v>
      </c>
      <c r="B116" s="106">
        <v>41886</v>
      </c>
      <c r="C116" s="106"/>
      <c r="D116" s="107" t="s">
        <v>631</v>
      </c>
      <c r="E116" s="108" t="s">
        <v>601</v>
      </c>
      <c r="F116" s="109">
        <v>75</v>
      </c>
      <c r="G116" s="108" t="s">
        <v>625</v>
      </c>
      <c r="H116" s="108">
        <v>91.5</v>
      </c>
      <c r="I116" s="126" t="s">
        <v>632</v>
      </c>
      <c r="J116" s="127" t="s">
        <v>633</v>
      </c>
      <c r="K116" s="128">
        <f t="shared" si="38"/>
        <v>16.5</v>
      </c>
      <c r="L116" s="129">
        <f t="shared" si="39"/>
        <v>0.22</v>
      </c>
      <c r="M116" s="130" t="s">
        <v>600</v>
      </c>
      <c r="N116" s="131">
        <v>41954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7</v>
      </c>
      <c r="B117" s="106">
        <v>41913</v>
      </c>
      <c r="C117" s="106"/>
      <c r="D117" s="107" t="s">
        <v>634</v>
      </c>
      <c r="E117" s="108" t="s">
        <v>601</v>
      </c>
      <c r="F117" s="109">
        <v>850</v>
      </c>
      <c r="G117" s="108" t="s">
        <v>625</v>
      </c>
      <c r="H117" s="108">
        <v>982.5</v>
      </c>
      <c r="I117" s="126">
        <v>1050</v>
      </c>
      <c r="J117" s="127" t="s">
        <v>635</v>
      </c>
      <c r="K117" s="128">
        <f t="shared" si="38"/>
        <v>132.5</v>
      </c>
      <c r="L117" s="129">
        <f t="shared" si="39"/>
        <v>0.15588235294117647</v>
      </c>
      <c r="M117" s="130" t="s">
        <v>600</v>
      </c>
      <c r="N117" s="131">
        <v>42039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8</v>
      </c>
      <c r="B118" s="106">
        <v>41913</v>
      </c>
      <c r="C118" s="106"/>
      <c r="D118" s="107" t="s">
        <v>636</v>
      </c>
      <c r="E118" s="108" t="s">
        <v>601</v>
      </c>
      <c r="F118" s="109">
        <v>475</v>
      </c>
      <c r="G118" s="108" t="s">
        <v>625</v>
      </c>
      <c r="H118" s="108">
        <v>515</v>
      </c>
      <c r="I118" s="126">
        <v>600</v>
      </c>
      <c r="J118" s="127" t="s">
        <v>637</v>
      </c>
      <c r="K118" s="128">
        <f t="shared" si="38"/>
        <v>40</v>
      </c>
      <c r="L118" s="129">
        <f t="shared" si="39"/>
        <v>8.4210526315789472E-2</v>
      </c>
      <c r="M118" s="130" t="s">
        <v>600</v>
      </c>
      <c r="N118" s="131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9</v>
      </c>
      <c r="B119" s="106">
        <v>41913</v>
      </c>
      <c r="C119" s="106"/>
      <c r="D119" s="107" t="s">
        <v>638</v>
      </c>
      <c r="E119" s="108" t="s">
        <v>601</v>
      </c>
      <c r="F119" s="109">
        <v>86</v>
      </c>
      <c r="G119" s="108" t="s">
        <v>625</v>
      </c>
      <c r="H119" s="108">
        <v>99</v>
      </c>
      <c r="I119" s="126">
        <v>140</v>
      </c>
      <c r="J119" s="127" t="s">
        <v>639</v>
      </c>
      <c r="K119" s="128">
        <f t="shared" si="38"/>
        <v>13</v>
      </c>
      <c r="L119" s="129">
        <f t="shared" si="39"/>
        <v>0.15116279069767441</v>
      </c>
      <c r="M119" s="130" t="s">
        <v>600</v>
      </c>
      <c r="N119" s="131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10</v>
      </c>
      <c r="B120" s="106">
        <v>41926</v>
      </c>
      <c r="C120" s="106"/>
      <c r="D120" s="107" t="s">
        <v>640</v>
      </c>
      <c r="E120" s="108" t="s">
        <v>601</v>
      </c>
      <c r="F120" s="109">
        <v>496.6</v>
      </c>
      <c r="G120" s="108" t="s">
        <v>625</v>
      </c>
      <c r="H120" s="108">
        <v>621</v>
      </c>
      <c r="I120" s="126">
        <v>580</v>
      </c>
      <c r="J120" s="127" t="s">
        <v>626</v>
      </c>
      <c r="K120" s="128">
        <f t="shared" si="38"/>
        <v>124.39999999999998</v>
      </c>
      <c r="L120" s="129">
        <f t="shared" si="39"/>
        <v>0.25050342327829234</v>
      </c>
      <c r="M120" s="130" t="s">
        <v>600</v>
      </c>
      <c r="N120" s="131">
        <v>42605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11</v>
      </c>
      <c r="B121" s="106">
        <v>41926</v>
      </c>
      <c r="C121" s="106"/>
      <c r="D121" s="107" t="s">
        <v>641</v>
      </c>
      <c r="E121" s="108" t="s">
        <v>601</v>
      </c>
      <c r="F121" s="109">
        <v>2481.9</v>
      </c>
      <c r="G121" s="108" t="s">
        <v>625</v>
      </c>
      <c r="H121" s="108">
        <v>2840</v>
      </c>
      <c r="I121" s="126">
        <v>2870</v>
      </c>
      <c r="J121" s="127" t="s">
        <v>642</v>
      </c>
      <c r="K121" s="128">
        <f t="shared" si="38"/>
        <v>358.09999999999991</v>
      </c>
      <c r="L121" s="129">
        <f t="shared" si="39"/>
        <v>0.14428462065353154</v>
      </c>
      <c r="M121" s="130" t="s">
        <v>600</v>
      </c>
      <c r="N121" s="131">
        <v>42017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12</v>
      </c>
      <c r="B122" s="106">
        <v>41928</v>
      </c>
      <c r="C122" s="106"/>
      <c r="D122" s="107" t="s">
        <v>643</v>
      </c>
      <c r="E122" s="108" t="s">
        <v>601</v>
      </c>
      <c r="F122" s="109">
        <v>84.5</v>
      </c>
      <c r="G122" s="108" t="s">
        <v>625</v>
      </c>
      <c r="H122" s="108">
        <v>93</v>
      </c>
      <c r="I122" s="126">
        <v>110</v>
      </c>
      <c r="J122" s="127" t="s">
        <v>644</v>
      </c>
      <c r="K122" s="128">
        <f t="shared" si="38"/>
        <v>8.5</v>
      </c>
      <c r="L122" s="129">
        <f t="shared" si="39"/>
        <v>0.10059171597633136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13</v>
      </c>
      <c r="B123" s="106">
        <v>41928</v>
      </c>
      <c r="C123" s="106"/>
      <c r="D123" s="107" t="s">
        <v>645</v>
      </c>
      <c r="E123" s="108" t="s">
        <v>601</v>
      </c>
      <c r="F123" s="109">
        <v>401</v>
      </c>
      <c r="G123" s="108" t="s">
        <v>625</v>
      </c>
      <c r="H123" s="108">
        <v>428</v>
      </c>
      <c r="I123" s="126">
        <v>450</v>
      </c>
      <c r="J123" s="127" t="s">
        <v>646</v>
      </c>
      <c r="K123" s="128">
        <f t="shared" si="38"/>
        <v>27</v>
      </c>
      <c r="L123" s="129">
        <f t="shared" si="39"/>
        <v>6.7331670822942641E-2</v>
      </c>
      <c r="M123" s="130" t="s">
        <v>600</v>
      </c>
      <c r="N123" s="131">
        <v>42020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14</v>
      </c>
      <c r="B124" s="106">
        <v>41928</v>
      </c>
      <c r="C124" s="106"/>
      <c r="D124" s="107" t="s">
        <v>647</v>
      </c>
      <c r="E124" s="108" t="s">
        <v>601</v>
      </c>
      <c r="F124" s="109">
        <v>101</v>
      </c>
      <c r="G124" s="108" t="s">
        <v>625</v>
      </c>
      <c r="H124" s="108">
        <v>112</v>
      </c>
      <c r="I124" s="126">
        <v>120</v>
      </c>
      <c r="J124" s="127" t="s">
        <v>648</v>
      </c>
      <c r="K124" s="128">
        <f t="shared" si="38"/>
        <v>11</v>
      </c>
      <c r="L124" s="129">
        <f t="shared" si="39"/>
        <v>0.10891089108910891</v>
      </c>
      <c r="M124" s="130" t="s">
        <v>600</v>
      </c>
      <c r="N124" s="131">
        <v>41939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15</v>
      </c>
      <c r="B125" s="106">
        <v>41954</v>
      </c>
      <c r="C125" s="106"/>
      <c r="D125" s="107" t="s">
        <v>649</v>
      </c>
      <c r="E125" s="108" t="s">
        <v>601</v>
      </c>
      <c r="F125" s="109">
        <v>59</v>
      </c>
      <c r="G125" s="108" t="s">
        <v>625</v>
      </c>
      <c r="H125" s="108">
        <v>76</v>
      </c>
      <c r="I125" s="126">
        <v>76</v>
      </c>
      <c r="J125" s="127" t="s">
        <v>626</v>
      </c>
      <c r="K125" s="128">
        <f t="shared" si="38"/>
        <v>17</v>
      </c>
      <c r="L125" s="129">
        <f t="shared" si="39"/>
        <v>0.28813559322033899</v>
      </c>
      <c r="M125" s="130" t="s">
        <v>600</v>
      </c>
      <c r="N125" s="131">
        <v>43032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16</v>
      </c>
      <c r="B126" s="106">
        <v>41954</v>
      </c>
      <c r="C126" s="106"/>
      <c r="D126" s="107" t="s">
        <v>638</v>
      </c>
      <c r="E126" s="108" t="s">
        <v>601</v>
      </c>
      <c r="F126" s="109">
        <v>99</v>
      </c>
      <c r="G126" s="108" t="s">
        <v>625</v>
      </c>
      <c r="H126" s="108">
        <v>120</v>
      </c>
      <c r="I126" s="126">
        <v>120</v>
      </c>
      <c r="J126" s="127" t="s">
        <v>650</v>
      </c>
      <c r="K126" s="128">
        <f t="shared" si="38"/>
        <v>21</v>
      </c>
      <c r="L126" s="129">
        <f t="shared" si="39"/>
        <v>0.21212121212121213</v>
      </c>
      <c r="M126" s="130" t="s">
        <v>600</v>
      </c>
      <c r="N126" s="131">
        <v>41960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17</v>
      </c>
      <c r="B127" s="106">
        <v>41956</v>
      </c>
      <c r="C127" s="106"/>
      <c r="D127" s="107" t="s">
        <v>651</v>
      </c>
      <c r="E127" s="108" t="s">
        <v>601</v>
      </c>
      <c r="F127" s="109">
        <v>22</v>
      </c>
      <c r="G127" s="108" t="s">
        <v>625</v>
      </c>
      <c r="H127" s="108">
        <v>33.549999999999997</v>
      </c>
      <c r="I127" s="126">
        <v>32</v>
      </c>
      <c r="J127" s="127" t="s">
        <v>652</v>
      </c>
      <c r="K127" s="128">
        <f t="shared" si="38"/>
        <v>11.549999999999997</v>
      </c>
      <c r="L127" s="129">
        <f t="shared" si="39"/>
        <v>0.52499999999999991</v>
      </c>
      <c r="M127" s="130" t="s">
        <v>600</v>
      </c>
      <c r="N127" s="131">
        <v>42188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18</v>
      </c>
      <c r="B128" s="106">
        <v>41976</v>
      </c>
      <c r="C128" s="106"/>
      <c r="D128" s="107" t="s">
        <v>653</v>
      </c>
      <c r="E128" s="108" t="s">
        <v>601</v>
      </c>
      <c r="F128" s="109">
        <v>440</v>
      </c>
      <c r="G128" s="108" t="s">
        <v>625</v>
      </c>
      <c r="H128" s="108">
        <v>520</v>
      </c>
      <c r="I128" s="126">
        <v>520</v>
      </c>
      <c r="J128" s="127" t="s">
        <v>654</v>
      </c>
      <c r="K128" s="128">
        <f t="shared" si="38"/>
        <v>80</v>
      </c>
      <c r="L128" s="129">
        <f t="shared" si="39"/>
        <v>0.18181818181818182</v>
      </c>
      <c r="M128" s="130" t="s">
        <v>600</v>
      </c>
      <c r="N128" s="131">
        <v>42208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19</v>
      </c>
      <c r="B129" s="106">
        <v>41976</v>
      </c>
      <c r="C129" s="106"/>
      <c r="D129" s="107" t="s">
        <v>655</v>
      </c>
      <c r="E129" s="108" t="s">
        <v>601</v>
      </c>
      <c r="F129" s="109">
        <v>360</v>
      </c>
      <c r="G129" s="108" t="s">
        <v>625</v>
      </c>
      <c r="H129" s="108">
        <v>427</v>
      </c>
      <c r="I129" s="126">
        <v>425</v>
      </c>
      <c r="J129" s="127" t="s">
        <v>656</v>
      </c>
      <c r="K129" s="128">
        <f t="shared" si="38"/>
        <v>67</v>
      </c>
      <c r="L129" s="129">
        <f t="shared" si="39"/>
        <v>0.18611111111111112</v>
      </c>
      <c r="M129" s="130" t="s">
        <v>600</v>
      </c>
      <c r="N129" s="131">
        <v>42058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20</v>
      </c>
      <c r="B130" s="106">
        <v>42012</v>
      </c>
      <c r="C130" s="106"/>
      <c r="D130" s="107" t="s">
        <v>657</v>
      </c>
      <c r="E130" s="108" t="s">
        <v>601</v>
      </c>
      <c r="F130" s="109">
        <v>360</v>
      </c>
      <c r="G130" s="108" t="s">
        <v>625</v>
      </c>
      <c r="H130" s="108">
        <v>455</v>
      </c>
      <c r="I130" s="126">
        <v>420</v>
      </c>
      <c r="J130" s="127" t="s">
        <v>658</v>
      </c>
      <c r="K130" s="128">
        <f t="shared" si="38"/>
        <v>95</v>
      </c>
      <c r="L130" s="129">
        <f t="shared" si="39"/>
        <v>0.2638888888888889</v>
      </c>
      <c r="M130" s="130" t="s">
        <v>600</v>
      </c>
      <c r="N130" s="131">
        <v>42024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21</v>
      </c>
      <c r="B131" s="106">
        <v>42012</v>
      </c>
      <c r="C131" s="106"/>
      <c r="D131" s="107" t="s">
        <v>659</v>
      </c>
      <c r="E131" s="108" t="s">
        <v>601</v>
      </c>
      <c r="F131" s="109">
        <v>130</v>
      </c>
      <c r="G131" s="108"/>
      <c r="H131" s="108">
        <v>175.5</v>
      </c>
      <c r="I131" s="126">
        <v>165</v>
      </c>
      <c r="J131" s="127" t="s">
        <v>660</v>
      </c>
      <c r="K131" s="128">
        <f t="shared" si="38"/>
        <v>45.5</v>
      </c>
      <c r="L131" s="129">
        <f t="shared" si="39"/>
        <v>0.35</v>
      </c>
      <c r="M131" s="130" t="s">
        <v>600</v>
      </c>
      <c r="N131" s="131">
        <v>43088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22</v>
      </c>
      <c r="B132" s="106">
        <v>42040</v>
      </c>
      <c r="C132" s="106"/>
      <c r="D132" s="107" t="s">
        <v>390</v>
      </c>
      <c r="E132" s="108" t="s">
        <v>624</v>
      </c>
      <c r="F132" s="109">
        <v>98</v>
      </c>
      <c r="G132" s="108"/>
      <c r="H132" s="108">
        <v>120</v>
      </c>
      <c r="I132" s="126">
        <v>120</v>
      </c>
      <c r="J132" s="127" t="s">
        <v>626</v>
      </c>
      <c r="K132" s="128">
        <f t="shared" si="38"/>
        <v>22</v>
      </c>
      <c r="L132" s="129">
        <f t="shared" si="39"/>
        <v>0.22448979591836735</v>
      </c>
      <c r="M132" s="130" t="s">
        <v>600</v>
      </c>
      <c r="N132" s="131">
        <v>42753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23</v>
      </c>
      <c r="B133" s="106">
        <v>42040</v>
      </c>
      <c r="C133" s="106"/>
      <c r="D133" s="107" t="s">
        <v>661</v>
      </c>
      <c r="E133" s="108" t="s">
        <v>624</v>
      </c>
      <c r="F133" s="109">
        <v>196</v>
      </c>
      <c r="G133" s="108"/>
      <c r="H133" s="108">
        <v>262</v>
      </c>
      <c r="I133" s="126">
        <v>255</v>
      </c>
      <c r="J133" s="127" t="s">
        <v>626</v>
      </c>
      <c r="K133" s="128">
        <f t="shared" si="38"/>
        <v>66</v>
      </c>
      <c r="L133" s="129">
        <f t="shared" si="39"/>
        <v>0.33673469387755101</v>
      </c>
      <c r="M133" s="130" t="s">
        <v>600</v>
      </c>
      <c r="N133" s="131">
        <v>42599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24</v>
      </c>
      <c r="B134" s="110">
        <v>42067</v>
      </c>
      <c r="C134" s="110"/>
      <c r="D134" s="111" t="s">
        <v>389</v>
      </c>
      <c r="E134" s="112" t="s">
        <v>624</v>
      </c>
      <c r="F134" s="113">
        <v>235</v>
      </c>
      <c r="G134" s="113"/>
      <c r="H134" s="114">
        <v>77</v>
      </c>
      <c r="I134" s="132" t="s">
        <v>662</v>
      </c>
      <c r="J134" s="133" t="s">
        <v>663</v>
      </c>
      <c r="K134" s="134">
        <f t="shared" si="38"/>
        <v>-158</v>
      </c>
      <c r="L134" s="135">
        <f t="shared" si="39"/>
        <v>-0.67234042553191486</v>
      </c>
      <c r="M134" s="136" t="s">
        <v>664</v>
      </c>
      <c r="N134" s="137">
        <v>43522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25</v>
      </c>
      <c r="B135" s="106">
        <v>42067</v>
      </c>
      <c r="C135" s="106"/>
      <c r="D135" s="107" t="s">
        <v>481</v>
      </c>
      <c r="E135" s="108" t="s">
        <v>624</v>
      </c>
      <c r="F135" s="109">
        <v>185</v>
      </c>
      <c r="G135" s="108"/>
      <c r="H135" s="108">
        <v>224</v>
      </c>
      <c r="I135" s="126" t="s">
        <v>665</v>
      </c>
      <c r="J135" s="127" t="s">
        <v>626</v>
      </c>
      <c r="K135" s="128">
        <f t="shared" si="38"/>
        <v>39</v>
      </c>
      <c r="L135" s="129">
        <f t="shared" si="39"/>
        <v>0.21081081081081082</v>
      </c>
      <c r="M135" s="130" t="s">
        <v>600</v>
      </c>
      <c r="N135" s="131">
        <v>42647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65">
        <v>26</v>
      </c>
      <c r="B136" s="115">
        <v>42090</v>
      </c>
      <c r="C136" s="115"/>
      <c r="D136" s="116" t="s">
        <v>666</v>
      </c>
      <c r="E136" s="117" t="s">
        <v>624</v>
      </c>
      <c r="F136" s="118">
        <v>49.5</v>
      </c>
      <c r="G136" s="119"/>
      <c r="H136" s="119">
        <v>15.85</v>
      </c>
      <c r="I136" s="119">
        <v>67</v>
      </c>
      <c r="J136" s="138" t="s">
        <v>667</v>
      </c>
      <c r="K136" s="119">
        <f t="shared" si="38"/>
        <v>-33.65</v>
      </c>
      <c r="L136" s="139">
        <f t="shared" si="39"/>
        <v>-0.67979797979797973</v>
      </c>
      <c r="M136" s="136" t="s">
        <v>664</v>
      </c>
      <c r="N136" s="140">
        <v>43627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27</v>
      </c>
      <c r="B137" s="106">
        <v>42093</v>
      </c>
      <c r="C137" s="106"/>
      <c r="D137" s="107" t="s">
        <v>668</v>
      </c>
      <c r="E137" s="108" t="s">
        <v>624</v>
      </c>
      <c r="F137" s="109">
        <v>183.5</v>
      </c>
      <c r="G137" s="108"/>
      <c r="H137" s="108">
        <v>219</v>
      </c>
      <c r="I137" s="126">
        <v>218</v>
      </c>
      <c r="J137" s="127" t="s">
        <v>669</v>
      </c>
      <c r="K137" s="128">
        <f t="shared" si="38"/>
        <v>35.5</v>
      </c>
      <c r="L137" s="129">
        <f t="shared" si="39"/>
        <v>0.19346049046321526</v>
      </c>
      <c r="M137" s="130" t="s">
        <v>600</v>
      </c>
      <c r="N137" s="131">
        <v>42103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28</v>
      </c>
      <c r="B138" s="106">
        <v>42114</v>
      </c>
      <c r="C138" s="106"/>
      <c r="D138" s="107" t="s">
        <v>670</v>
      </c>
      <c r="E138" s="108" t="s">
        <v>624</v>
      </c>
      <c r="F138" s="109">
        <f>(227+237)/2</f>
        <v>232</v>
      </c>
      <c r="G138" s="108"/>
      <c r="H138" s="108">
        <v>298</v>
      </c>
      <c r="I138" s="126">
        <v>298</v>
      </c>
      <c r="J138" s="127" t="s">
        <v>626</v>
      </c>
      <c r="K138" s="128">
        <f t="shared" si="38"/>
        <v>66</v>
      </c>
      <c r="L138" s="129">
        <f t="shared" si="39"/>
        <v>0.28448275862068967</v>
      </c>
      <c r="M138" s="130" t="s">
        <v>600</v>
      </c>
      <c r="N138" s="131">
        <v>42823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29</v>
      </c>
      <c r="B139" s="106">
        <v>42128</v>
      </c>
      <c r="C139" s="106"/>
      <c r="D139" s="107" t="s">
        <v>671</v>
      </c>
      <c r="E139" s="108" t="s">
        <v>601</v>
      </c>
      <c r="F139" s="109">
        <v>385</v>
      </c>
      <c r="G139" s="108"/>
      <c r="H139" s="108">
        <f>212.5+331</f>
        <v>543.5</v>
      </c>
      <c r="I139" s="126">
        <v>510</v>
      </c>
      <c r="J139" s="127" t="s">
        <v>672</v>
      </c>
      <c r="K139" s="128">
        <f t="shared" si="38"/>
        <v>158.5</v>
      </c>
      <c r="L139" s="129">
        <f t="shared" si="39"/>
        <v>0.41168831168831171</v>
      </c>
      <c r="M139" s="130" t="s">
        <v>600</v>
      </c>
      <c r="N139" s="131">
        <v>42235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30</v>
      </c>
      <c r="B140" s="106">
        <v>42128</v>
      </c>
      <c r="C140" s="106"/>
      <c r="D140" s="107" t="s">
        <v>673</v>
      </c>
      <c r="E140" s="108" t="s">
        <v>601</v>
      </c>
      <c r="F140" s="109">
        <v>115.5</v>
      </c>
      <c r="G140" s="108"/>
      <c r="H140" s="108">
        <v>146</v>
      </c>
      <c r="I140" s="126">
        <v>142</v>
      </c>
      <c r="J140" s="127" t="s">
        <v>674</v>
      </c>
      <c r="K140" s="128">
        <f t="shared" si="38"/>
        <v>30.5</v>
      </c>
      <c r="L140" s="129">
        <f t="shared" si="39"/>
        <v>0.26406926406926406</v>
      </c>
      <c r="M140" s="130" t="s">
        <v>600</v>
      </c>
      <c r="N140" s="131">
        <v>42202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31</v>
      </c>
      <c r="B141" s="106">
        <v>42151</v>
      </c>
      <c r="C141" s="106"/>
      <c r="D141" s="107" t="s">
        <v>675</v>
      </c>
      <c r="E141" s="108" t="s">
        <v>601</v>
      </c>
      <c r="F141" s="109">
        <v>237.5</v>
      </c>
      <c r="G141" s="108"/>
      <c r="H141" s="108">
        <v>279.5</v>
      </c>
      <c r="I141" s="126">
        <v>278</v>
      </c>
      <c r="J141" s="127" t="s">
        <v>626</v>
      </c>
      <c r="K141" s="128">
        <f t="shared" si="38"/>
        <v>42</v>
      </c>
      <c r="L141" s="129">
        <f t="shared" si="39"/>
        <v>0.17684210526315788</v>
      </c>
      <c r="M141" s="130" t="s">
        <v>600</v>
      </c>
      <c r="N141" s="131">
        <v>42222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32</v>
      </c>
      <c r="B142" s="106">
        <v>42174</v>
      </c>
      <c r="C142" s="106"/>
      <c r="D142" s="107" t="s">
        <v>645</v>
      </c>
      <c r="E142" s="108" t="s">
        <v>624</v>
      </c>
      <c r="F142" s="109">
        <v>340</v>
      </c>
      <c r="G142" s="108"/>
      <c r="H142" s="108">
        <v>448</v>
      </c>
      <c r="I142" s="126">
        <v>448</v>
      </c>
      <c r="J142" s="127" t="s">
        <v>626</v>
      </c>
      <c r="K142" s="128">
        <f t="shared" si="38"/>
        <v>108</v>
      </c>
      <c r="L142" s="129">
        <f t="shared" si="39"/>
        <v>0.31764705882352939</v>
      </c>
      <c r="M142" s="130" t="s">
        <v>600</v>
      </c>
      <c r="N142" s="131">
        <v>43018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33</v>
      </c>
      <c r="B143" s="106">
        <v>42191</v>
      </c>
      <c r="C143" s="106"/>
      <c r="D143" s="107" t="s">
        <v>676</v>
      </c>
      <c r="E143" s="108" t="s">
        <v>624</v>
      </c>
      <c r="F143" s="109">
        <v>390</v>
      </c>
      <c r="G143" s="108"/>
      <c r="H143" s="108">
        <v>460</v>
      </c>
      <c r="I143" s="126">
        <v>460</v>
      </c>
      <c r="J143" s="127" t="s">
        <v>626</v>
      </c>
      <c r="K143" s="128">
        <f t="shared" ref="K143:K163" si="40">H143-F143</f>
        <v>70</v>
      </c>
      <c r="L143" s="129">
        <f t="shared" ref="L143:L163" si="41">K143/F143</f>
        <v>0.17948717948717949</v>
      </c>
      <c r="M143" s="130" t="s">
        <v>600</v>
      </c>
      <c r="N143" s="131">
        <v>42478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34</v>
      </c>
      <c r="B144" s="110">
        <v>42195</v>
      </c>
      <c r="C144" s="110"/>
      <c r="D144" s="111" t="s">
        <v>677</v>
      </c>
      <c r="E144" s="112" t="s">
        <v>624</v>
      </c>
      <c r="F144" s="113">
        <v>122.5</v>
      </c>
      <c r="G144" s="113"/>
      <c r="H144" s="114">
        <v>61</v>
      </c>
      <c r="I144" s="132">
        <v>172</v>
      </c>
      <c r="J144" s="133" t="s">
        <v>678</v>
      </c>
      <c r="K144" s="134">
        <f t="shared" si="40"/>
        <v>-61.5</v>
      </c>
      <c r="L144" s="135">
        <f t="shared" si="41"/>
        <v>-0.50204081632653064</v>
      </c>
      <c r="M144" s="136" t="s">
        <v>664</v>
      </c>
      <c r="N144" s="137">
        <v>43333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35</v>
      </c>
      <c r="B145" s="106">
        <v>42219</v>
      </c>
      <c r="C145" s="106"/>
      <c r="D145" s="107" t="s">
        <v>679</v>
      </c>
      <c r="E145" s="108" t="s">
        <v>624</v>
      </c>
      <c r="F145" s="109">
        <v>297.5</v>
      </c>
      <c r="G145" s="108"/>
      <c r="H145" s="108">
        <v>350</v>
      </c>
      <c r="I145" s="126">
        <v>360</v>
      </c>
      <c r="J145" s="127" t="s">
        <v>680</v>
      </c>
      <c r="K145" s="128">
        <f t="shared" si="40"/>
        <v>52.5</v>
      </c>
      <c r="L145" s="129">
        <f t="shared" si="41"/>
        <v>0.17647058823529413</v>
      </c>
      <c r="M145" s="130" t="s">
        <v>600</v>
      </c>
      <c r="N145" s="131">
        <v>42232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36</v>
      </c>
      <c r="B146" s="106">
        <v>42219</v>
      </c>
      <c r="C146" s="106"/>
      <c r="D146" s="107" t="s">
        <v>681</v>
      </c>
      <c r="E146" s="108" t="s">
        <v>624</v>
      </c>
      <c r="F146" s="109">
        <v>115.5</v>
      </c>
      <c r="G146" s="108"/>
      <c r="H146" s="108">
        <v>149</v>
      </c>
      <c r="I146" s="126">
        <v>140</v>
      </c>
      <c r="J146" s="141" t="s">
        <v>682</v>
      </c>
      <c r="K146" s="128">
        <f t="shared" si="40"/>
        <v>33.5</v>
      </c>
      <c r="L146" s="129">
        <f t="shared" si="41"/>
        <v>0.29004329004329005</v>
      </c>
      <c r="M146" s="130" t="s">
        <v>600</v>
      </c>
      <c r="N146" s="131">
        <v>42740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37</v>
      </c>
      <c r="B147" s="106">
        <v>42251</v>
      </c>
      <c r="C147" s="106"/>
      <c r="D147" s="107" t="s">
        <v>675</v>
      </c>
      <c r="E147" s="108" t="s">
        <v>624</v>
      </c>
      <c r="F147" s="109">
        <v>226</v>
      </c>
      <c r="G147" s="108"/>
      <c r="H147" s="108">
        <v>292</v>
      </c>
      <c r="I147" s="126">
        <v>292</v>
      </c>
      <c r="J147" s="127" t="s">
        <v>683</v>
      </c>
      <c r="K147" s="128">
        <f t="shared" si="40"/>
        <v>66</v>
      </c>
      <c r="L147" s="129">
        <f t="shared" si="41"/>
        <v>0.29203539823008851</v>
      </c>
      <c r="M147" s="130" t="s">
        <v>600</v>
      </c>
      <c r="N147" s="131">
        <v>42286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38</v>
      </c>
      <c r="B148" s="106">
        <v>42254</v>
      </c>
      <c r="C148" s="106"/>
      <c r="D148" s="107" t="s">
        <v>670</v>
      </c>
      <c r="E148" s="108" t="s">
        <v>624</v>
      </c>
      <c r="F148" s="109">
        <v>232.5</v>
      </c>
      <c r="G148" s="108"/>
      <c r="H148" s="108">
        <v>312.5</v>
      </c>
      <c r="I148" s="126">
        <v>310</v>
      </c>
      <c r="J148" s="127" t="s">
        <v>626</v>
      </c>
      <c r="K148" s="128">
        <f t="shared" si="40"/>
        <v>80</v>
      </c>
      <c r="L148" s="129">
        <f t="shared" si="41"/>
        <v>0.34408602150537637</v>
      </c>
      <c r="M148" s="130" t="s">
        <v>600</v>
      </c>
      <c r="N148" s="131">
        <v>42823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39</v>
      </c>
      <c r="B149" s="106">
        <v>42268</v>
      </c>
      <c r="C149" s="106"/>
      <c r="D149" s="107" t="s">
        <v>684</v>
      </c>
      <c r="E149" s="108" t="s">
        <v>624</v>
      </c>
      <c r="F149" s="109">
        <v>196.5</v>
      </c>
      <c r="G149" s="108"/>
      <c r="H149" s="108">
        <v>238</v>
      </c>
      <c r="I149" s="126">
        <v>238</v>
      </c>
      <c r="J149" s="127" t="s">
        <v>683</v>
      </c>
      <c r="K149" s="128">
        <f t="shared" si="40"/>
        <v>41.5</v>
      </c>
      <c r="L149" s="129">
        <f t="shared" si="41"/>
        <v>0.21119592875318066</v>
      </c>
      <c r="M149" s="130" t="s">
        <v>600</v>
      </c>
      <c r="N149" s="131">
        <v>42291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40</v>
      </c>
      <c r="B150" s="106">
        <v>42271</v>
      </c>
      <c r="C150" s="106"/>
      <c r="D150" s="107" t="s">
        <v>623</v>
      </c>
      <c r="E150" s="108" t="s">
        <v>624</v>
      </c>
      <c r="F150" s="109">
        <v>65</v>
      </c>
      <c r="G150" s="108"/>
      <c r="H150" s="108">
        <v>82</v>
      </c>
      <c r="I150" s="126">
        <v>82</v>
      </c>
      <c r="J150" s="127" t="s">
        <v>683</v>
      </c>
      <c r="K150" s="128">
        <f t="shared" si="40"/>
        <v>17</v>
      </c>
      <c r="L150" s="129">
        <f t="shared" si="41"/>
        <v>0.26153846153846155</v>
      </c>
      <c r="M150" s="130" t="s">
        <v>600</v>
      </c>
      <c r="N150" s="131">
        <v>42578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41</v>
      </c>
      <c r="B151" s="106">
        <v>42291</v>
      </c>
      <c r="C151" s="106"/>
      <c r="D151" s="107" t="s">
        <v>685</v>
      </c>
      <c r="E151" s="108" t="s">
        <v>624</v>
      </c>
      <c r="F151" s="109">
        <v>144</v>
      </c>
      <c r="G151" s="108"/>
      <c r="H151" s="108">
        <v>182.5</v>
      </c>
      <c r="I151" s="126">
        <v>181</v>
      </c>
      <c r="J151" s="127" t="s">
        <v>683</v>
      </c>
      <c r="K151" s="128">
        <f t="shared" si="40"/>
        <v>38.5</v>
      </c>
      <c r="L151" s="129">
        <f t="shared" si="41"/>
        <v>0.2673611111111111</v>
      </c>
      <c r="M151" s="130" t="s">
        <v>600</v>
      </c>
      <c r="N151" s="131">
        <v>42817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42</v>
      </c>
      <c r="B152" s="106">
        <v>42291</v>
      </c>
      <c r="C152" s="106"/>
      <c r="D152" s="107" t="s">
        <v>686</v>
      </c>
      <c r="E152" s="108" t="s">
        <v>624</v>
      </c>
      <c r="F152" s="109">
        <v>264</v>
      </c>
      <c r="G152" s="108"/>
      <c r="H152" s="108">
        <v>311</v>
      </c>
      <c r="I152" s="126">
        <v>311</v>
      </c>
      <c r="J152" s="127" t="s">
        <v>683</v>
      </c>
      <c r="K152" s="128">
        <f t="shared" si="40"/>
        <v>47</v>
      </c>
      <c r="L152" s="129">
        <f t="shared" si="41"/>
        <v>0.17803030303030304</v>
      </c>
      <c r="M152" s="130" t="s">
        <v>600</v>
      </c>
      <c r="N152" s="131">
        <v>42604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43</v>
      </c>
      <c r="B153" s="106">
        <v>42318</v>
      </c>
      <c r="C153" s="106"/>
      <c r="D153" s="107" t="s">
        <v>687</v>
      </c>
      <c r="E153" s="108" t="s">
        <v>601</v>
      </c>
      <c r="F153" s="109">
        <v>549.5</v>
      </c>
      <c r="G153" s="108"/>
      <c r="H153" s="108">
        <v>630</v>
      </c>
      <c r="I153" s="126">
        <v>630</v>
      </c>
      <c r="J153" s="127" t="s">
        <v>683</v>
      </c>
      <c r="K153" s="128">
        <f t="shared" si="40"/>
        <v>80.5</v>
      </c>
      <c r="L153" s="129">
        <f t="shared" si="41"/>
        <v>0.1464968152866242</v>
      </c>
      <c r="M153" s="130" t="s">
        <v>600</v>
      </c>
      <c r="N153" s="131">
        <v>42419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44</v>
      </c>
      <c r="B154" s="106">
        <v>42342</v>
      </c>
      <c r="C154" s="106"/>
      <c r="D154" s="107" t="s">
        <v>688</v>
      </c>
      <c r="E154" s="108" t="s">
        <v>624</v>
      </c>
      <c r="F154" s="109">
        <v>1027.5</v>
      </c>
      <c r="G154" s="108"/>
      <c r="H154" s="108">
        <v>1315</v>
      </c>
      <c r="I154" s="126">
        <v>1250</v>
      </c>
      <c r="J154" s="127" t="s">
        <v>683</v>
      </c>
      <c r="K154" s="128">
        <f t="shared" si="40"/>
        <v>287.5</v>
      </c>
      <c r="L154" s="129">
        <f t="shared" si="41"/>
        <v>0.27980535279805352</v>
      </c>
      <c r="M154" s="130" t="s">
        <v>600</v>
      </c>
      <c r="N154" s="131">
        <v>43244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45</v>
      </c>
      <c r="B155" s="106">
        <v>42367</v>
      </c>
      <c r="C155" s="106"/>
      <c r="D155" s="107" t="s">
        <v>689</v>
      </c>
      <c r="E155" s="108" t="s">
        <v>624</v>
      </c>
      <c r="F155" s="109">
        <v>465</v>
      </c>
      <c r="G155" s="108"/>
      <c r="H155" s="108">
        <v>540</v>
      </c>
      <c r="I155" s="126">
        <v>540</v>
      </c>
      <c r="J155" s="127" t="s">
        <v>683</v>
      </c>
      <c r="K155" s="128">
        <f t="shared" si="40"/>
        <v>75</v>
      </c>
      <c r="L155" s="129">
        <f t="shared" si="41"/>
        <v>0.16129032258064516</v>
      </c>
      <c r="M155" s="130" t="s">
        <v>600</v>
      </c>
      <c r="N155" s="131">
        <v>42530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46</v>
      </c>
      <c r="B156" s="106">
        <v>42380</v>
      </c>
      <c r="C156" s="106"/>
      <c r="D156" s="107" t="s">
        <v>390</v>
      </c>
      <c r="E156" s="108" t="s">
        <v>601</v>
      </c>
      <c r="F156" s="109">
        <v>81</v>
      </c>
      <c r="G156" s="108"/>
      <c r="H156" s="108">
        <v>110</v>
      </c>
      <c r="I156" s="126">
        <v>110</v>
      </c>
      <c r="J156" s="127" t="s">
        <v>683</v>
      </c>
      <c r="K156" s="128">
        <f t="shared" si="40"/>
        <v>29</v>
      </c>
      <c r="L156" s="129">
        <f t="shared" si="41"/>
        <v>0.35802469135802467</v>
      </c>
      <c r="M156" s="130" t="s">
        <v>600</v>
      </c>
      <c r="N156" s="131">
        <v>42745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47</v>
      </c>
      <c r="B157" s="106">
        <v>42382</v>
      </c>
      <c r="C157" s="106"/>
      <c r="D157" s="107" t="s">
        <v>690</v>
      </c>
      <c r="E157" s="108" t="s">
        <v>601</v>
      </c>
      <c r="F157" s="109">
        <v>417.5</v>
      </c>
      <c r="G157" s="108"/>
      <c r="H157" s="108">
        <v>547</v>
      </c>
      <c r="I157" s="126">
        <v>535</v>
      </c>
      <c r="J157" s="127" t="s">
        <v>683</v>
      </c>
      <c r="K157" s="128">
        <f t="shared" si="40"/>
        <v>129.5</v>
      </c>
      <c r="L157" s="129">
        <f t="shared" si="41"/>
        <v>0.31017964071856285</v>
      </c>
      <c r="M157" s="130" t="s">
        <v>600</v>
      </c>
      <c r="N157" s="131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48</v>
      </c>
      <c r="B158" s="106">
        <v>42408</v>
      </c>
      <c r="C158" s="106"/>
      <c r="D158" s="107" t="s">
        <v>691</v>
      </c>
      <c r="E158" s="108" t="s">
        <v>624</v>
      </c>
      <c r="F158" s="109">
        <v>650</v>
      </c>
      <c r="G158" s="108"/>
      <c r="H158" s="108">
        <v>800</v>
      </c>
      <c r="I158" s="126">
        <v>800</v>
      </c>
      <c r="J158" s="127" t="s">
        <v>683</v>
      </c>
      <c r="K158" s="128">
        <f t="shared" si="40"/>
        <v>150</v>
      </c>
      <c r="L158" s="129">
        <f t="shared" si="41"/>
        <v>0.23076923076923078</v>
      </c>
      <c r="M158" s="130" t="s">
        <v>600</v>
      </c>
      <c r="N158" s="131">
        <v>43154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49</v>
      </c>
      <c r="B159" s="106">
        <v>42433</v>
      </c>
      <c r="C159" s="106"/>
      <c r="D159" s="107" t="s">
        <v>197</v>
      </c>
      <c r="E159" s="108" t="s">
        <v>624</v>
      </c>
      <c r="F159" s="109">
        <v>437.5</v>
      </c>
      <c r="G159" s="108"/>
      <c r="H159" s="108">
        <v>504.5</v>
      </c>
      <c r="I159" s="126">
        <v>522</v>
      </c>
      <c r="J159" s="127" t="s">
        <v>692</v>
      </c>
      <c r="K159" s="128">
        <f t="shared" si="40"/>
        <v>67</v>
      </c>
      <c r="L159" s="129">
        <f t="shared" si="41"/>
        <v>0.15314285714285714</v>
      </c>
      <c r="M159" s="130" t="s">
        <v>600</v>
      </c>
      <c r="N159" s="131">
        <v>42480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50</v>
      </c>
      <c r="B160" s="106">
        <v>42438</v>
      </c>
      <c r="C160" s="106"/>
      <c r="D160" s="107" t="s">
        <v>693</v>
      </c>
      <c r="E160" s="108" t="s">
        <v>624</v>
      </c>
      <c r="F160" s="109">
        <v>189.5</v>
      </c>
      <c r="G160" s="108"/>
      <c r="H160" s="108">
        <v>218</v>
      </c>
      <c r="I160" s="126">
        <v>218</v>
      </c>
      <c r="J160" s="127" t="s">
        <v>683</v>
      </c>
      <c r="K160" s="128">
        <f t="shared" si="40"/>
        <v>28.5</v>
      </c>
      <c r="L160" s="129">
        <f t="shared" si="41"/>
        <v>0.15039577836411611</v>
      </c>
      <c r="M160" s="130" t="s">
        <v>600</v>
      </c>
      <c r="N160" s="131">
        <v>43034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5">
        <v>51</v>
      </c>
      <c r="B161" s="115">
        <v>42471</v>
      </c>
      <c r="C161" s="115"/>
      <c r="D161" s="116" t="s">
        <v>694</v>
      </c>
      <c r="E161" s="117" t="s">
        <v>624</v>
      </c>
      <c r="F161" s="118">
        <v>36.5</v>
      </c>
      <c r="G161" s="119"/>
      <c r="H161" s="119">
        <v>15.85</v>
      </c>
      <c r="I161" s="119">
        <v>60</v>
      </c>
      <c r="J161" s="138" t="s">
        <v>695</v>
      </c>
      <c r="K161" s="134">
        <f t="shared" si="40"/>
        <v>-20.65</v>
      </c>
      <c r="L161" s="168">
        <f t="shared" si="41"/>
        <v>-0.5657534246575342</v>
      </c>
      <c r="M161" s="136" t="s">
        <v>664</v>
      </c>
      <c r="N161" s="169">
        <v>43627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52</v>
      </c>
      <c r="B162" s="106">
        <v>42472</v>
      </c>
      <c r="C162" s="106"/>
      <c r="D162" s="107" t="s">
        <v>696</v>
      </c>
      <c r="E162" s="108" t="s">
        <v>624</v>
      </c>
      <c r="F162" s="109">
        <v>93</v>
      </c>
      <c r="G162" s="108"/>
      <c r="H162" s="108">
        <v>149</v>
      </c>
      <c r="I162" s="126">
        <v>140</v>
      </c>
      <c r="J162" s="141" t="s">
        <v>697</v>
      </c>
      <c r="K162" s="128">
        <f t="shared" si="40"/>
        <v>56</v>
      </c>
      <c r="L162" s="129">
        <f t="shared" si="41"/>
        <v>0.60215053763440862</v>
      </c>
      <c r="M162" s="130" t="s">
        <v>600</v>
      </c>
      <c r="N162" s="131">
        <v>42740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53</v>
      </c>
      <c r="B163" s="106">
        <v>42472</v>
      </c>
      <c r="C163" s="106"/>
      <c r="D163" s="107" t="s">
        <v>698</v>
      </c>
      <c r="E163" s="108" t="s">
        <v>624</v>
      </c>
      <c r="F163" s="109">
        <v>130</v>
      </c>
      <c r="G163" s="108"/>
      <c r="H163" s="108">
        <v>150</v>
      </c>
      <c r="I163" s="126" t="s">
        <v>699</v>
      </c>
      <c r="J163" s="127" t="s">
        <v>683</v>
      </c>
      <c r="K163" s="128">
        <f t="shared" si="40"/>
        <v>20</v>
      </c>
      <c r="L163" s="129">
        <f t="shared" si="41"/>
        <v>0.15384615384615385</v>
      </c>
      <c r="M163" s="130" t="s">
        <v>600</v>
      </c>
      <c r="N163" s="131">
        <v>42564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54</v>
      </c>
      <c r="B164" s="106">
        <v>42473</v>
      </c>
      <c r="C164" s="106"/>
      <c r="D164" s="107" t="s">
        <v>354</v>
      </c>
      <c r="E164" s="108" t="s">
        <v>624</v>
      </c>
      <c r="F164" s="109">
        <v>196</v>
      </c>
      <c r="G164" s="108"/>
      <c r="H164" s="108">
        <v>299</v>
      </c>
      <c r="I164" s="126">
        <v>299</v>
      </c>
      <c r="J164" s="127" t="s">
        <v>683</v>
      </c>
      <c r="K164" s="128">
        <v>103</v>
      </c>
      <c r="L164" s="129">
        <v>0.52551020408163296</v>
      </c>
      <c r="M164" s="130" t="s">
        <v>600</v>
      </c>
      <c r="N164" s="131">
        <v>42620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55</v>
      </c>
      <c r="B165" s="106">
        <v>42473</v>
      </c>
      <c r="C165" s="106"/>
      <c r="D165" s="107" t="s">
        <v>757</v>
      </c>
      <c r="E165" s="108" t="s">
        <v>624</v>
      </c>
      <c r="F165" s="109">
        <v>88</v>
      </c>
      <c r="G165" s="108"/>
      <c r="H165" s="108">
        <v>103</v>
      </c>
      <c r="I165" s="126">
        <v>103</v>
      </c>
      <c r="J165" s="127" t="s">
        <v>683</v>
      </c>
      <c r="K165" s="128">
        <v>15</v>
      </c>
      <c r="L165" s="129">
        <v>0.170454545454545</v>
      </c>
      <c r="M165" s="130" t="s">
        <v>600</v>
      </c>
      <c r="N165" s="131">
        <v>42530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56</v>
      </c>
      <c r="B166" s="106">
        <v>42492</v>
      </c>
      <c r="C166" s="106"/>
      <c r="D166" s="107" t="s">
        <v>700</v>
      </c>
      <c r="E166" s="108" t="s">
        <v>624</v>
      </c>
      <c r="F166" s="109">
        <v>127.5</v>
      </c>
      <c r="G166" s="108"/>
      <c r="H166" s="108">
        <v>148</v>
      </c>
      <c r="I166" s="126" t="s">
        <v>701</v>
      </c>
      <c r="J166" s="127" t="s">
        <v>683</v>
      </c>
      <c r="K166" s="128">
        <f>H166-F166</f>
        <v>20.5</v>
      </c>
      <c r="L166" s="129">
        <f>K166/F166</f>
        <v>0.16078431372549021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57</v>
      </c>
      <c r="B167" s="106">
        <v>42493</v>
      </c>
      <c r="C167" s="106"/>
      <c r="D167" s="107" t="s">
        <v>702</v>
      </c>
      <c r="E167" s="108" t="s">
        <v>624</v>
      </c>
      <c r="F167" s="109">
        <v>675</v>
      </c>
      <c r="G167" s="108"/>
      <c r="H167" s="108">
        <v>815</v>
      </c>
      <c r="I167" s="126" t="s">
        <v>703</v>
      </c>
      <c r="J167" s="127" t="s">
        <v>683</v>
      </c>
      <c r="K167" s="128">
        <f>H167-F167</f>
        <v>140</v>
      </c>
      <c r="L167" s="129">
        <f>K167/F167</f>
        <v>0.2074074074074074</v>
      </c>
      <c r="M167" s="130" t="s">
        <v>600</v>
      </c>
      <c r="N167" s="131">
        <v>43154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58</v>
      </c>
      <c r="B168" s="110">
        <v>42522</v>
      </c>
      <c r="C168" s="110"/>
      <c r="D168" s="111" t="s">
        <v>758</v>
      </c>
      <c r="E168" s="112" t="s">
        <v>624</v>
      </c>
      <c r="F168" s="113">
        <v>500</v>
      </c>
      <c r="G168" s="113"/>
      <c r="H168" s="114">
        <v>232.5</v>
      </c>
      <c r="I168" s="132" t="s">
        <v>759</v>
      </c>
      <c r="J168" s="133" t="s">
        <v>760</v>
      </c>
      <c r="K168" s="134">
        <f>H168-F168</f>
        <v>-267.5</v>
      </c>
      <c r="L168" s="135">
        <f>K168/F168</f>
        <v>-0.53500000000000003</v>
      </c>
      <c r="M168" s="136" t="s">
        <v>664</v>
      </c>
      <c r="N168" s="137">
        <v>43735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59</v>
      </c>
      <c r="B169" s="106">
        <v>42527</v>
      </c>
      <c r="C169" s="106"/>
      <c r="D169" s="107" t="s">
        <v>704</v>
      </c>
      <c r="E169" s="108" t="s">
        <v>624</v>
      </c>
      <c r="F169" s="109">
        <v>110</v>
      </c>
      <c r="G169" s="108"/>
      <c r="H169" s="108">
        <v>126.5</v>
      </c>
      <c r="I169" s="126">
        <v>125</v>
      </c>
      <c r="J169" s="127" t="s">
        <v>633</v>
      </c>
      <c r="K169" s="128">
        <f>H169-F169</f>
        <v>16.5</v>
      </c>
      <c r="L169" s="129">
        <f>K169/F169</f>
        <v>0.15</v>
      </c>
      <c r="M169" s="130" t="s">
        <v>600</v>
      </c>
      <c r="N169" s="131">
        <v>42552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60</v>
      </c>
      <c r="B170" s="106">
        <v>42538</v>
      </c>
      <c r="C170" s="106"/>
      <c r="D170" s="107" t="s">
        <v>705</v>
      </c>
      <c r="E170" s="108" t="s">
        <v>624</v>
      </c>
      <c r="F170" s="109">
        <v>44</v>
      </c>
      <c r="G170" s="108"/>
      <c r="H170" s="108">
        <v>69.5</v>
      </c>
      <c r="I170" s="126">
        <v>69.5</v>
      </c>
      <c r="J170" s="127" t="s">
        <v>706</v>
      </c>
      <c r="K170" s="128">
        <f>H170-F170</f>
        <v>25.5</v>
      </c>
      <c r="L170" s="129">
        <f>K170/F170</f>
        <v>0.57954545454545459</v>
      </c>
      <c r="M170" s="130" t="s">
        <v>600</v>
      </c>
      <c r="N170" s="131">
        <v>42977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61</v>
      </c>
      <c r="B171" s="106">
        <v>42549</v>
      </c>
      <c r="C171" s="106"/>
      <c r="D171" s="148" t="s">
        <v>761</v>
      </c>
      <c r="E171" s="108" t="s">
        <v>624</v>
      </c>
      <c r="F171" s="109">
        <v>262.5</v>
      </c>
      <c r="G171" s="108"/>
      <c r="H171" s="108">
        <v>340</v>
      </c>
      <c r="I171" s="126">
        <v>333</v>
      </c>
      <c r="J171" s="127" t="s">
        <v>762</v>
      </c>
      <c r="K171" s="128">
        <v>77.5</v>
      </c>
      <c r="L171" s="129">
        <v>0.29523809523809502</v>
      </c>
      <c r="M171" s="130" t="s">
        <v>600</v>
      </c>
      <c r="N171" s="131">
        <v>43017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62</v>
      </c>
      <c r="B172" s="106">
        <v>42549</v>
      </c>
      <c r="C172" s="106"/>
      <c r="D172" s="148" t="s">
        <v>763</v>
      </c>
      <c r="E172" s="108" t="s">
        <v>624</v>
      </c>
      <c r="F172" s="109">
        <v>840</v>
      </c>
      <c r="G172" s="108"/>
      <c r="H172" s="108">
        <v>1230</v>
      </c>
      <c r="I172" s="126">
        <v>1230</v>
      </c>
      <c r="J172" s="127" t="s">
        <v>683</v>
      </c>
      <c r="K172" s="128">
        <v>390</v>
      </c>
      <c r="L172" s="129">
        <v>0.46428571428571402</v>
      </c>
      <c r="M172" s="130" t="s">
        <v>600</v>
      </c>
      <c r="N172" s="131">
        <v>42649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6">
        <v>63</v>
      </c>
      <c r="B173" s="143">
        <v>42556</v>
      </c>
      <c r="C173" s="143"/>
      <c r="D173" s="144" t="s">
        <v>707</v>
      </c>
      <c r="E173" s="145" t="s">
        <v>624</v>
      </c>
      <c r="F173" s="146">
        <v>395</v>
      </c>
      <c r="G173" s="147"/>
      <c r="H173" s="147">
        <f>(468.5+342.5)/2</f>
        <v>405.5</v>
      </c>
      <c r="I173" s="147">
        <v>510</v>
      </c>
      <c r="J173" s="170" t="s">
        <v>708</v>
      </c>
      <c r="K173" s="171">
        <f t="shared" ref="K173:K179" si="42">H173-F173</f>
        <v>10.5</v>
      </c>
      <c r="L173" s="172">
        <f t="shared" ref="L173:L179" si="43">K173/F173</f>
        <v>2.6582278481012658E-2</v>
      </c>
      <c r="M173" s="173" t="s">
        <v>709</v>
      </c>
      <c r="N173" s="174">
        <v>43606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64</v>
      </c>
      <c r="B174" s="110">
        <v>42584</v>
      </c>
      <c r="C174" s="110"/>
      <c r="D174" s="111" t="s">
        <v>710</v>
      </c>
      <c r="E174" s="112" t="s">
        <v>601</v>
      </c>
      <c r="F174" s="113">
        <f>169.5-12.8</f>
        <v>156.69999999999999</v>
      </c>
      <c r="G174" s="113"/>
      <c r="H174" s="114">
        <v>77</v>
      </c>
      <c r="I174" s="132" t="s">
        <v>711</v>
      </c>
      <c r="J174" s="387" t="s">
        <v>3402</v>
      </c>
      <c r="K174" s="134">
        <f t="shared" si="42"/>
        <v>-79.699999999999989</v>
      </c>
      <c r="L174" s="135">
        <f t="shared" si="43"/>
        <v>-0.50861518825781749</v>
      </c>
      <c r="M174" s="136" t="s">
        <v>664</v>
      </c>
      <c r="N174" s="137">
        <v>43522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65</v>
      </c>
      <c r="B175" s="110">
        <v>42586</v>
      </c>
      <c r="C175" s="110"/>
      <c r="D175" s="111" t="s">
        <v>712</v>
      </c>
      <c r="E175" s="112" t="s">
        <v>624</v>
      </c>
      <c r="F175" s="113">
        <v>400</v>
      </c>
      <c r="G175" s="113"/>
      <c r="H175" s="114">
        <v>305</v>
      </c>
      <c r="I175" s="132">
        <v>475</v>
      </c>
      <c r="J175" s="133" t="s">
        <v>713</v>
      </c>
      <c r="K175" s="134">
        <f t="shared" si="42"/>
        <v>-95</v>
      </c>
      <c r="L175" s="135">
        <f t="shared" si="43"/>
        <v>-0.23749999999999999</v>
      </c>
      <c r="M175" s="136" t="s">
        <v>664</v>
      </c>
      <c r="N175" s="137">
        <v>43606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66</v>
      </c>
      <c r="B176" s="106">
        <v>42593</v>
      </c>
      <c r="C176" s="106"/>
      <c r="D176" s="107" t="s">
        <v>714</v>
      </c>
      <c r="E176" s="108" t="s">
        <v>624</v>
      </c>
      <c r="F176" s="109">
        <v>86.5</v>
      </c>
      <c r="G176" s="108"/>
      <c r="H176" s="108">
        <v>130</v>
      </c>
      <c r="I176" s="126">
        <v>130</v>
      </c>
      <c r="J176" s="141" t="s">
        <v>715</v>
      </c>
      <c r="K176" s="128">
        <f t="shared" si="42"/>
        <v>43.5</v>
      </c>
      <c r="L176" s="129">
        <f t="shared" si="43"/>
        <v>0.50289017341040465</v>
      </c>
      <c r="M176" s="130" t="s">
        <v>600</v>
      </c>
      <c r="N176" s="131">
        <v>43091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67</v>
      </c>
      <c r="B177" s="110">
        <v>42600</v>
      </c>
      <c r="C177" s="110"/>
      <c r="D177" s="111" t="s">
        <v>381</v>
      </c>
      <c r="E177" s="112" t="s">
        <v>624</v>
      </c>
      <c r="F177" s="113">
        <v>133.5</v>
      </c>
      <c r="G177" s="113"/>
      <c r="H177" s="114">
        <v>126.5</v>
      </c>
      <c r="I177" s="132">
        <v>178</v>
      </c>
      <c r="J177" s="133" t="s">
        <v>716</v>
      </c>
      <c r="K177" s="134">
        <f t="shared" si="42"/>
        <v>-7</v>
      </c>
      <c r="L177" s="135">
        <f t="shared" si="43"/>
        <v>-5.2434456928838954E-2</v>
      </c>
      <c r="M177" s="136" t="s">
        <v>664</v>
      </c>
      <c r="N177" s="137">
        <v>42615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68</v>
      </c>
      <c r="B178" s="106">
        <v>42613</v>
      </c>
      <c r="C178" s="106"/>
      <c r="D178" s="107" t="s">
        <v>717</v>
      </c>
      <c r="E178" s="108" t="s">
        <v>624</v>
      </c>
      <c r="F178" s="109">
        <v>560</v>
      </c>
      <c r="G178" s="108"/>
      <c r="H178" s="108">
        <v>725</v>
      </c>
      <c r="I178" s="126">
        <v>725</v>
      </c>
      <c r="J178" s="127" t="s">
        <v>626</v>
      </c>
      <c r="K178" s="128">
        <f t="shared" si="42"/>
        <v>165</v>
      </c>
      <c r="L178" s="129">
        <f t="shared" si="43"/>
        <v>0.29464285714285715</v>
      </c>
      <c r="M178" s="130" t="s">
        <v>600</v>
      </c>
      <c r="N178" s="131">
        <v>42456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69</v>
      </c>
      <c r="B179" s="106">
        <v>42614</v>
      </c>
      <c r="C179" s="106"/>
      <c r="D179" s="107" t="s">
        <v>718</v>
      </c>
      <c r="E179" s="108" t="s">
        <v>624</v>
      </c>
      <c r="F179" s="109">
        <v>160.5</v>
      </c>
      <c r="G179" s="108"/>
      <c r="H179" s="108">
        <v>210</v>
      </c>
      <c r="I179" s="126">
        <v>210</v>
      </c>
      <c r="J179" s="127" t="s">
        <v>626</v>
      </c>
      <c r="K179" s="128">
        <f t="shared" si="42"/>
        <v>49.5</v>
      </c>
      <c r="L179" s="129">
        <f t="shared" si="43"/>
        <v>0.30841121495327101</v>
      </c>
      <c r="M179" s="130" t="s">
        <v>600</v>
      </c>
      <c r="N179" s="131">
        <v>42871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70</v>
      </c>
      <c r="B180" s="106">
        <v>42646</v>
      </c>
      <c r="C180" s="106"/>
      <c r="D180" s="148" t="s">
        <v>405</v>
      </c>
      <c r="E180" s="108" t="s">
        <v>624</v>
      </c>
      <c r="F180" s="109">
        <v>430</v>
      </c>
      <c r="G180" s="108"/>
      <c r="H180" s="108">
        <v>596</v>
      </c>
      <c r="I180" s="126">
        <v>575</v>
      </c>
      <c r="J180" s="127" t="s">
        <v>764</v>
      </c>
      <c r="K180" s="128">
        <v>166</v>
      </c>
      <c r="L180" s="129">
        <v>0.38604651162790699</v>
      </c>
      <c r="M180" s="130" t="s">
        <v>600</v>
      </c>
      <c r="N180" s="131">
        <v>42769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71</v>
      </c>
      <c r="B181" s="106">
        <v>42657</v>
      </c>
      <c r="C181" s="106"/>
      <c r="D181" s="107" t="s">
        <v>719</v>
      </c>
      <c r="E181" s="108" t="s">
        <v>624</v>
      </c>
      <c r="F181" s="109">
        <v>280</v>
      </c>
      <c r="G181" s="108"/>
      <c r="H181" s="108">
        <v>345</v>
      </c>
      <c r="I181" s="126">
        <v>345</v>
      </c>
      <c r="J181" s="127" t="s">
        <v>626</v>
      </c>
      <c r="K181" s="128">
        <f t="shared" ref="K181:K186" si="44">H181-F181</f>
        <v>65</v>
      </c>
      <c r="L181" s="129">
        <f>K181/F181</f>
        <v>0.23214285714285715</v>
      </c>
      <c r="M181" s="130" t="s">
        <v>600</v>
      </c>
      <c r="N181" s="131">
        <v>42814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72</v>
      </c>
      <c r="B182" s="106">
        <v>42657</v>
      </c>
      <c r="C182" s="106"/>
      <c r="D182" s="107" t="s">
        <v>720</v>
      </c>
      <c r="E182" s="108" t="s">
        <v>624</v>
      </c>
      <c r="F182" s="109">
        <v>245</v>
      </c>
      <c r="G182" s="108"/>
      <c r="H182" s="108">
        <v>325.5</v>
      </c>
      <c r="I182" s="126">
        <v>330</v>
      </c>
      <c r="J182" s="127" t="s">
        <v>721</v>
      </c>
      <c r="K182" s="128">
        <f t="shared" si="44"/>
        <v>80.5</v>
      </c>
      <c r="L182" s="129">
        <f>K182/F182</f>
        <v>0.32857142857142857</v>
      </c>
      <c r="M182" s="130" t="s">
        <v>600</v>
      </c>
      <c r="N182" s="131">
        <v>42769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73</v>
      </c>
      <c r="B183" s="106">
        <v>42660</v>
      </c>
      <c r="C183" s="106"/>
      <c r="D183" s="107" t="s">
        <v>349</v>
      </c>
      <c r="E183" s="108" t="s">
        <v>624</v>
      </c>
      <c r="F183" s="109">
        <v>125</v>
      </c>
      <c r="G183" s="108"/>
      <c r="H183" s="108">
        <v>160</v>
      </c>
      <c r="I183" s="126">
        <v>160</v>
      </c>
      <c r="J183" s="127" t="s">
        <v>683</v>
      </c>
      <c r="K183" s="128">
        <f t="shared" si="44"/>
        <v>35</v>
      </c>
      <c r="L183" s="129">
        <v>0.28000000000000003</v>
      </c>
      <c r="M183" s="130" t="s">
        <v>600</v>
      </c>
      <c r="N183" s="131">
        <v>42803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74</v>
      </c>
      <c r="B184" s="106">
        <v>42660</v>
      </c>
      <c r="C184" s="106"/>
      <c r="D184" s="107" t="s">
        <v>483</v>
      </c>
      <c r="E184" s="108" t="s">
        <v>624</v>
      </c>
      <c r="F184" s="109">
        <v>114</v>
      </c>
      <c r="G184" s="108"/>
      <c r="H184" s="108">
        <v>145</v>
      </c>
      <c r="I184" s="126">
        <v>145</v>
      </c>
      <c r="J184" s="127" t="s">
        <v>683</v>
      </c>
      <c r="K184" s="128">
        <f t="shared" si="44"/>
        <v>31</v>
      </c>
      <c r="L184" s="129">
        <f>K184/F184</f>
        <v>0.27192982456140352</v>
      </c>
      <c r="M184" s="130" t="s">
        <v>600</v>
      </c>
      <c r="N184" s="131">
        <v>42859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75</v>
      </c>
      <c r="B185" s="106">
        <v>42660</v>
      </c>
      <c r="C185" s="106"/>
      <c r="D185" s="107" t="s">
        <v>722</v>
      </c>
      <c r="E185" s="108" t="s">
        <v>624</v>
      </c>
      <c r="F185" s="109">
        <v>212</v>
      </c>
      <c r="G185" s="108"/>
      <c r="H185" s="108">
        <v>280</v>
      </c>
      <c r="I185" s="126">
        <v>276</v>
      </c>
      <c r="J185" s="127" t="s">
        <v>723</v>
      </c>
      <c r="K185" s="128">
        <f t="shared" si="44"/>
        <v>68</v>
      </c>
      <c r="L185" s="129">
        <f>K185/F185</f>
        <v>0.32075471698113206</v>
      </c>
      <c r="M185" s="130" t="s">
        <v>600</v>
      </c>
      <c r="N185" s="131">
        <v>42858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76</v>
      </c>
      <c r="B186" s="106">
        <v>42678</v>
      </c>
      <c r="C186" s="106"/>
      <c r="D186" s="107" t="s">
        <v>151</v>
      </c>
      <c r="E186" s="108" t="s">
        <v>624</v>
      </c>
      <c r="F186" s="109">
        <v>155</v>
      </c>
      <c r="G186" s="108"/>
      <c r="H186" s="108">
        <v>210</v>
      </c>
      <c r="I186" s="126">
        <v>210</v>
      </c>
      <c r="J186" s="127" t="s">
        <v>724</v>
      </c>
      <c r="K186" s="128">
        <f t="shared" si="44"/>
        <v>55</v>
      </c>
      <c r="L186" s="129">
        <f>K186/F186</f>
        <v>0.35483870967741937</v>
      </c>
      <c r="M186" s="130" t="s">
        <v>600</v>
      </c>
      <c r="N186" s="131">
        <v>42944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77</v>
      </c>
      <c r="B187" s="110">
        <v>42710</v>
      </c>
      <c r="C187" s="110"/>
      <c r="D187" s="111" t="s">
        <v>765</v>
      </c>
      <c r="E187" s="112" t="s">
        <v>624</v>
      </c>
      <c r="F187" s="113">
        <v>150.5</v>
      </c>
      <c r="G187" s="113"/>
      <c r="H187" s="114">
        <v>72.5</v>
      </c>
      <c r="I187" s="132">
        <v>174</v>
      </c>
      <c r="J187" s="133" t="s">
        <v>766</v>
      </c>
      <c r="K187" s="134">
        <v>-78</v>
      </c>
      <c r="L187" s="135">
        <v>-0.51827242524916906</v>
      </c>
      <c r="M187" s="136" t="s">
        <v>664</v>
      </c>
      <c r="N187" s="137">
        <v>43333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78</v>
      </c>
      <c r="B188" s="106">
        <v>42712</v>
      </c>
      <c r="C188" s="106"/>
      <c r="D188" s="107" t="s">
        <v>125</v>
      </c>
      <c r="E188" s="108" t="s">
        <v>624</v>
      </c>
      <c r="F188" s="109">
        <v>380</v>
      </c>
      <c r="G188" s="108"/>
      <c r="H188" s="108">
        <v>478</v>
      </c>
      <c r="I188" s="126">
        <v>468</v>
      </c>
      <c r="J188" s="127" t="s">
        <v>683</v>
      </c>
      <c r="K188" s="128">
        <f>H188-F188</f>
        <v>98</v>
      </c>
      <c r="L188" s="129">
        <f>K188/F188</f>
        <v>0.25789473684210529</v>
      </c>
      <c r="M188" s="130" t="s">
        <v>600</v>
      </c>
      <c r="N188" s="131">
        <v>43025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79</v>
      </c>
      <c r="B189" s="106">
        <v>42734</v>
      </c>
      <c r="C189" s="106"/>
      <c r="D189" s="107" t="s">
        <v>248</v>
      </c>
      <c r="E189" s="108" t="s">
        <v>624</v>
      </c>
      <c r="F189" s="109">
        <v>305</v>
      </c>
      <c r="G189" s="108"/>
      <c r="H189" s="108">
        <v>375</v>
      </c>
      <c r="I189" s="126">
        <v>375</v>
      </c>
      <c r="J189" s="127" t="s">
        <v>683</v>
      </c>
      <c r="K189" s="128">
        <f>H189-F189</f>
        <v>70</v>
      </c>
      <c r="L189" s="129">
        <f>K189/F189</f>
        <v>0.22950819672131148</v>
      </c>
      <c r="M189" s="130" t="s">
        <v>600</v>
      </c>
      <c r="N189" s="131">
        <v>42768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80</v>
      </c>
      <c r="B190" s="106">
        <v>42739</v>
      </c>
      <c r="C190" s="106"/>
      <c r="D190" s="107" t="s">
        <v>351</v>
      </c>
      <c r="E190" s="108" t="s">
        <v>624</v>
      </c>
      <c r="F190" s="109">
        <v>99.5</v>
      </c>
      <c r="G190" s="108"/>
      <c r="H190" s="108">
        <v>158</v>
      </c>
      <c r="I190" s="126">
        <v>158</v>
      </c>
      <c r="J190" s="127" t="s">
        <v>683</v>
      </c>
      <c r="K190" s="128">
        <f>H190-F190</f>
        <v>58.5</v>
      </c>
      <c r="L190" s="129">
        <f>K190/F190</f>
        <v>0.5879396984924623</v>
      </c>
      <c r="M190" s="130" t="s">
        <v>600</v>
      </c>
      <c r="N190" s="131">
        <v>42898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81</v>
      </c>
      <c r="B191" s="106">
        <v>42739</v>
      </c>
      <c r="C191" s="106"/>
      <c r="D191" s="107" t="s">
        <v>351</v>
      </c>
      <c r="E191" s="108" t="s">
        <v>624</v>
      </c>
      <c r="F191" s="109">
        <v>99.5</v>
      </c>
      <c r="G191" s="108"/>
      <c r="H191" s="108">
        <v>158</v>
      </c>
      <c r="I191" s="126">
        <v>158</v>
      </c>
      <c r="J191" s="127" t="s">
        <v>683</v>
      </c>
      <c r="K191" s="128">
        <v>58.5</v>
      </c>
      <c r="L191" s="129">
        <v>0.58793969849246197</v>
      </c>
      <c r="M191" s="130" t="s">
        <v>600</v>
      </c>
      <c r="N191" s="131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82</v>
      </c>
      <c r="B192" s="106">
        <v>42786</v>
      </c>
      <c r="C192" s="106"/>
      <c r="D192" s="107" t="s">
        <v>169</v>
      </c>
      <c r="E192" s="108" t="s">
        <v>624</v>
      </c>
      <c r="F192" s="109">
        <v>140.5</v>
      </c>
      <c r="G192" s="108"/>
      <c r="H192" s="108">
        <v>220</v>
      </c>
      <c r="I192" s="126">
        <v>220</v>
      </c>
      <c r="J192" s="127" t="s">
        <v>683</v>
      </c>
      <c r="K192" s="128">
        <f>H192-F192</f>
        <v>79.5</v>
      </c>
      <c r="L192" s="129">
        <f>K192/F192</f>
        <v>0.5658362989323843</v>
      </c>
      <c r="M192" s="130" t="s">
        <v>600</v>
      </c>
      <c r="N192" s="131">
        <v>42864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83</v>
      </c>
      <c r="B193" s="106">
        <v>42786</v>
      </c>
      <c r="C193" s="106"/>
      <c r="D193" s="107" t="s">
        <v>767</v>
      </c>
      <c r="E193" s="108" t="s">
        <v>624</v>
      </c>
      <c r="F193" s="109">
        <v>202.5</v>
      </c>
      <c r="G193" s="108"/>
      <c r="H193" s="108">
        <v>234</v>
      </c>
      <c r="I193" s="126">
        <v>234</v>
      </c>
      <c r="J193" s="127" t="s">
        <v>683</v>
      </c>
      <c r="K193" s="128">
        <v>31.5</v>
      </c>
      <c r="L193" s="129">
        <v>0.155555555555556</v>
      </c>
      <c r="M193" s="130" t="s">
        <v>600</v>
      </c>
      <c r="N193" s="131">
        <v>42836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84</v>
      </c>
      <c r="B194" s="106">
        <v>42818</v>
      </c>
      <c r="C194" s="106"/>
      <c r="D194" s="107" t="s">
        <v>557</v>
      </c>
      <c r="E194" s="108" t="s">
        <v>624</v>
      </c>
      <c r="F194" s="109">
        <v>300.5</v>
      </c>
      <c r="G194" s="108"/>
      <c r="H194" s="108">
        <v>417.5</v>
      </c>
      <c r="I194" s="126">
        <v>420</v>
      </c>
      <c r="J194" s="127" t="s">
        <v>725</v>
      </c>
      <c r="K194" s="128">
        <f>H194-F194</f>
        <v>117</v>
      </c>
      <c r="L194" s="129">
        <f>K194/F194</f>
        <v>0.38935108153078202</v>
      </c>
      <c r="M194" s="130" t="s">
        <v>600</v>
      </c>
      <c r="N194" s="131">
        <v>43070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85</v>
      </c>
      <c r="B195" s="106">
        <v>42818</v>
      </c>
      <c r="C195" s="106"/>
      <c r="D195" s="107" t="s">
        <v>763</v>
      </c>
      <c r="E195" s="108" t="s">
        <v>624</v>
      </c>
      <c r="F195" s="109">
        <v>850</v>
      </c>
      <c r="G195" s="108"/>
      <c r="H195" s="108">
        <v>1042.5</v>
      </c>
      <c r="I195" s="126">
        <v>1023</v>
      </c>
      <c r="J195" s="127" t="s">
        <v>768</v>
      </c>
      <c r="K195" s="128">
        <v>192.5</v>
      </c>
      <c r="L195" s="129">
        <v>0.22647058823529401</v>
      </c>
      <c r="M195" s="130" t="s">
        <v>600</v>
      </c>
      <c r="N195" s="131">
        <v>42830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86</v>
      </c>
      <c r="B196" s="106">
        <v>42830</v>
      </c>
      <c r="C196" s="106"/>
      <c r="D196" s="107" t="s">
        <v>501</v>
      </c>
      <c r="E196" s="108" t="s">
        <v>624</v>
      </c>
      <c r="F196" s="109">
        <v>785</v>
      </c>
      <c r="G196" s="108"/>
      <c r="H196" s="108">
        <v>930</v>
      </c>
      <c r="I196" s="126">
        <v>920</v>
      </c>
      <c r="J196" s="127" t="s">
        <v>726</v>
      </c>
      <c r="K196" s="128">
        <f>H196-F196</f>
        <v>145</v>
      </c>
      <c r="L196" s="129">
        <f>K196/F196</f>
        <v>0.18471337579617833</v>
      </c>
      <c r="M196" s="130" t="s">
        <v>600</v>
      </c>
      <c r="N196" s="131">
        <v>42976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87</v>
      </c>
      <c r="B197" s="110">
        <v>42831</v>
      </c>
      <c r="C197" s="110"/>
      <c r="D197" s="111" t="s">
        <v>769</v>
      </c>
      <c r="E197" s="112" t="s">
        <v>624</v>
      </c>
      <c r="F197" s="113">
        <v>40</v>
      </c>
      <c r="G197" s="113"/>
      <c r="H197" s="114">
        <v>13.1</v>
      </c>
      <c r="I197" s="132">
        <v>60</v>
      </c>
      <c r="J197" s="138" t="s">
        <v>770</v>
      </c>
      <c r="K197" s="134">
        <v>-26.9</v>
      </c>
      <c r="L197" s="135">
        <v>-0.67249999999999999</v>
      </c>
      <c r="M197" s="136" t="s">
        <v>664</v>
      </c>
      <c r="N197" s="137">
        <v>43138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88</v>
      </c>
      <c r="B198" s="106">
        <v>42837</v>
      </c>
      <c r="C198" s="106"/>
      <c r="D198" s="107" t="s">
        <v>88</v>
      </c>
      <c r="E198" s="108" t="s">
        <v>624</v>
      </c>
      <c r="F198" s="109">
        <v>289.5</v>
      </c>
      <c r="G198" s="108"/>
      <c r="H198" s="108">
        <v>354</v>
      </c>
      <c r="I198" s="126">
        <v>360</v>
      </c>
      <c r="J198" s="127" t="s">
        <v>727</v>
      </c>
      <c r="K198" s="128">
        <f t="shared" ref="K198:K206" si="45">H198-F198</f>
        <v>64.5</v>
      </c>
      <c r="L198" s="129">
        <f t="shared" ref="L198:L206" si="46">K198/F198</f>
        <v>0.22279792746113988</v>
      </c>
      <c r="M198" s="130" t="s">
        <v>600</v>
      </c>
      <c r="N198" s="131">
        <v>43040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89</v>
      </c>
      <c r="B199" s="106">
        <v>42845</v>
      </c>
      <c r="C199" s="106"/>
      <c r="D199" s="107" t="s">
        <v>438</v>
      </c>
      <c r="E199" s="108" t="s">
        <v>624</v>
      </c>
      <c r="F199" s="109">
        <v>700</v>
      </c>
      <c r="G199" s="108"/>
      <c r="H199" s="108">
        <v>840</v>
      </c>
      <c r="I199" s="126">
        <v>840</v>
      </c>
      <c r="J199" s="127" t="s">
        <v>728</v>
      </c>
      <c r="K199" s="128">
        <f t="shared" si="45"/>
        <v>140</v>
      </c>
      <c r="L199" s="129">
        <f t="shared" si="46"/>
        <v>0.2</v>
      </c>
      <c r="M199" s="130" t="s">
        <v>600</v>
      </c>
      <c r="N199" s="131">
        <v>42893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90</v>
      </c>
      <c r="B200" s="106">
        <v>42887</v>
      </c>
      <c r="C200" s="106"/>
      <c r="D200" s="148" t="s">
        <v>363</v>
      </c>
      <c r="E200" s="108" t="s">
        <v>624</v>
      </c>
      <c r="F200" s="109">
        <v>130</v>
      </c>
      <c r="G200" s="108"/>
      <c r="H200" s="108">
        <v>144.25</v>
      </c>
      <c r="I200" s="126">
        <v>170</v>
      </c>
      <c r="J200" s="127" t="s">
        <v>729</v>
      </c>
      <c r="K200" s="128">
        <f t="shared" si="45"/>
        <v>14.25</v>
      </c>
      <c r="L200" s="129">
        <f t="shared" si="46"/>
        <v>0.10961538461538461</v>
      </c>
      <c r="M200" s="130" t="s">
        <v>600</v>
      </c>
      <c r="N200" s="131">
        <v>43675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91</v>
      </c>
      <c r="B201" s="106">
        <v>42901</v>
      </c>
      <c r="C201" s="106"/>
      <c r="D201" s="148" t="s">
        <v>730</v>
      </c>
      <c r="E201" s="108" t="s">
        <v>624</v>
      </c>
      <c r="F201" s="109">
        <v>214.5</v>
      </c>
      <c r="G201" s="108"/>
      <c r="H201" s="108">
        <v>262</v>
      </c>
      <c r="I201" s="126">
        <v>262</v>
      </c>
      <c r="J201" s="127" t="s">
        <v>731</v>
      </c>
      <c r="K201" s="128">
        <f t="shared" si="45"/>
        <v>47.5</v>
      </c>
      <c r="L201" s="129">
        <f t="shared" si="46"/>
        <v>0.22144522144522144</v>
      </c>
      <c r="M201" s="130" t="s">
        <v>600</v>
      </c>
      <c r="N201" s="131">
        <v>42977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92</v>
      </c>
      <c r="B202" s="154">
        <v>42933</v>
      </c>
      <c r="C202" s="154"/>
      <c r="D202" s="155" t="s">
        <v>732</v>
      </c>
      <c r="E202" s="156" t="s">
        <v>624</v>
      </c>
      <c r="F202" s="157">
        <v>370</v>
      </c>
      <c r="G202" s="156"/>
      <c r="H202" s="156">
        <v>447.5</v>
      </c>
      <c r="I202" s="178">
        <v>450</v>
      </c>
      <c r="J202" s="231" t="s">
        <v>683</v>
      </c>
      <c r="K202" s="128">
        <f t="shared" si="45"/>
        <v>77.5</v>
      </c>
      <c r="L202" s="180">
        <f t="shared" si="46"/>
        <v>0.20945945945945946</v>
      </c>
      <c r="M202" s="181" t="s">
        <v>600</v>
      </c>
      <c r="N202" s="182">
        <v>43035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93</v>
      </c>
      <c r="B203" s="154">
        <v>42943</v>
      </c>
      <c r="C203" s="154"/>
      <c r="D203" s="155" t="s">
        <v>167</v>
      </c>
      <c r="E203" s="156" t="s">
        <v>624</v>
      </c>
      <c r="F203" s="157">
        <v>657.5</v>
      </c>
      <c r="G203" s="156"/>
      <c r="H203" s="156">
        <v>825</v>
      </c>
      <c r="I203" s="178">
        <v>820</v>
      </c>
      <c r="J203" s="231" t="s">
        <v>683</v>
      </c>
      <c r="K203" s="128">
        <f t="shared" si="45"/>
        <v>167.5</v>
      </c>
      <c r="L203" s="180">
        <f t="shared" si="46"/>
        <v>0.25475285171102663</v>
      </c>
      <c r="M203" s="181" t="s">
        <v>600</v>
      </c>
      <c r="N203" s="182">
        <v>43090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94</v>
      </c>
      <c r="B204" s="106">
        <v>42964</v>
      </c>
      <c r="C204" s="106"/>
      <c r="D204" s="107" t="s">
        <v>368</v>
      </c>
      <c r="E204" s="108" t="s">
        <v>624</v>
      </c>
      <c r="F204" s="109">
        <v>605</v>
      </c>
      <c r="G204" s="108"/>
      <c r="H204" s="108">
        <v>750</v>
      </c>
      <c r="I204" s="126">
        <v>750</v>
      </c>
      <c r="J204" s="127" t="s">
        <v>726</v>
      </c>
      <c r="K204" s="128">
        <f t="shared" si="45"/>
        <v>145</v>
      </c>
      <c r="L204" s="129">
        <f t="shared" si="46"/>
        <v>0.23966942148760331</v>
      </c>
      <c r="M204" s="130" t="s">
        <v>600</v>
      </c>
      <c r="N204" s="131">
        <v>43027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7">
        <v>95</v>
      </c>
      <c r="B205" s="149">
        <v>42979</v>
      </c>
      <c r="C205" s="149"/>
      <c r="D205" s="150" t="s">
        <v>509</v>
      </c>
      <c r="E205" s="151" t="s">
        <v>624</v>
      </c>
      <c r="F205" s="152">
        <v>255</v>
      </c>
      <c r="G205" s="153"/>
      <c r="H205" s="153">
        <v>217.25</v>
      </c>
      <c r="I205" s="153">
        <v>320</v>
      </c>
      <c r="J205" s="175" t="s">
        <v>733</v>
      </c>
      <c r="K205" s="134">
        <f t="shared" si="45"/>
        <v>-37.75</v>
      </c>
      <c r="L205" s="176">
        <f t="shared" si="46"/>
        <v>-0.14803921568627451</v>
      </c>
      <c r="M205" s="136" t="s">
        <v>664</v>
      </c>
      <c r="N205" s="177">
        <v>43661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96</v>
      </c>
      <c r="B206" s="106">
        <v>42997</v>
      </c>
      <c r="C206" s="106"/>
      <c r="D206" s="107" t="s">
        <v>734</v>
      </c>
      <c r="E206" s="108" t="s">
        <v>624</v>
      </c>
      <c r="F206" s="109">
        <v>215</v>
      </c>
      <c r="G206" s="108"/>
      <c r="H206" s="108">
        <v>258</v>
      </c>
      <c r="I206" s="126">
        <v>258</v>
      </c>
      <c r="J206" s="127" t="s">
        <v>683</v>
      </c>
      <c r="K206" s="128">
        <f t="shared" si="45"/>
        <v>43</v>
      </c>
      <c r="L206" s="129">
        <f t="shared" si="46"/>
        <v>0.2</v>
      </c>
      <c r="M206" s="130" t="s">
        <v>600</v>
      </c>
      <c r="N206" s="131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97</v>
      </c>
      <c r="B207" s="106">
        <v>42997</v>
      </c>
      <c r="C207" s="106"/>
      <c r="D207" s="107" t="s">
        <v>734</v>
      </c>
      <c r="E207" s="108" t="s">
        <v>624</v>
      </c>
      <c r="F207" s="109">
        <v>215</v>
      </c>
      <c r="G207" s="108"/>
      <c r="H207" s="108">
        <v>258</v>
      </c>
      <c r="I207" s="126">
        <v>258</v>
      </c>
      <c r="J207" s="231" t="s">
        <v>683</v>
      </c>
      <c r="K207" s="128">
        <v>43</v>
      </c>
      <c r="L207" s="129">
        <v>0.2</v>
      </c>
      <c r="M207" s="130" t="s">
        <v>600</v>
      </c>
      <c r="N207" s="131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98</v>
      </c>
      <c r="B208" s="207">
        <v>42998</v>
      </c>
      <c r="C208" s="207"/>
      <c r="D208" s="376" t="s">
        <v>2980</v>
      </c>
      <c r="E208" s="208" t="s">
        <v>624</v>
      </c>
      <c r="F208" s="209">
        <v>75</v>
      </c>
      <c r="G208" s="208"/>
      <c r="H208" s="208">
        <v>90</v>
      </c>
      <c r="I208" s="232">
        <v>90</v>
      </c>
      <c r="J208" s="127" t="s">
        <v>735</v>
      </c>
      <c r="K208" s="128">
        <f t="shared" ref="K208:K213" si="47">H208-F208</f>
        <v>15</v>
      </c>
      <c r="L208" s="129">
        <f t="shared" ref="L208:L213" si="48">K208/F208</f>
        <v>0.2</v>
      </c>
      <c r="M208" s="130" t="s">
        <v>600</v>
      </c>
      <c r="N208" s="131">
        <v>43019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99</v>
      </c>
      <c r="B209" s="154">
        <v>43011</v>
      </c>
      <c r="C209" s="154"/>
      <c r="D209" s="155" t="s">
        <v>736</v>
      </c>
      <c r="E209" s="156" t="s">
        <v>624</v>
      </c>
      <c r="F209" s="157">
        <v>315</v>
      </c>
      <c r="G209" s="156"/>
      <c r="H209" s="156">
        <v>392</v>
      </c>
      <c r="I209" s="178">
        <v>384</v>
      </c>
      <c r="J209" s="231" t="s">
        <v>737</v>
      </c>
      <c r="K209" s="128">
        <f t="shared" si="47"/>
        <v>77</v>
      </c>
      <c r="L209" s="180">
        <f t="shared" si="48"/>
        <v>0.24444444444444444</v>
      </c>
      <c r="M209" s="181" t="s">
        <v>600</v>
      </c>
      <c r="N209" s="182">
        <v>43017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100</v>
      </c>
      <c r="B210" s="154">
        <v>43013</v>
      </c>
      <c r="C210" s="154"/>
      <c r="D210" s="155" t="s">
        <v>738</v>
      </c>
      <c r="E210" s="156" t="s">
        <v>624</v>
      </c>
      <c r="F210" s="157">
        <v>145</v>
      </c>
      <c r="G210" s="156"/>
      <c r="H210" s="156">
        <v>179</v>
      </c>
      <c r="I210" s="178">
        <v>180</v>
      </c>
      <c r="J210" s="231" t="s">
        <v>614</v>
      </c>
      <c r="K210" s="128">
        <f t="shared" si="47"/>
        <v>34</v>
      </c>
      <c r="L210" s="180">
        <f t="shared" si="48"/>
        <v>0.23448275862068965</v>
      </c>
      <c r="M210" s="181" t="s">
        <v>600</v>
      </c>
      <c r="N210" s="182">
        <v>43025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101</v>
      </c>
      <c r="B211" s="154">
        <v>43014</v>
      </c>
      <c r="C211" s="154"/>
      <c r="D211" s="155" t="s">
        <v>339</v>
      </c>
      <c r="E211" s="156" t="s">
        <v>624</v>
      </c>
      <c r="F211" s="157">
        <v>256</v>
      </c>
      <c r="G211" s="156"/>
      <c r="H211" s="156">
        <v>323</v>
      </c>
      <c r="I211" s="178">
        <v>320</v>
      </c>
      <c r="J211" s="231" t="s">
        <v>683</v>
      </c>
      <c r="K211" s="128">
        <f t="shared" si="47"/>
        <v>67</v>
      </c>
      <c r="L211" s="180">
        <f t="shared" si="48"/>
        <v>0.26171875</v>
      </c>
      <c r="M211" s="181" t="s">
        <v>600</v>
      </c>
      <c r="N211" s="182">
        <v>43067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102</v>
      </c>
      <c r="B212" s="154">
        <v>43017</v>
      </c>
      <c r="C212" s="154"/>
      <c r="D212" s="155" t="s">
        <v>360</v>
      </c>
      <c r="E212" s="156" t="s">
        <v>624</v>
      </c>
      <c r="F212" s="157">
        <v>137.5</v>
      </c>
      <c r="G212" s="156"/>
      <c r="H212" s="156">
        <v>184</v>
      </c>
      <c r="I212" s="178">
        <v>183</v>
      </c>
      <c r="J212" s="179" t="s">
        <v>739</v>
      </c>
      <c r="K212" s="128">
        <f t="shared" si="47"/>
        <v>46.5</v>
      </c>
      <c r="L212" s="180">
        <f t="shared" si="48"/>
        <v>0.33818181818181819</v>
      </c>
      <c r="M212" s="181" t="s">
        <v>600</v>
      </c>
      <c r="N212" s="182">
        <v>43108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103</v>
      </c>
      <c r="B213" s="154">
        <v>43018</v>
      </c>
      <c r="C213" s="154"/>
      <c r="D213" s="155" t="s">
        <v>740</v>
      </c>
      <c r="E213" s="156" t="s">
        <v>624</v>
      </c>
      <c r="F213" s="157">
        <v>125.5</v>
      </c>
      <c r="G213" s="156"/>
      <c r="H213" s="156">
        <v>158</v>
      </c>
      <c r="I213" s="178">
        <v>155</v>
      </c>
      <c r="J213" s="179" t="s">
        <v>741</v>
      </c>
      <c r="K213" s="128">
        <f t="shared" si="47"/>
        <v>32.5</v>
      </c>
      <c r="L213" s="180">
        <f t="shared" si="48"/>
        <v>0.25896414342629481</v>
      </c>
      <c r="M213" s="181" t="s">
        <v>600</v>
      </c>
      <c r="N213" s="182">
        <v>43067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104</v>
      </c>
      <c r="B214" s="154">
        <v>43018</v>
      </c>
      <c r="C214" s="154"/>
      <c r="D214" s="155" t="s">
        <v>771</v>
      </c>
      <c r="E214" s="156" t="s">
        <v>624</v>
      </c>
      <c r="F214" s="157">
        <v>895</v>
      </c>
      <c r="G214" s="156"/>
      <c r="H214" s="156">
        <v>1122.5</v>
      </c>
      <c r="I214" s="178">
        <v>1078</v>
      </c>
      <c r="J214" s="179" t="s">
        <v>772</v>
      </c>
      <c r="K214" s="128">
        <v>227.5</v>
      </c>
      <c r="L214" s="180">
        <v>0.25418994413407803</v>
      </c>
      <c r="M214" s="181" t="s">
        <v>600</v>
      </c>
      <c r="N214" s="182">
        <v>43117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105</v>
      </c>
      <c r="B215" s="154">
        <v>43020</v>
      </c>
      <c r="C215" s="154"/>
      <c r="D215" s="155" t="s">
        <v>347</v>
      </c>
      <c r="E215" s="156" t="s">
        <v>624</v>
      </c>
      <c r="F215" s="157">
        <v>525</v>
      </c>
      <c r="G215" s="156"/>
      <c r="H215" s="156">
        <v>629</v>
      </c>
      <c r="I215" s="178">
        <v>629</v>
      </c>
      <c r="J215" s="231" t="s">
        <v>683</v>
      </c>
      <c r="K215" s="128">
        <v>104</v>
      </c>
      <c r="L215" s="180">
        <v>0.19809523809523799</v>
      </c>
      <c r="M215" s="181" t="s">
        <v>600</v>
      </c>
      <c r="N215" s="182">
        <v>43119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106</v>
      </c>
      <c r="B216" s="154">
        <v>43046</v>
      </c>
      <c r="C216" s="154"/>
      <c r="D216" s="155" t="s">
        <v>393</v>
      </c>
      <c r="E216" s="156" t="s">
        <v>624</v>
      </c>
      <c r="F216" s="157">
        <v>740</v>
      </c>
      <c r="G216" s="156"/>
      <c r="H216" s="156">
        <v>892.5</v>
      </c>
      <c r="I216" s="178">
        <v>900</v>
      </c>
      <c r="J216" s="179" t="s">
        <v>742</v>
      </c>
      <c r="K216" s="128">
        <f>H216-F216</f>
        <v>152.5</v>
      </c>
      <c r="L216" s="180">
        <f>K216/F216</f>
        <v>0.20608108108108109</v>
      </c>
      <c r="M216" s="181" t="s">
        <v>600</v>
      </c>
      <c r="N216" s="182">
        <v>43052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107</v>
      </c>
      <c r="B217" s="106">
        <v>43073</v>
      </c>
      <c r="C217" s="106"/>
      <c r="D217" s="107" t="s">
        <v>743</v>
      </c>
      <c r="E217" s="108" t="s">
        <v>624</v>
      </c>
      <c r="F217" s="109">
        <v>118.5</v>
      </c>
      <c r="G217" s="108"/>
      <c r="H217" s="108">
        <v>143.5</v>
      </c>
      <c r="I217" s="126">
        <v>145</v>
      </c>
      <c r="J217" s="141" t="s">
        <v>744</v>
      </c>
      <c r="K217" s="128">
        <f>H217-F217</f>
        <v>25</v>
      </c>
      <c r="L217" s="129">
        <f>K217/F217</f>
        <v>0.2109704641350211</v>
      </c>
      <c r="M217" s="130" t="s">
        <v>600</v>
      </c>
      <c r="N217" s="131">
        <v>43097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108</v>
      </c>
      <c r="B218" s="110">
        <v>43090</v>
      </c>
      <c r="C218" s="110"/>
      <c r="D218" s="158" t="s">
        <v>443</v>
      </c>
      <c r="E218" s="112" t="s">
        <v>624</v>
      </c>
      <c r="F218" s="113">
        <v>715</v>
      </c>
      <c r="G218" s="113"/>
      <c r="H218" s="114">
        <v>500</v>
      </c>
      <c r="I218" s="132">
        <v>872</v>
      </c>
      <c r="J218" s="138" t="s">
        <v>745</v>
      </c>
      <c r="K218" s="134">
        <f>H218-F218</f>
        <v>-215</v>
      </c>
      <c r="L218" s="135">
        <f>K218/F218</f>
        <v>-0.30069930069930068</v>
      </c>
      <c r="M218" s="136" t="s">
        <v>664</v>
      </c>
      <c r="N218" s="137">
        <v>43670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109</v>
      </c>
      <c r="B219" s="106">
        <v>43098</v>
      </c>
      <c r="C219" s="106"/>
      <c r="D219" s="107" t="s">
        <v>736</v>
      </c>
      <c r="E219" s="108" t="s">
        <v>624</v>
      </c>
      <c r="F219" s="109">
        <v>435</v>
      </c>
      <c r="G219" s="108"/>
      <c r="H219" s="108">
        <v>542.5</v>
      </c>
      <c r="I219" s="126">
        <v>539</v>
      </c>
      <c r="J219" s="141" t="s">
        <v>683</v>
      </c>
      <c r="K219" s="128">
        <v>107.5</v>
      </c>
      <c r="L219" s="129">
        <v>0.247126436781609</v>
      </c>
      <c r="M219" s="130" t="s">
        <v>600</v>
      </c>
      <c r="N219" s="131">
        <v>43206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110</v>
      </c>
      <c r="B220" s="106">
        <v>43098</v>
      </c>
      <c r="C220" s="106"/>
      <c r="D220" s="107" t="s">
        <v>571</v>
      </c>
      <c r="E220" s="108" t="s">
        <v>624</v>
      </c>
      <c r="F220" s="109">
        <v>885</v>
      </c>
      <c r="G220" s="108"/>
      <c r="H220" s="108">
        <v>1090</v>
      </c>
      <c r="I220" s="126">
        <v>1084</v>
      </c>
      <c r="J220" s="141" t="s">
        <v>683</v>
      </c>
      <c r="K220" s="128">
        <v>205</v>
      </c>
      <c r="L220" s="129">
        <v>0.23163841807909599</v>
      </c>
      <c r="M220" s="130" t="s">
        <v>600</v>
      </c>
      <c r="N220" s="131">
        <v>43213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8">
        <v>111</v>
      </c>
      <c r="B221" s="348">
        <v>43192</v>
      </c>
      <c r="C221" s="348"/>
      <c r="D221" s="116" t="s">
        <v>753</v>
      </c>
      <c r="E221" s="351" t="s">
        <v>624</v>
      </c>
      <c r="F221" s="354">
        <v>478.5</v>
      </c>
      <c r="G221" s="351"/>
      <c r="H221" s="351">
        <v>442</v>
      </c>
      <c r="I221" s="357">
        <v>613</v>
      </c>
      <c r="J221" s="387" t="s">
        <v>3404</v>
      </c>
      <c r="K221" s="134">
        <f>H221-F221</f>
        <v>-36.5</v>
      </c>
      <c r="L221" s="135">
        <f>K221/F221</f>
        <v>-7.6280041797283177E-2</v>
      </c>
      <c r="M221" s="136" t="s">
        <v>664</v>
      </c>
      <c r="N221" s="137">
        <v>43762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112</v>
      </c>
      <c r="B222" s="110">
        <v>43194</v>
      </c>
      <c r="C222" s="110"/>
      <c r="D222" s="375" t="s">
        <v>2979</v>
      </c>
      <c r="E222" s="112" t="s">
        <v>624</v>
      </c>
      <c r="F222" s="113">
        <f>141.5-7.3</f>
        <v>134.19999999999999</v>
      </c>
      <c r="G222" s="113"/>
      <c r="H222" s="114">
        <v>77</v>
      </c>
      <c r="I222" s="132">
        <v>180</v>
      </c>
      <c r="J222" s="387" t="s">
        <v>3403</v>
      </c>
      <c r="K222" s="134">
        <f>H222-F222</f>
        <v>-57.199999999999989</v>
      </c>
      <c r="L222" s="135">
        <f>K222/F222</f>
        <v>-0.42622950819672129</v>
      </c>
      <c r="M222" s="136" t="s">
        <v>664</v>
      </c>
      <c r="N222" s="137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113</v>
      </c>
      <c r="B223" s="110">
        <v>43209</v>
      </c>
      <c r="C223" s="110"/>
      <c r="D223" s="111" t="s">
        <v>746</v>
      </c>
      <c r="E223" s="112" t="s">
        <v>624</v>
      </c>
      <c r="F223" s="113">
        <v>430</v>
      </c>
      <c r="G223" s="113"/>
      <c r="H223" s="114">
        <v>220</v>
      </c>
      <c r="I223" s="132">
        <v>537</v>
      </c>
      <c r="J223" s="138" t="s">
        <v>747</v>
      </c>
      <c r="K223" s="134">
        <f>H223-F223</f>
        <v>-210</v>
      </c>
      <c r="L223" s="135">
        <f>K223/F223</f>
        <v>-0.48837209302325579</v>
      </c>
      <c r="M223" s="136" t="s">
        <v>664</v>
      </c>
      <c r="N223" s="137">
        <v>43252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9">
        <v>114</v>
      </c>
      <c r="B224" s="159">
        <v>43220</v>
      </c>
      <c r="C224" s="159"/>
      <c r="D224" s="160" t="s">
        <v>394</v>
      </c>
      <c r="E224" s="161" t="s">
        <v>624</v>
      </c>
      <c r="F224" s="163">
        <v>153.5</v>
      </c>
      <c r="G224" s="163"/>
      <c r="H224" s="163">
        <v>196</v>
      </c>
      <c r="I224" s="163">
        <v>196</v>
      </c>
      <c r="J224" s="360" t="s">
        <v>3495</v>
      </c>
      <c r="K224" s="183">
        <f>H224-F224</f>
        <v>42.5</v>
      </c>
      <c r="L224" s="184">
        <f>K224/F224</f>
        <v>0.27687296416938112</v>
      </c>
      <c r="M224" s="162" t="s">
        <v>600</v>
      </c>
      <c r="N224" s="185">
        <v>43605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115</v>
      </c>
      <c r="B225" s="110">
        <v>43306</v>
      </c>
      <c r="C225" s="110"/>
      <c r="D225" s="111" t="s">
        <v>769</v>
      </c>
      <c r="E225" s="112" t="s">
        <v>624</v>
      </c>
      <c r="F225" s="113">
        <v>27.5</v>
      </c>
      <c r="G225" s="113"/>
      <c r="H225" s="114">
        <v>13.1</v>
      </c>
      <c r="I225" s="132">
        <v>60</v>
      </c>
      <c r="J225" s="138" t="s">
        <v>773</v>
      </c>
      <c r="K225" s="134">
        <v>-14.4</v>
      </c>
      <c r="L225" s="135">
        <v>-0.52363636363636401</v>
      </c>
      <c r="M225" s="136" t="s">
        <v>664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8">
        <v>116</v>
      </c>
      <c r="B226" s="348">
        <v>43318</v>
      </c>
      <c r="C226" s="348"/>
      <c r="D226" s="116" t="s">
        <v>748</v>
      </c>
      <c r="E226" s="351" t="s">
        <v>624</v>
      </c>
      <c r="F226" s="351">
        <v>148.5</v>
      </c>
      <c r="G226" s="351"/>
      <c r="H226" s="351">
        <v>102</v>
      </c>
      <c r="I226" s="357">
        <v>182</v>
      </c>
      <c r="J226" s="138" t="s">
        <v>3494</v>
      </c>
      <c r="K226" s="134">
        <f>H226-F226</f>
        <v>-46.5</v>
      </c>
      <c r="L226" s="135">
        <f>K226/F226</f>
        <v>-0.31313131313131315</v>
      </c>
      <c r="M226" s="136" t="s">
        <v>664</v>
      </c>
      <c r="N226" s="137">
        <v>43661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117</v>
      </c>
      <c r="B227" s="106">
        <v>43335</v>
      </c>
      <c r="C227" s="106"/>
      <c r="D227" s="107" t="s">
        <v>774</v>
      </c>
      <c r="E227" s="108" t="s">
        <v>624</v>
      </c>
      <c r="F227" s="156">
        <v>285</v>
      </c>
      <c r="G227" s="108"/>
      <c r="H227" s="108">
        <v>355</v>
      </c>
      <c r="I227" s="126">
        <v>364</v>
      </c>
      <c r="J227" s="141" t="s">
        <v>775</v>
      </c>
      <c r="K227" s="128">
        <v>70</v>
      </c>
      <c r="L227" s="129">
        <v>0.24561403508771901</v>
      </c>
      <c r="M227" s="130" t="s">
        <v>600</v>
      </c>
      <c r="N227" s="131">
        <v>43455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118</v>
      </c>
      <c r="B228" s="106">
        <v>43341</v>
      </c>
      <c r="C228" s="106"/>
      <c r="D228" s="107" t="s">
        <v>384</v>
      </c>
      <c r="E228" s="108" t="s">
        <v>624</v>
      </c>
      <c r="F228" s="156">
        <v>525</v>
      </c>
      <c r="G228" s="108"/>
      <c r="H228" s="108">
        <v>585</v>
      </c>
      <c r="I228" s="126">
        <v>635</v>
      </c>
      <c r="J228" s="141" t="s">
        <v>749</v>
      </c>
      <c r="K228" s="128">
        <f t="shared" ref="K228:K240" si="49">H228-F228</f>
        <v>60</v>
      </c>
      <c r="L228" s="129">
        <f t="shared" ref="L228:L240" si="50">K228/F228</f>
        <v>0.11428571428571428</v>
      </c>
      <c r="M228" s="130" t="s">
        <v>600</v>
      </c>
      <c r="N228" s="131">
        <v>43662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119</v>
      </c>
      <c r="B229" s="106">
        <v>43395</v>
      </c>
      <c r="C229" s="106"/>
      <c r="D229" s="107" t="s">
        <v>368</v>
      </c>
      <c r="E229" s="108" t="s">
        <v>624</v>
      </c>
      <c r="F229" s="156">
        <v>475</v>
      </c>
      <c r="G229" s="108"/>
      <c r="H229" s="108">
        <v>574</v>
      </c>
      <c r="I229" s="126">
        <v>570</v>
      </c>
      <c r="J229" s="141" t="s">
        <v>683</v>
      </c>
      <c r="K229" s="128">
        <f t="shared" si="49"/>
        <v>99</v>
      </c>
      <c r="L229" s="129">
        <f t="shared" si="50"/>
        <v>0.20842105263157895</v>
      </c>
      <c r="M229" s="130" t="s">
        <v>600</v>
      </c>
      <c r="N229" s="131">
        <v>43403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120</v>
      </c>
      <c r="B230" s="154">
        <v>43397</v>
      </c>
      <c r="C230" s="154"/>
      <c r="D230" s="416" t="s">
        <v>391</v>
      </c>
      <c r="E230" s="156" t="s">
        <v>624</v>
      </c>
      <c r="F230" s="156">
        <v>707.5</v>
      </c>
      <c r="G230" s="156"/>
      <c r="H230" s="156">
        <v>872</v>
      </c>
      <c r="I230" s="178">
        <v>872</v>
      </c>
      <c r="J230" s="179" t="s">
        <v>683</v>
      </c>
      <c r="K230" s="128">
        <f t="shared" si="49"/>
        <v>164.5</v>
      </c>
      <c r="L230" s="180">
        <f t="shared" si="50"/>
        <v>0.23250883392226149</v>
      </c>
      <c r="M230" s="181" t="s">
        <v>600</v>
      </c>
      <c r="N230" s="182">
        <v>43482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121</v>
      </c>
      <c r="B231" s="154">
        <v>43398</v>
      </c>
      <c r="C231" s="154"/>
      <c r="D231" s="416" t="s">
        <v>348</v>
      </c>
      <c r="E231" s="156" t="s">
        <v>624</v>
      </c>
      <c r="F231" s="156">
        <v>162</v>
      </c>
      <c r="G231" s="156"/>
      <c r="H231" s="156">
        <v>204</v>
      </c>
      <c r="I231" s="178">
        <v>209</v>
      </c>
      <c r="J231" s="179" t="s">
        <v>3493</v>
      </c>
      <c r="K231" s="128">
        <f t="shared" si="49"/>
        <v>42</v>
      </c>
      <c r="L231" s="180">
        <f t="shared" si="50"/>
        <v>0.25925925925925924</v>
      </c>
      <c r="M231" s="181" t="s">
        <v>600</v>
      </c>
      <c r="N231" s="182">
        <v>43539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122</v>
      </c>
      <c r="B232" s="207">
        <v>43399</v>
      </c>
      <c r="C232" s="207"/>
      <c r="D232" s="155" t="s">
        <v>495</v>
      </c>
      <c r="E232" s="208" t="s">
        <v>624</v>
      </c>
      <c r="F232" s="208">
        <v>240</v>
      </c>
      <c r="G232" s="208"/>
      <c r="H232" s="208">
        <v>297</v>
      </c>
      <c r="I232" s="232">
        <v>297</v>
      </c>
      <c r="J232" s="179" t="s">
        <v>683</v>
      </c>
      <c r="K232" s="233">
        <f t="shared" si="49"/>
        <v>57</v>
      </c>
      <c r="L232" s="234">
        <f t="shared" si="50"/>
        <v>0.23749999999999999</v>
      </c>
      <c r="M232" s="235" t="s">
        <v>600</v>
      </c>
      <c r="N232" s="236">
        <v>43417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123</v>
      </c>
      <c r="B233" s="106">
        <v>43439</v>
      </c>
      <c r="C233" s="106"/>
      <c r="D233" s="148" t="s">
        <v>750</v>
      </c>
      <c r="E233" s="108" t="s">
        <v>624</v>
      </c>
      <c r="F233" s="108">
        <v>202.5</v>
      </c>
      <c r="G233" s="108"/>
      <c r="H233" s="108">
        <v>255</v>
      </c>
      <c r="I233" s="126">
        <v>252</v>
      </c>
      <c r="J233" s="141" t="s">
        <v>683</v>
      </c>
      <c r="K233" s="128">
        <f t="shared" si="49"/>
        <v>52.5</v>
      </c>
      <c r="L233" s="129">
        <f t="shared" si="50"/>
        <v>0.25925925925925924</v>
      </c>
      <c r="M233" s="130" t="s">
        <v>600</v>
      </c>
      <c r="N233" s="131">
        <v>43542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124</v>
      </c>
      <c r="B234" s="207">
        <v>43465</v>
      </c>
      <c r="C234" s="106"/>
      <c r="D234" s="416" t="s">
        <v>423</v>
      </c>
      <c r="E234" s="208" t="s">
        <v>624</v>
      </c>
      <c r="F234" s="208">
        <v>710</v>
      </c>
      <c r="G234" s="208"/>
      <c r="H234" s="208">
        <v>866</v>
      </c>
      <c r="I234" s="232">
        <v>866</v>
      </c>
      <c r="J234" s="179" t="s">
        <v>683</v>
      </c>
      <c r="K234" s="128">
        <f t="shared" si="49"/>
        <v>156</v>
      </c>
      <c r="L234" s="129">
        <f t="shared" si="50"/>
        <v>0.21971830985915494</v>
      </c>
      <c r="M234" s="130" t="s">
        <v>600</v>
      </c>
      <c r="N234" s="363">
        <v>43553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125</v>
      </c>
      <c r="B235" s="207">
        <v>43522</v>
      </c>
      <c r="C235" s="207"/>
      <c r="D235" s="416" t="s">
        <v>141</v>
      </c>
      <c r="E235" s="208" t="s">
        <v>624</v>
      </c>
      <c r="F235" s="208">
        <v>337.25</v>
      </c>
      <c r="G235" s="208"/>
      <c r="H235" s="208">
        <v>398.5</v>
      </c>
      <c r="I235" s="232">
        <v>411</v>
      </c>
      <c r="J235" s="141" t="s">
        <v>3492</v>
      </c>
      <c r="K235" s="128">
        <f t="shared" si="49"/>
        <v>61.25</v>
      </c>
      <c r="L235" s="129">
        <f t="shared" si="50"/>
        <v>0.1816160118606375</v>
      </c>
      <c r="M235" s="130" t="s">
        <v>600</v>
      </c>
      <c r="N235" s="363">
        <v>43760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0">
        <v>126</v>
      </c>
      <c r="B236" s="164">
        <v>43559</v>
      </c>
      <c r="C236" s="164"/>
      <c r="D236" s="165" t="s">
        <v>410</v>
      </c>
      <c r="E236" s="166" t="s">
        <v>624</v>
      </c>
      <c r="F236" s="166">
        <v>130</v>
      </c>
      <c r="G236" s="166"/>
      <c r="H236" s="166">
        <v>65</v>
      </c>
      <c r="I236" s="186">
        <v>158</v>
      </c>
      <c r="J236" s="138" t="s">
        <v>751</v>
      </c>
      <c r="K236" s="134">
        <f t="shared" si="49"/>
        <v>-65</v>
      </c>
      <c r="L236" s="135">
        <f t="shared" si="50"/>
        <v>-0.5</v>
      </c>
      <c r="M236" s="136" t="s">
        <v>664</v>
      </c>
      <c r="N236" s="137">
        <v>43726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1">
        <v>127</v>
      </c>
      <c r="B237" s="187">
        <v>43017</v>
      </c>
      <c r="C237" s="187"/>
      <c r="D237" s="188" t="s">
        <v>169</v>
      </c>
      <c r="E237" s="189" t="s">
        <v>624</v>
      </c>
      <c r="F237" s="190">
        <v>141.5</v>
      </c>
      <c r="G237" s="191"/>
      <c r="H237" s="191">
        <v>183.5</v>
      </c>
      <c r="I237" s="191">
        <v>210</v>
      </c>
      <c r="J237" s="218" t="s">
        <v>3441</v>
      </c>
      <c r="K237" s="219">
        <f t="shared" si="49"/>
        <v>42</v>
      </c>
      <c r="L237" s="220">
        <f t="shared" si="50"/>
        <v>0.29681978798586572</v>
      </c>
      <c r="M237" s="190" t="s">
        <v>600</v>
      </c>
      <c r="N237" s="221">
        <v>43042</v>
      </c>
      <c r="O237" s="57"/>
      <c r="P237" s="16"/>
      <c r="Q237" s="16"/>
      <c r="R237" s="94" t="s">
        <v>752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128</v>
      </c>
      <c r="B238" s="164">
        <v>43074</v>
      </c>
      <c r="C238" s="164"/>
      <c r="D238" s="165" t="s">
        <v>303</v>
      </c>
      <c r="E238" s="166" t="s">
        <v>624</v>
      </c>
      <c r="F238" s="167">
        <v>172</v>
      </c>
      <c r="G238" s="166"/>
      <c r="H238" s="166">
        <v>155.25</v>
      </c>
      <c r="I238" s="186">
        <v>230</v>
      </c>
      <c r="J238" s="387" t="s">
        <v>3401</v>
      </c>
      <c r="K238" s="134">
        <f t="shared" ref="K238" si="51">H238-F238</f>
        <v>-16.75</v>
      </c>
      <c r="L238" s="135">
        <f t="shared" ref="L238" si="52">K238/F238</f>
        <v>-9.7383720930232565E-2</v>
      </c>
      <c r="M238" s="136" t="s">
        <v>664</v>
      </c>
      <c r="N238" s="137">
        <v>43787</v>
      </c>
      <c r="O238" s="57"/>
      <c r="P238" s="16"/>
      <c r="Q238" s="16"/>
      <c r="R238" s="17" t="s">
        <v>752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129</v>
      </c>
      <c r="B239" s="187">
        <v>43398</v>
      </c>
      <c r="C239" s="187"/>
      <c r="D239" s="188" t="s">
        <v>104</v>
      </c>
      <c r="E239" s="189" t="s">
        <v>624</v>
      </c>
      <c r="F239" s="191">
        <v>698.5</v>
      </c>
      <c r="G239" s="191"/>
      <c r="H239" s="191">
        <v>850</v>
      </c>
      <c r="I239" s="191">
        <v>890</v>
      </c>
      <c r="J239" s="222" t="s">
        <v>3489</v>
      </c>
      <c r="K239" s="219">
        <f t="shared" si="49"/>
        <v>151.5</v>
      </c>
      <c r="L239" s="220">
        <f t="shared" si="50"/>
        <v>0.21689334287759485</v>
      </c>
      <c r="M239" s="190" t="s">
        <v>600</v>
      </c>
      <c r="N239" s="221">
        <v>43453</v>
      </c>
      <c r="O239" s="57"/>
      <c r="P239" s="16"/>
      <c r="Q239" s="16"/>
      <c r="R239" s="94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130</v>
      </c>
      <c r="B240" s="159">
        <v>42877</v>
      </c>
      <c r="C240" s="159"/>
      <c r="D240" s="160" t="s">
        <v>383</v>
      </c>
      <c r="E240" s="161" t="s">
        <v>624</v>
      </c>
      <c r="F240" s="162">
        <v>127.6</v>
      </c>
      <c r="G240" s="163"/>
      <c r="H240" s="163">
        <v>138</v>
      </c>
      <c r="I240" s="163">
        <v>190</v>
      </c>
      <c r="J240" s="388" t="s">
        <v>3405</v>
      </c>
      <c r="K240" s="183">
        <f t="shared" si="49"/>
        <v>10.400000000000006</v>
      </c>
      <c r="L240" s="184">
        <f t="shared" si="50"/>
        <v>8.1504702194357417E-2</v>
      </c>
      <c r="M240" s="162" t="s">
        <v>600</v>
      </c>
      <c r="N240" s="185">
        <v>43774</v>
      </c>
      <c r="O240" s="57"/>
      <c r="P240" s="16"/>
      <c r="Q240" s="16"/>
      <c r="R240" s="17" t="s">
        <v>754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2">
        <v>131</v>
      </c>
      <c r="B241" s="195">
        <v>43158</v>
      </c>
      <c r="C241" s="195"/>
      <c r="D241" s="192" t="s">
        <v>755</v>
      </c>
      <c r="E241" s="196" t="s">
        <v>624</v>
      </c>
      <c r="F241" s="197">
        <v>317</v>
      </c>
      <c r="G241" s="196"/>
      <c r="H241" s="196"/>
      <c r="I241" s="225">
        <v>398</v>
      </c>
      <c r="J241" s="224"/>
      <c r="K241" s="194"/>
      <c r="L241" s="193"/>
      <c r="M241" s="224" t="s">
        <v>602</v>
      </c>
      <c r="N241" s="223"/>
      <c r="O241" s="57"/>
      <c r="P241" s="16"/>
      <c r="Q241" s="16"/>
      <c r="R241" s="94" t="s">
        <v>754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132</v>
      </c>
      <c r="B242" s="164">
        <v>43164</v>
      </c>
      <c r="C242" s="164"/>
      <c r="D242" s="165" t="s">
        <v>135</v>
      </c>
      <c r="E242" s="166" t="s">
        <v>624</v>
      </c>
      <c r="F242" s="167">
        <f>510-14.4</f>
        <v>495.6</v>
      </c>
      <c r="G242" s="166"/>
      <c r="H242" s="166">
        <v>350</v>
      </c>
      <c r="I242" s="186">
        <v>672</v>
      </c>
      <c r="J242" s="387" t="s">
        <v>3462</v>
      </c>
      <c r="K242" s="134">
        <f t="shared" ref="K242" si="53">H242-F242</f>
        <v>-145.60000000000002</v>
      </c>
      <c r="L242" s="135">
        <f t="shared" ref="L242" si="54">K242/F242</f>
        <v>-0.29378531073446329</v>
      </c>
      <c r="M242" s="136" t="s">
        <v>664</v>
      </c>
      <c r="N242" s="137">
        <v>43887</v>
      </c>
      <c r="O242" s="57"/>
      <c r="P242" s="16"/>
      <c r="Q242" s="16"/>
      <c r="R242" s="17" t="s">
        <v>754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0">
        <v>133</v>
      </c>
      <c r="B243" s="164">
        <v>43237</v>
      </c>
      <c r="C243" s="164"/>
      <c r="D243" s="165" t="s">
        <v>489</v>
      </c>
      <c r="E243" s="166" t="s">
        <v>624</v>
      </c>
      <c r="F243" s="167">
        <v>230.3</v>
      </c>
      <c r="G243" s="166"/>
      <c r="H243" s="166">
        <v>102.5</v>
      </c>
      <c r="I243" s="186">
        <v>348</v>
      </c>
      <c r="J243" s="387" t="s">
        <v>3483</v>
      </c>
      <c r="K243" s="134">
        <f t="shared" ref="K243" si="55">H243-F243</f>
        <v>-127.80000000000001</v>
      </c>
      <c r="L243" s="135">
        <f t="shared" ref="L243" si="56">K243/F243</f>
        <v>-0.55492835432045162</v>
      </c>
      <c r="M243" s="136" t="s">
        <v>664</v>
      </c>
      <c r="N243" s="137">
        <v>43896</v>
      </c>
      <c r="O243" s="57"/>
      <c r="P243" s="16"/>
      <c r="Q243" s="16"/>
      <c r="R243" s="17" t="s">
        <v>752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5">
        <v>134</v>
      </c>
      <c r="B244" s="198">
        <v>43258</v>
      </c>
      <c r="C244" s="198"/>
      <c r="D244" s="201" t="s">
        <v>449</v>
      </c>
      <c r="E244" s="199" t="s">
        <v>624</v>
      </c>
      <c r="F244" s="197">
        <f>342.5-5.1</f>
        <v>337.4</v>
      </c>
      <c r="G244" s="199"/>
      <c r="H244" s="199"/>
      <c r="I244" s="226">
        <v>439</v>
      </c>
      <c r="J244" s="227"/>
      <c r="K244" s="228"/>
      <c r="L244" s="229"/>
      <c r="M244" s="227" t="s">
        <v>602</v>
      </c>
      <c r="N244" s="230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5">
        <v>135</v>
      </c>
      <c r="B245" s="198">
        <v>43285</v>
      </c>
      <c r="C245" s="198"/>
      <c r="D245" s="202" t="s">
        <v>49</v>
      </c>
      <c r="E245" s="199" t="s">
        <v>624</v>
      </c>
      <c r="F245" s="197">
        <f>127.5-5.53</f>
        <v>121.97</v>
      </c>
      <c r="G245" s="199"/>
      <c r="H245" s="199"/>
      <c r="I245" s="226">
        <v>170</v>
      </c>
      <c r="J245" s="227"/>
      <c r="K245" s="228"/>
      <c r="L245" s="229"/>
      <c r="M245" s="227" t="s">
        <v>602</v>
      </c>
      <c r="N245" s="230"/>
      <c r="O245" s="57"/>
      <c r="P245" s="16"/>
      <c r="Q245" s="16"/>
      <c r="R245" s="342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136</v>
      </c>
      <c r="B246" s="164">
        <v>43294</v>
      </c>
      <c r="C246" s="164"/>
      <c r="D246" s="165" t="s">
        <v>243</v>
      </c>
      <c r="E246" s="166" t="s">
        <v>624</v>
      </c>
      <c r="F246" s="167">
        <v>46.5</v>
      </c>
      <c r="G246" s="166"/>
      <c r="H246" s="166">
        <v>17</v>
      </c>
      <c r="I246" s="186">
        <v>59</v>
      </c>
      <c r="J246" s="387" t="s">
        <v>3461</v>
      </c>
      <c r="K246" s="134">
        <f t="shared" ref="K246" si="57">H246-F246</f>
        <v>-29.5</v>
      </c>
      <c r="L246" s="135">
        <f t="shared" ref="L246" si="58">K246/F246</f>
        <v>-0.63440860215053763</v>
      </c>
      <c r="M246" s="136" t="s">
        <v>664</v>
      </c>
      <c r="N246" s="137">
        <v>43887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2">
        <v>137</v>
      </c>
      <c r="B247" s="195">
        <v>43396</v>
      </c>
      <c r="C247" s="195"/>
      <c r="D247" s="202" t="s">
        <v>425</v>
      </c>
      <c r="E247" s="199" t="s">
        <v>624</v>
      </c>
      <c r="F247" s="200">
        <v>156.5</v>
      </c>
      <c r="G247" s="199"/>
      <c r="H247" s="199"/>
      <c r="I247" s="226">
        <v>191</v>
      </c>
      <c r="J247" s="227"/>
      <c r="K247" s="228"/>
      <c r="L247" s="229"/>
      <c r="M247" s="227" t="s">
        <v>602</v>
      </c>
      <c r="N247" s="230"/>
      <c r="O247" s="57"/>
      <c r="P247" s="16"/>
      <c r="Q247" s="16"/>
      <c r="R247" s="344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2">
        <v>138</v>
      </c>
      <c r="B248" s="195">
        <v>43439</v>
      </c>
      <c r="C248" s="195"/>
      <c r="D248" s="202" t="s">
        <v>330</v>
      </c>
      <c r="E248" s="199" t="s">
        <v>624</v>
      </c>
      <c r="F248" s="200">
        <v>259.5</v>
      </c>
      <c r="G248" s="199"/>
      <c r="H248" s="199"/>
      <c r="I248" s="226">
        <v>321</v>
      </c>
      <c r="J248" s="227"/>
      <c r="K248" s="228"/>
      <c r="L248" s="229"/>
      <c r="M248" s="227" t="s">
        <v>602</v>
      </c>
      <c r="N248" s="230"/>
      <c r="O248" s="16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0">
        <v>139</v>
      </c>
      <c r="B249" s="164">
        <v>43439</v>
      </c>
      <c r="C249" s="164"/>
      <c r="D249" s="165" t="s">
        <v>776</v>
      </c>
      <c r="E249" s="166" t="s">
        <v>624</v>
      </c>
      <c r="F249" s="166">
        <v>715</v>
      </c>
      <c r="G249" s="166"/>
      <c r="H249" s="166">
        <v>445</v>
      </c>
      <c r="I249" s="186">
        <v>840</v>
      </c>
      <c r="J249" s="138" t="s">
        <v>2995</v>
      </c>
      <c r="K249" s="134">
        <f t="shared" ref="K249:K252" si="59">H249-F249</f>
        <v>-270</v>
      </c>
      <c r="L249" s="135">
        <f t="shared" ref="L249:L252" si="60">K249/F249</f>
        <v>-0.3776223776223776</v>
      </c>
      <c r="M249" s="136" t="s">
        <v>664</v>
      </c>
      <c r="N249" s="137">
        <v>43800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140</v>
      </c>
      <c r="B250" s="207">
        <v>43469</v>
      </c>
      <c r="C250" s="207"/>
      <c r="D250" s="155" t="s">
        <v>145</v>
      </c>
      <c r="E250" s="208" t="s">
        <v>624</v>
      </c>
      <c r="F250" s="208">
        <v>875</v>
      </c>
      <c r="G250" s="208"/>
      <c r="H250" s="208">
        <v>1165</v>
      </c>
      <c r="I250" s="232">
        <v>1185</v>
      </c>
      <c r="J250" s="141" t="s">
        <v>3490</v>
      </c>
      <c r="K250" s="128">
        <f t="shared" si="59"/>
        <v>290</v>
      </c>
      <c r="L250" s="129">
        <f t="shared" si="60"/>
        <v>0.33142857142857141</v>
      </c>
      <c r="M250" s="130" t="s">
        <v>600</v>
      </c>
      <c r="N250" s="363">
        <v>43847</v>
      </c>
      <c r="O250" s="57"/>
      <c r="P250" s="16"/>
      <c r="Q250" s="16"/>
      <c r="R250" s="17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141</v>
      </c>
      <c r="B251" s="207">
        <v>43559</v>
      </c>
      <c r="C251" s="207"/>
      <c r="D251" s="416" t="s">
        <v>345</v>
      </c>
      <c r="E251" s="208" t="s">
        <v>624</v>
      </c>
      <c r="F251" s="208">
        <f>387-14.63</f>
        <v>372.37</v>
      </c>
      <c r="G251" s="208"/>
      <c r="H251" s="208">
        <v>490</v>
      </c>
      <c r="I251" s="232">
        <v>490</v>
      </c>
      <c r="J251" s="141" t="s">
        <v>683</v>
      </c>
      <c r="K251" s="128">
        <f t="shared" si="59"/>
        <v>117.63</v>
      </c>
      <c r="L251" s="129">
        <f t="shared" si="60"/>
        <v>0.31589548030185027</v>
      </c>
      <c r="M251" s="130" t="s">
        <v>600</v>
      </c>
      <c r="N251" s="363">
        <v>43850</v>
      </c>
      <c r="O251" s="57"/>
      <c r="P251" s="16"/>
      <c r="Q251" s="16"/>
      <c r="R251" s="17" t="s">
        <v>752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142</v>
      </c>
      <c r="B252" s="164">
        <v>43578</v>
      </c>
      <c r="C252" s="164"/>
      <c r="D252" s="165" t="s">
        <v>777</v>
      </c>
      <c r="E252" s="166" t="s">
        <v>601</v>
      </c>
      <c r="F252" s="166">
        <v>220</v>
      </c>
      <c r="G252" s="166"/>
      <c r="H252" s="166">
        <v>127.5</v>
      </c>
      <c r="I252" s="186">
        <v>284</v>
      </c>
      <c r="J252" s="387" t="s">
        <v>3484</v>
      </c>
      <c r="K252" s="134">
        <f t="shared" si="59"/>
        <v>-92.5</v>
      </c>
      <c r="L252" s="135">
        <f t="shared" si="60"/>
        <v>-0.42045454545454547</v>
      </c>
      <c r="M252" s="136" t="s">
        <v>664</v>
      </c>
      <c r="N252" s="137">
        <v>43896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143</v>
      </c>
      <c r="B253" s="207">
        <v>43622</v>
      </c>
      <c r="C253" s="207"/>
      <c r="D253" s="416" t="s">
        <v>496</v>
      </c>
      <c r="E253" s="208" t="s">
        <v>601</v>
      </c>
      <c r="F253" s="208">
        <v>332.8</v>
      </c>
      <c r="G253" s="208"/>
      <c r="H253" s="208">
        <v>405</v>
      </c>
      <c r="I253" s="232">
        <v>419</v>
      </c>
      <c r="J253" s="141" t="s">
        <v>3491</v>
      </c>
      <c r="K253" s="128">
        <f t="shared" ref="K253" si="61">H253-F253</f>
        <v>72.199999999999989</v>
      </c>
      <c r="L253" s="129">
        <f t="shared" ref="L253" si="62">K253/F253</f>
        <v>0.21694711538461534</v>
      </c>
      <c r="M253" s="130" t="s">
        <v>600</v>
      </c>
      <c r="N253" s="363">
        <v>43860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44">
        <v>144</v>
      </c>
      <c r="B254" s="143">
        <v>43641</v>
      </c>
      <c r="C254" s="143"/>
      <c r="D254" s="144" t="s">
        <v>139</v>
      </c>
      <c r="E254" s="145" t="s">
        <v>624</v>
      </c>
      <c r="F254" s="146">
        <v>386</v>
      </c>
      <c r="G254" s="147"/>
      <c r="H254" s="147">
        <v>395</v>
      </c>
      <c r="I254" s="147">
        <v>452</v>
      </c>
      <c r="J254" s="170" t="s">
        <v>3406</v>
      </c>
      <c r="K254" s="171">
        <f t="shared" ref="K254" si="63">H254-F254</f>
        <v>9</v>
      </c>
      <c r="L254" s="172">
        <f t="shared" ref="L254" si="64">K254/F254</f>
        <v>2.3316062176165803E-2</v>
      </c>
      <c r="M254" s="173" t="s">
        <v>709</v>
      </c>
      <c r="N254" s="174">
        <v>43868</v>
      </c>
      <c r="O254" s="16"/>
      <c r="P254" s="16"/>
      <c r="Q254" s="16"/>
      <c r="R254" s="344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3">
        <v>145</v>
      </c>
      <c r="B255" s="195">
        <v>43707</v>
      </c>
      <c r="C255" s="195"/>
      <c r="D255" s="202" t="s">
        <v>260</v>
      </c>
      <c r="E255" s="199" t="s">
        <v>624</v>
      </c>
      <c r="F255" s="199" t="s">
        <v>756</v>
      </c>
      <c r="G255" s="199"/>
      <c r="H255" s="199"/>
      <c r="I255" s="226">
        <v>190</v>
      </c>
      <c r="J255" s="227"/>
      <c r="K255" s="228"/>
      <c r="L255" s="229"/>
      <c r="M255" s="358" t="s">
        <v>602</v>
      </c>
      <c r="N255" s="230"/>
      <c r="O255" s="16"/>
      <c r="P255" s="16"/>
      <c r="Q255" s="16"/>
      <c r="R255" s="34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146</v>
      </c>
      <c r="B256" s="207">
        <v>43731</v>
      </c>
      <c r="C256" s="207"/>
      <c r="D256" s="155" t="s">
        <v>440</v>
      </c>
      <c r="E256" s="208" t="s">
        <v>624</v>
      </c>
      <c r="F256" s="208">
        <v>235</v>
      </c>
      <c r="G256" s="208"/>
      <c r="H256" s="208">
        <v>295</v>
      </c>
      <c r="I256" s="232">
        <v>296</v>
      </c>
      <c r="J256" s="141" t="s">
        <v>3148</v>
      </c>
      <c r="K256" s="128">
        <f t="shared" ref="K256" si="65">H256-F256</f>
        <v>60</v>
      </c>
      <c r="L256" s="129">
        <f t="shared" ref="L256" si="66">K256/F256</f>
        <v>0.25531914893617019</v>
      </c>
      <c r="M256" s="130" t="s">
        <v>600</v>
      </c>
      <c r="N256" s="363">
        <v>43844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147</v>
      </c>
      <c r="B257" s="207">
        <v>43752</v>
      </c>
      <c r="C257" s="207"/>
      <c r="D257" s="155" t="s">
        <v>2978</v>
      </c>
      <c r="E257" s="208" t="s">
        <v>624</v>
      </c>
      <c r="F257" s="208">
        <v>277.5</v>
      </c>
      <c r="G257" s="208"/>
      <c r="H257" s="208">
        <v>333</v>
      </c>
      <c r="I257" s="232">
        <v>333</v>
      </c>
      <c r="J257" s="141" t="s">
        <v>3149</v>
      </c>
      <c r="K257" s="128">
        <f t="shared" ref="K257" si="67">H257-F257</f>
        <v>55.5</v>
      </c>
      <c r="L257" s="129">
        <f t="shared" ref="L257" si="68">K257/F257</f>
        <v>0.2</v>
      </c>
      <c r="M257" s="130" t="s">
        <v>600</v>
      </c>
      <c r="N257" s="363">
        <v>43846</v>
      </c>
      <c r="O257" s="57"/>
      <c r="P257" s="16"/>
      <c r="Q257" s="16"/>
      <c r="R257" s="17" t="s">
        <v>754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148</v>
      </c>
      <c r="B258" s="207">
        <v>43752</v>
      </c>
      <c r="C258" s="207"/>
      <c r="D258" s="155" t="s">
        <v>2977</v>
      </c>
      <c r="E258" s="208" t="s">
        <v>624</v>
      </c>
      <c r="F258" s="208">
        <v>930</v>
      </c>
      <c r="G258" s="208"/>
      <c r="H258" s="208">
        <v>1165</v>
      </c>
      <c r="I258" s="232">
        <v>1200</v>
      </c>
      <c r="J258" s="141" t="s">
        <v>3151</v>
      </c>
      <c r="K258" s="128">
        <f t="shared" ref="K258" si="69">H258-F258</f>
        <v>235</v>
      </c>
      <c r="L258" s="129">
        <f t="shared" ref="L258" si="70">K258/F258</f>
        <v>0.25268817204301075</v>
      </c>
      <c r="M258" s="130" t="s">
        <v>600</v>
      </c>
      <c r="N258" s="363">
        <v>43847</v>
      </c>
      <c r="O258" s="57"/>
      <c r="P258" s="16"/>
      <c r="Q258" s="16"/>
      <c r="R258" s="17" t="s">
        <v>754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2">
        <v>149</v>
      </c>
      <c r="B259" s="347">
        <v>43753</v>
      </c>
      <c r="C259" s="212"/>
      <c r="D259" s="374" t="s">
        <v>2976</v>
      </c>
      <c r="E259" s="350" t="s">
        <v>624</v>
      </c>
      <c r="F259" s="353">
        <v>111</v>
      </c>
      <c r="G259" s="350"/>
      <c r="H259" s="350"/>
      <c r="I259" s="356">
        <v>141</v>
      </c>
      <c r="J259" s="238"/>
      <c r="K259" s="238"/>
      <c r="L259" s="123"/>
      <c r="M259" s="362" t="s">
        <v>602</v>
      </c>
      <c r="N259" s="240"/>
      <c r="O259" s="16"/>
      <c r="P259" s="16"/>
      <c r="Q259" s="16"/>
      <c r="R259" s="344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150</v>
      </c>
      <c r="B260" s="207">
        <v>43753</v>
      </c>
      <c r="C260" s="207"/>
      <c r="D260" s="155" t="s">
        <v>2975</v>
      </c>
      <c r="E260" s="208" t="s">
        <v>624</v>
      </c>
      <c r="F260" s="209">
        <v>296</v>
      </c>
      <c r="G260" s="208"/>
      <c r="H260" s="208">
        <v>370</v>
      </c>
      <c r="I260" s="232">
        <v>370</v>
      </c>
      <c r="J260" s="141" t="s">
        <v>683</v>
      </c>
      <c r="K260" s="128">
        <f t="shared" ref="K260" si="71">H260-F260</f>
        <v>74</v>
      </c>
      <c r="L260" s="129">
        <f t="shared" ref="L260" si="72">K260/F260</f>
        <v>0.25</v>
      </c>
      <c r="M260" s="130" t="s">
        <v>600</v>
      </c>
      <c r="N260" s="363">
        <v>43853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3">
        <v>151</v>
      </c>
      <c r="B261" s="211">
        <v>43754</v>
      </c>
      <c r="C261" s="211"/>
      <c r="D261" s="192" t="s">
        <v>2974</v>
      </c>
      <c r="E261" s="349" t="s">
        <v>624</v>
      </c>
      <c r="F261" s="352" t="s">
        <v>2940</v>
      </c>
      <c r="G261" s="349"/>
      <c r="H261" s="349"/>
      <c r="I261" s="355">
        <v>344</v>
      </c>
      <c r="J261" s="359"/>
      <c r="K261" s="241"/>
      <c r="L261" s="361"/>
      <c r="M261" s="343" t="s">
        <v>602</v>
      </c>
      <c r="N261" s="364"/>
      <c r="O261" s="16"/>
      <c r="P261" s="16"/>
      <c r="Q261" s="16"/>
      <c r="R261" s="344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46">
        <v>152</v>
      </c>
      <c r="B262" s="212">
        <v>43832</v>
      </c>
      <c r="C262" s="212"/>
      <c r="D262" s="216" t="s">
        <v>2254</v>
      </c>
      <c r="E262" s="213" t="s">
        <v>624</v>
      </c>
      <c r="F262" s="214" t="s">
        <v>3136</v>
      </c>
      <c r="G262" s="213"/>
      <c r="H262" s="213"/>
      <c r="I262" s="237">
        <v>590</v>
      </c>
      <c r="J262" s="238"/>
      <c r="K262" s="238"/>
      <c r="L262" s="123"/>
      <c r="M262" s="343" t="s">
        <v>602</v>
      </c>
      <c r="N262" s="240"/>
      <c r="O262" s="16"/>
      <c r="P262" s="16"/>
      <c r="Q262" s="16"/>
      <c r="R262" s="344" t="s">
        <v>754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153</v>
      </c>
      <c r="B263" s="207">
        <v>43966</v>
      </c>
      <c r="C263" s="207"/>
      <c r="D263" s="155" t="s">
        <v>65</v>
      </c>
      <c r="E263" s="208" t="s">
        <v>624</v>
      </c>
      <c r="F263" s="209">
        <v>67.5</v>
      </c>
      <c r="G263" s="208"/>
      <c r="H263" s="208">
        <v>86</v>
      </c>
      <c r="I263" s="232">
        <v>86</v>
      </c>
      <c r="J263" s="141" t="s">
        <v>3643</v>
      </c>
      <c r="K263" s="128">
        <f t="shared" ref="K263" si="73">H263-F263</f>
        <v>18.5</v>
      </c>
      <c r="L263" s="129">
        <f t="shared" ref="L263" si="74">K263/F263</f>
        <v>0.27407407407407408</v>
      </c>
      <c r="M263" s="130" t="s">
        <v>600</v>
      </c>
      <c r="N263" s="363">
        <v>44008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0"/>
      <c r="B264" s="200" t="s">
        <v>2981</v>
      </c>
      <c r="C264" s="212"/>
      <c r="D264" s="216"/>
      <c r="E264" s="213"/>
      <c r="F264" s="214"/>
      <c r="G264" s="213"/>
      <c r="H264" s="213"/>
      <c r="I264" s="237"/>
      <c r="J264" s="238"/>
      <c r="K264" s="238"/>
      <c r="L264" s="123"/>
      <c r="M264" s="239"/>
      <c r="N264" s="240"/>
      <c r="O264" s="16"/>
      <c r="P264" s="16"/>
      <c r="Q264" s="16"/>
      <c r="R264" s="34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0"/>
      <c r="B265" s="212"/>
      <c r="C265" s="212"/>
      <c r="D265" s="216"/>
      <c r="E265" s="213"/>
      <c r="F265" s="214"/>
      <c r="G265" s="213"/>
      <c r="H265" s="213"/>
      <c r="I265" s="237"/>
      <c r="J265" s="238"/>
      <c r="K265" s="238"/>
      <c r="L265" s="123"/>
      <c r="M265" s="239"/>
      <c r="N265" s="240"/>
      <c r="O265" s="16"/>
      <c r="P265" s="16"/>
      <c r="Q265" s="16"/>
      <c r="R265" s="344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0"/>
      <c r="B266" s="212"/>
      <c r="C266" s="212"/>
      <c r="D266" s="216"/>
      <c r="E266" s="213"/>
      <c r="F266" s="214"/>
      <c r="G266" s="213"/>
      <c r="H266" s="213"/>
      <c r="I266" s="237"/>
      <c r="J266" s="238"/>
      <c r="K266" s="238"/>
      <c r="L266" s="123"/>
      <c r="M266" s="239"/>
      <c r="N266" s="240"/>
      <c r="O266" s="16"/>
      <c r="P266" s="16"/>
      <c r="Q266" s="16"/>
      <c r="R266" s="344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/>
      <c r="B267" s="212"/>
      <c r="C267" s="212"/>
      <c r="D267" s="216"/>
      <c r="E267" s="213"/>
      <c r="F267" s="214"/>
      <c r="G267" s="213"/>
      <c r="H267" s="213"/>
      <c r="I267" s="237"/>
      <c r="J267" s="238"/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R272" s="344"/>
    </row>
    <row r="273" spans="1:18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R273" s="344"/>
    </row>
    <row r="274" spans="1:18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R274" s="344"/>
    </row>
    <row r="275" spans="1:18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18">
      <c r="A276" s="210"/>
      <c r="B276" s="200"/>
      <c r="O276" s="16"/>
      <c r="P276" s="16"/>
      <c r="R276" s="344"/>
    </row>
    <row r="277" spans="1:18">
      <c r="R277" s="242"/>
    </row>
    <row r="278" spans="1:18">
      <c r="R278" s="242"/>
    </row>
    <row r="279" spans="1:18">
      <c r="R279" s="242"/>
    </row>
    <row r="280" spans="1:18">
      <c r="R280" s="242"/>
    </row>
    <row r="281" spans="1:18">
      <c r="R281" s="242"/>
    </row>
    <row r="282" spans="1:18">
      <c r="R282" s="242"/>
    </row>
    <row r="283" spans="1:18">
      <c r="R283" s="242"/>
    </row>
    <row r="284" spans="1:18">
      <c r="R284" s="242"/>
    </row>
    <row r="285" spans="1:18">
      <c r="R285" s="242"/>
    </row>
    <row r="286" spans="1:18">
      <c r="R286" s="242"/>
    </row>
    <row r="287" spans="1:18">
      <c r="R287" s="242"/>
    </row>
    <row r="293" spans="1:1">
      <c r="A293" s="217"/>
    </row>
    <row r="294" spans="1:1">
      <c r="A294" s="217"/>
    </row>
    <row r="295" spans="1:1">
      <c r="A295" s="213"/>
    </row>
  </sheetData>
  <autoFilter ref="R1:R295"/>
  <mergeCells count="50">
    <mergeCell ref="A85:A86"/>
    <mergeCell ref="B85:B86"/>
    <mergeCell ref="J85:J86"/>
    <mergeCell ref="L85:L86"/>
    <mergeCell ref="M85:M86"/>
    <mergeCell ref="A83:A84"/>
    <mergeCell ref="B83:B84"/>
    <mergeCell ref="J83:J84"/>
    <mergeCell ref="L83:L84"/>
    <mergeCell ref="M83:M84"/>
    <mergeCell ref="N95:N96"/>
    <mergeCell ref="O95:O96"/>
    <mergeCell ref="P95:P96"/>
    <mergeCell ref="O81:O82"/>
    <mergeCell ref="N81:N82"/>
    <mergeCell ref="P81:P82"/>
    <mergeCell ref="N83:N84"/>
    <mergeCell ref="O83:O84"/>
    <mergeCell ref="P83:P84"/>
    <mergeCell ref="O77:O78"/>
    <mergeCell ref="J79:J80"/>
    <mergeCell ref="L79:L80"/>
    <mergeCell ref="M79:M80"/>
    <mergeCell ref="P77:P78"/>
    <mergeCell ref="N77:N78"/>
    <mergeCell ref="P79:P80"/>
    <mergeCell ref="A77:A78"/>
    <mergeCell ref="B77:B78"/>
    <mergeCell ref="J77:J78"/>
    <mergeCell ref="L77:L78"/>
    <mergeCell ref="M77:M78"/>
    <mergeCell ref="A95:A96"/>
    <mergeCell ref="B95:B96"/>
    <mergeCell ref="J95:J96"/>
    <mergeCell ref="L95:L96"/>
    <mergeCell ref="M95:M96"/>
    <mergeCell ref="A87:A88"/>
    <mergeCell ref="B87:B88"/>
    <mergeCell ref="J87:J88"/>
    <mergeCell ref="L87:L88"/>
    <mergeCell ref="M87:M88"/>
    <mergeCell ref="A79:A80"/>
    <mergeCell ref="B79:B80"/>
    <mergeCell ref="A81:A82"/>
    <mergeCell ref="N79:N80"/>
    <mergeCell ref="O79:O80"/>
    <mergeCell ref="B81:B82"/>
    <mergeCell ref="J81:J82"/>
    <mergeCell ref="L81:L82"/>
    <mergeCell ref="M81:M8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2020-07-17T02:24:40Z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