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F&amp;O)'!$A$130:$B$341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9" i="6" l="1"/>
  <c r="M109" i="6" s="1"/>
  <c r="L10" i="6"/>
  <c r="K10" i="6"/>
  <c r="M10" i="6" s="1"/>
  <c r="P37" i="6"/>
  <c r="K110" i="6" l="1"/>
  <c r="M110" i="6" s="1"/>
  <c r="P36" i="6"/>
  <c r="K108" i="6"/>
  <c r="M108" i="6" s="1"/>
  <c r="K105" i="6" l="1"/>
  <c r="M105" i="6" s="1"/>
  <c r="K107" i="6"/>
  <c r="M107" i="6" s="1"/>
  <c r="K106" i="6"/>
  <c r="M106" i="6" s="1"/>
  <c r="P35" i="6"/>
  <c r="L31" i="6"/>
  <c r="K31" i="6"/>
  <c r="L16" i="6"/>
  <c r="L23" i="6"/>
  <c r="L21" i="6"/>
  <c r="K21" i="6"/>
  <c r="L69" i="6"/>
  <c r="K69" i="6"/>
  <c r="M21" i="6" l="1"/>
  <c r="M31" i="6"/>
  <c r="M69" i="6"/>
  <c r="L68" i="6"/>
  <c r="K68" i="6"/>
  <c r="M68" i="6" s="1"/>
  <c r="L67" i="6" l="1"/>
  <c r="K67" i="6"/>
  <c r="L66" i="6"/>
  <c r="K66" i="6"/>
  <c r="M66" i="6" s="1"/>
  <c r="P33" i="6"/>
  <c r="P34" i="6"/>
  <c r="M67" i="6" l="1"/>
  <c r="M103" i="6"/>
  <c r="K104" i="6"/>
  <c r="K103" i="6"/>
  <c r="L64" i="6"/>
  <c r="K64" i="6"/>
  <c r="L65" i="6"/>
  <c r="K65" i="6"/>
  <c r="L63" i="6"/>
  <c r="K63" i="6"/>
  <c r="K16" i="6"/>
  <c r="M16" i="6" s="1"/>
  <c r="K23" i="6"/>
  <c r="P29" i="6"/>
  <c r="M65" i="6" l="1"/>
  <c r="M23" i="6"/>
  <c r="M64" i="6"/>
  <c r="M63" i="6"/>
  <c r="L25" i="6"/>
  <c r="L24" i="6"/>
  <c r="L28" i="6"/>
  <c r="L27" i="6"/>
  <c r="L26" i="6"/>
  <c r="K28" i="6"/>
  <c r="P32" i="6"/>
  <c r="K27" i="6"/>
  <c r="K26" i="6"/>
  <c r="L60" i="6"/>
  <c r="K60" i="6"/>
  <c r="L59" i="6"/>
  <c r="K59" i="6"/>
  <c r="K62" i="6"/>
  <c r="L62" i="6"/>
  <c r="K102" i="6"/>
  <c r="M102" i="6" s="1"/>
  <c r="K89" i="6"/>
  <c r="K90" i="6"/>
  <c r="K95" i="6"/>
  <c r="K94" i="6"/>
  <c r="L61" i="6"/>
  <c r="K61" i="6"/>
  <c r="M59" i="6" l="1"/>
  <c r="M62" i="6"/>
  <c r="M60" i="6"/>
  <c r="M27" i="6"/>
  <c r="M61" i="6"/>
  <c r="M28" i="6"/>
  <c r="M26" i="6"/>
  <c r="L11" i="6"/>
  <c r="K11" i="6"/>
  <c r="P30" i="6"/>
  <c r="K96" i="6"/>
  <c r="K97" i="6"/>
  <c r="K99" i="6"/>
  <c r="M99" i="6" s="1"/>
  <c r="K98" i="6"/>
  <c r="M98" i="6" s="1"/>
  <c r="L54" i="6"/>
  <c r="K54" i="6"/>
  <c r="M54" i="6" s="1"/>
  <c r="L57" i="6"/>
  <c r="K57" i="6"/>
  <c r="L58" i="6"/>
  <c r="K58" i="6"/>
  <c r="M11" i="6" l="1"/>
  <c r="M57" i="6"/>
  <c r="M58" i="6"/>
  <c r="K342" i="6"/>
  <c r="L342" i="6" s="1"/>
  <c r="P20" i="6" l="1"/>
  <c r="L56" i="6" l="1"/>
  <c r="K56" i="6"/>
  <c r="L55" i="6"/>
  <c r="K55" i="6"/>
  <c r="K25" i="6"/>
  <c r="M25" i="6" s="1"/>
  <c r="L53" i="6"/>
  <c r="K53" i="6"/>
  <c r="L116" i="6"/>
  <c r="K116" i="6"/>
  <c r="K24" i="6"/>
  <c r="M24" i="6" s="1"/>
  <c r="M53" i="6" l="1"/>
  <c r="M116" i="6"/>
  <c r="M56" i="6"/>
  <c r="M55" i="6"/>
  <c r="K93" i="6"/>
  <c r="M79" i="6"/>
  <c r="K80" i="6"/>
  <c r="K79" i="6"/>
  <c r="M85" i="6"/>
  <c r="K86" i="6"/>
  <c r="K85" i="6"/>
  <c r="L13" i="6"/>
  <c r="K13" i="6"/>
  <c r="L19" i="6"/>
  <c r="K19" i="6"/>
  <c r="L15" i="6"/>
  <c r="K15" i="6"/>
  <c r="L22" i="6"/>
  <c r="K22" i="6"/>
  <c r="M87" i="6"/>
  <c r="K88" i="6"/>
  <c r="K87" i="6"/>
  <c r="M22" i="6" l="1"/>
  <c r="M15" i="6"/>
  <c r="M19" i="6"/>
  <c r="M13" i="6"/>
  <c r="K84" i="6"/>
  <c r="K83" i="6"/>
  <c r="K82" i="6"/>
  <c r="K81" i="6"/>
  <c r="L52" i="6"/>
  <c r="K52" i="6"/>
  <c r="L50" i="6"/>
  <c r="K50" i="6"/>
  <c r="L51" i="6"/>
  <c r="K51" i="6"/>
  <c r="K91" i="6"/>
  <c r="M91" i="6" s="1"/>
  <c r="M51" i="6" l="1"/>
  <c r="M50" i="6"/>
  <c r="M52" i="6"/>
  <c r="L14" i="6" l="1"/>
  <c r="K14" i="6"/>
  <c r="L17" i="6"/>
  <c r="K17" i="6"/>
  <c r="L18" i="6"/>
  <c r="K18" i="6"/>
  <c r="M17" i="6" l="1"/>
  <c r="M18" i="6"/>
  <c r="M14" i="6"/>
  <c r="K319" i="6" l="1"/>
  <c r="L319" i="6" s="1"/>
  <c r="P117" i="6"/>
  <c r="K340" i="6" l="1"/>
  <c r="L340" i="6" s="1"/>
  <c r="P12" i="6" l="1"/>
  <c r="K341" i="6" l="1"/>
  <c r="L341" i="6" s="1"/>
  <c r="K307" i="6" l="1"/>
  <c r="L307" i="6" s="1"/>
  <c r="K326" i="6" l="1"/>
  <c r="L326" i="6" s="1"/>
  <c r="K332" i="6" l="1"/>
  <c r="L332" i="6" s="1"/>
  <c r="K338" i="6" l="1"/>
  <c r="L338" i="6" s="1"/>
  <c r="P115" i="6" l="1"/>
  <c r="K317" i="6" l="1"/>
  <c r="L317" i="6" s="1"/>
  <c r="K327" i="6" l="1"/>
  <c r="L327" i="6" s="1"/>
  <c r="K333" i="6" l="1"/>
  <c r="L333" i="6" s="1"/>
  <c r="K301" i="6" l="1"/>
  <c r="L301" i="6" s="1"/>
  <c r="K302" i="6" l="1"/>
  <c r="L302" i="6" s="1"/>
  <c r="K328" i="6" l="1"/>
  <c r="L328" i="6" s="1"/>
  <c r="K320" i="6" l="1"/>
  <c r="L320" i="6" s="1"/>
  <c r="K324" i="6" l="1"/>
  <c r="L324" i="6" s="1"/>
  <c r="K329" i="6" l="1"/>
  <c r="L329" i="6" s="1"/>
  <c r="K321" i="6" l="1"/>
  <c r="L321" i="6" s="1"/>
  <c r="K315" i="6"/>
  <c r="L315" i="6" s="1"/>
  <c r="K323" i="6" l="1"/>
  <c r="L323" i="6" s="1"/>
  <c r="K311" i="6" l="1"/>
  <c r="L311" i="6" s="1"/>
  <c r="K312" i="6" l="1"/>
  <c r="L312" i="6" s="1"/>
  <c r="K305" i="6"/>
  <c r="L305" i="6" s="1"/>
  <c r="K322" i="6" l="1"/>
  <c r="L322" i="6" s="1"/>
  <c r="K316" i="6"/>
  <c r="L316" i="6" s="1"/>
  <c r="K318" i="6" l="1"/>
  <c r="L318" i="6" s="1"/>
  <c r="L6" i="2" l="1"/>
  <c r="K6" i="3"/>
  <c r="D7" i="5" l="1"/>
  <c r="M7" i="6"/>
  <c r="K313" i="6" l="1"/>
  <c r="L313" i="6" s="1"/>
  <c r="K310" i="6" l="1"/>
  <c r="L310" i="6" s="1"/>
  <c r="K314" i="6" l="1"/>
  <c r="L314" i="6" s="1"/>
  <c r="K309" i="6"/>
  <c r="L309" i="6" s="1"/>
  <c r="K308" i="6"/>
  <c r="L308" i="6" s="1"/>
  <c r="K306" i="6"/>
  <c r="L306" i="6" s="1"/>
  <c r="H304" i="6"/>
  <c r="K304" i="6" s="1"/>
  <c r="L304" i="6" s="1"/>
  <c r="K303" i="6"/>
  <c r="L303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F272" i="6"/>
  <c r="K272" i="6" s="1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F266" i="6"/>
  <c r="K266" i="6" s="1"/>
  <c r="L266" i="6" s="1"/>
  <c r="F265" i="6"/>
  <c r="K265" i="6" s="1"/>
  <c r="L265" i="6" s="1"/>
  <c r="K264" i="6"/>
  <c r="L264" i="6" s="1"/>
  <c r="F263" i="6"/>
  <c r="K263" i="6" s="1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7" i="6"/>
  <c r="L247" i="6" s="1"/>
  <c r="K245" i="6"/>
  <c r="L245" i="6" s="1"/>
  <c r="K244" i="6"/>
  <c r="L244" i="6" s="1"/>
  <c r="F243" i="6"/>
  <c r="K243" i="6" s="1"/>
  <c r="L243" i="6" s="1"/>
  <c r="K242" i="6"/>
  <c r="L242" i="6" s="1"/>
  <c r="K239" i="6"/>
  <c r="L239" i="6" s="1"/>
  <c r="K238" i="6"/>
  <c r="L238" i="6" s="1"/>
  <c r="K237" i="6"/>
  <c r="L237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7" i="6"/>
  <c r="L217" i="6" s="1"/>
  <c r="K215" i="6"/>
  <c r="L215" i="6" s="1"/>
  <c r="K213" i="6"/>
  <c r="L213" i="6" s="1"/>
  <c r="K211" i="6"/>
  <c r="L211" i="6" s="1"/>
  <c r="K210" i="6"/>
  <c r="L210" i="6" s="1"/>
  <c r="K209" i="6"/>
  <c r="L209" i="6" s="1"/>
  <c r="K207" i="6"/>
  <c r="L207" i="6" s="1"/>
  <c r="K206" i="6"/>
  <c r="L206" i="6" s="1"/>
  <c r="K205" i="6"/>
  <c r="L205" i="6" s="1"/>
  <c r="K204" i="6"/>
  <c r="K203" i="6"/>
  <c r="L203" i="6" s="1"/>
  <c r="K202" i="6"/>
  <c r="L202" i="6" s="1"/>
  <c r="K200" i="6"/>
  <c r="L200" i="6" s="1"/>
  <c r="K199" i="6"/>
  <c r="L199" i="6" s="1"/>
  <c r="K198" i="6"/>
  <c r="L198" i="6" s="1"/>
  <c r="K197" i="6"/>
  <c r="L197" i="6" s="1"/>
  <c r="K196" i="6"/>
  <c r="L196" i="6" s="1"/>
  <c r="F195" i="6"/>
  <c r="K195" i="6" s="1"/>
  <c r="L195" i="6" s="1"/>
  <c r="H194" i="6"/>
  <c r="K194" i="6" s="1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H160" i="6"/>
  <c r="K160" i="6" s="1"/>
  <c r="L160" i="6" s="1"/>
  <c r="F159" i="6"/>
  <c r="K159" i="6" s="1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6" i="4"/>
</calcChain>
</file>

<file path=xl/sharedStrings.xml><?xml version="1.0" encoding="utf-8"?>
<sst xmlns="http://schemas.openxmlformats.org/spreadsheetml/2006/main" count="4053" uniqueCount="1378">
  <si>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</si>
  <si>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</si>
  <si>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</si>
  <si>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</si>
  <si>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</si>
  <si>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</si>
  <si>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</si>
  <si>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</si>
  <si>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</si>
  <si>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</si>
  <si>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</si>
  <si>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</si>
  <si>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</si>
  <si>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</si>
  <si>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</si>
  <si>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</si>
  <si>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</si>
  <si>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</si>
  <si>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</si>
  <si>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</si>
  <si>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</si>
  <si>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</si>
  <si>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</si>
  <si>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</si>
  <si>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</si>
  <si>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</si>
  <si>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</si>
  <si>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</si>
  <si>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</si>
  <si>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</si>
  <si>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</si>
  <si>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</si>
  <si>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</si>
  <si>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</si>
  <si>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</si>
  <si>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</si>
  <si>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</si>
  <si>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</si>
  <si>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</si>
  <si>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</si>
  <si>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</si>
  <si>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</si>
  <si>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</si>
  <si>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</si>
  <si>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</si>
  <si>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</si>
  <si>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</si>
  <si>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</si>
  <si>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</si>
  <si>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</si>
  <si>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</si>
  <si>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</si>
  <si>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</si>
  <si>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</si>
  <si>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</si>
  <si>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</si>
  <si>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</si>
  <si>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</si>
  <si>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</si>
  <si>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</si>
  <si>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</si>
  <si>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</si>
  <si>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</si>
  <si>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</si>
  <si>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</si>
  <si>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</si>
  <si>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</si>
  <si>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</si>
  <si>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</si>
  <si>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</si>
  <si>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</si>
  <si>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</si>
  <si>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</si>
  <si>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</si>
  <si>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</si>
  <si>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</si>
  <si>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</si>
  <si>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</si>
  <si>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</si>
  <si>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</si>
  <si>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</si>
  <si>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</si>
  <si>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</si>
  <si>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</si>
  <si>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</si>
  <si>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</si>
  <si>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</si>
  <si>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</si>
  <si>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</si>
  <si>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</si>
  <si>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</si>
  <si>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</si>
  <si>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</si>
  <si>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</si>
  <si>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</si>
  <si>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</si>
  <si>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</si>
  <si>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</si>
  <si>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</si>
  <si>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</si>
  <si>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</si>
  <si>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</si>
  <si>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</si>
  <si>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</si>
  <si>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</si>
  <si>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</si>
  <si>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</si>
  <si>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</si>
  <si>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</si>
  <si>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</si>
  <si>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</si>
  <si>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</si>
  <si>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</si>
  <si>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</si>
  <si>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</si>
  <si>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</si>
  <si>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</si>
  <si>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</si>
  <si>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</si>
  <si>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</si>
  <si>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</si>
  <si>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</si>
  <si>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</si>
  <si>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</si>
  <si>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</si>
  <si>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</si>
  <si>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</si>
  <si>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</si>
  <si>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</si>
  <si>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</si>
  <si>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</si>
  <si>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</si>
  <si>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</si>
  <si>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</si>
  <si>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</si>
  <si>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</si>
  <si>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</si>
  <si>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</si>
  <si>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</si>
  <si>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</si>
  <si>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</si>
  <si>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</si>
  <si>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</si>
  <si>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</si>
  <si>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</si>
  <si>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</si>
  <si>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</si>
  <si>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</si>
  <si>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</si>
  <si>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</si>
  <si>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</si>
  <si>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</si>
  <si>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</si>
  <si>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</si>
  <si>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</si>
  <si>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</si>
  <si>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</si>
  <si>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</si>
  <si>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</si>
  <si>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</si>
  <si>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</si>
  <si>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</si>
  <si>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</si>
  <si>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</si>
  <si>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</si>
  <si>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</si>
  <si>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</si>
  <si>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</si>
  <si>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</si>
  <si>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</si>
  <si>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</si>
  <si>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</si>
  <si>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</si>
  <si>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</si>
  <si>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</si>
  <si>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</si>
  <si>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</si>
  <si>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</si>
  <si>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</si>
  <si>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</si>
  <si>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</si>
  <si>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</si>
  <si>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</si>
  <si>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</si>
  <si>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</si>
  <si>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</si>
  <si>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</si>
  <si>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</si>
  <si>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</si>
  <si>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</si>
  <si>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</si>
  <si>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</si>
  <si>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</si>
  <si>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</si>
  <si>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</si>
  <si>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</si>
  <si>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</si>
  <si>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</si>
  <si>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</si>
  <si>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</si>
  <si>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</si>
  <si>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</si>
  <si>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</si>
  <si>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</si>
  <si>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</si>
  <si>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</si>
  <si>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</si>
  <si>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</si>
  <si>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</si>
  <si>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</si>
  <si>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</si>
  <si>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</si>
  <si>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</si>
  <si>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</si>
  <si>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</si>
  <si>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</si>
  <si>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</si>
  <si>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</si>
  <si>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</si>
  <si>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</si>
  <si>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</si>
  <si>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</si>
  <si>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</si>
  <si>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</si>
  <si>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</si>
  <si>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</si>
  <si>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</si>
  <si>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</si>
  <si>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</si>
  <si>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</si>
  <si>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</si>
  <si>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</si>
  <si>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</si>
  <si>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</si>
  <si>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</si>
  <si>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</si>
  <si>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</si>
  <si>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</si>
  <si>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</si>
  <si>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</si>
  <si>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</si>
  <si>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</si>
  <si>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</si>
  <si>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</si>
  <si>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</si>
  <si>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</si>
  <si>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</si>
  <si>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</si>
  <si>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</si>
  <si>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</si>
  <si>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</si>
  <si>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</si>
  <si>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</si>
  <si>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</si>
  <si>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</si>
  <si>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</si>
  <si>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</si>
  <si>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</si>
  <si>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</si>
  <si>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</si>
  <si>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</si>
  <si>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</si>
  <si>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</si>
  <si>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</si>
  <si>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</si>
  <si>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</si>
  <si>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</si>
  <si>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</si>
  <si>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</si>
  <si>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</si>
  <si>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</si>
  <si>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</si>
  <si>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</si>
  <si>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</si>
  <si>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</si>
  <si>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</si>
  <si>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</si>
  <si>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</si>
  <si>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</si>
  <si>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</si>
  <si>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</si>
  <si>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</si>
  <si>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</si>
  <si>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</si>
  <si>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</si>
  <si>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</si>
  <si>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</si>
  <si>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</si>
  <si>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</si>
  <si>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</si>
  <si>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</si>
  <si>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</si>
  <si>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</si>
  <si>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</si>
  <si>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</si>
  <si>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</si>
  <si>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</si>
  <si>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</si>
  <si>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</si>
  <si>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</si>
  <si>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</si>
  <si>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</si>
  <si>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</si>
  <si>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</si>
  <si>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</si>
  <si>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</si>
  <si>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</si>
  <si>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</si>
  <si>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</si>
  <si>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</si>
  <si>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</si>
  <si>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</si>
  <si>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</si>
  <si>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</si>
  <si>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</si>
  <si>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</si>
  <si>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</si>
  <si>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</si>
  <si>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</si>
  <si>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</si>
  <si>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</si>
  <si>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</si>
  <si>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</si>
  <si>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</si>
  <si>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</si>
  <si>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</si>
  <si>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</si>
  <si>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</si>
  <si>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</si>
  <si>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</si>
  <si>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</si>
  <si>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</si>
  <si>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</si>
  <si>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</si>
  <si>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</si>
  <si>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</si>
  <si>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</si>
  <si>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</si>
  <si>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</si>
  <si>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</si>
  <si>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</si>
  <si>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</si>
  <si>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</si>
  <si>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</si>
  <si>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</si>
  <si>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</si>
  <si>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</si>
  <si>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</si>
  <si>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</si>
  <si>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</si>
  <si>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</si>
  <si>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</si>
  <si>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</si>
  <si>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</si>
  <si>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</si>
  <si>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</si>
  <si>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</si>
  <si>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</si>
  <si>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</si>
  <si>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</si>
  <si>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</si>
  <si>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</si>
  <si>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</si>
  <si>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</si>
  <si>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</si>
  <si>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</si>
  <si>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</si>
  <si>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</si>
  <si>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</si>
  <si>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</si>
  <si>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</si>
  <si>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</si>
  <si>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</si>
  <si>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</si>
  <si>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</si>
  <si>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</si>
  <si>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</si>
  <si>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</si>
  <si>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</si>
  <si>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</si>
  <si>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</si>
  <si>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</si>
  <si>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</si>
  <si>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</si>
  <si>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</si>
  <si>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</si>
  <si>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</si>
  <si>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</si>
  <si>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</si>
  <si>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</si>
  <si>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</si>
  <si>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</si>
  <si>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</si>
  <si>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</si>
  <si>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</si>
  <si>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</si>
  <si>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</si>
  <si>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</si>
  <si>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</si>
  <si>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</si>
  <si>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</si>
  <si>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</si>
  <si>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</si>
  <si>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</si>
  <si>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</si>
  <si>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</si>
  <si>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</si>
  <si>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</si>
  <si>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</si>
  <si>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</si>
  <si>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</si>
  <si>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</si>
  <si>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</si>
  <si>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</si>
  <si>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</si>
  <si>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</si>
  <si>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</si>
  <si>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</si>
  <si>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</si>
  <si>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</si>
  <si>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</si>
  <si>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</si>
  <si>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</si>
  <si>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</si>
  <si>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</si>
  <si>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</si>
  <si>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</si>
  <si>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</si>
  <si>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</si>
  <si>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</si>
  <si>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</si>
  <si>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</si>
  <si>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</si>
  <si>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</si>
  <si>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</si>
  <si>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</si>
  <si>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</si>
  <si>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</si>
  <si>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</si>
  <si>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</si>
  <si>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</si>
  <si>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</si>
  <si>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</si>
  <si>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</si>
  <si>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</si>
  <si>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</si>
  <si>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</si>
  <si>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</si>
  <si>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</si>
  <si>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</si>
  <si>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</si>
  <si>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</si>
  <si>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</si>
  <si>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</si>
  <si>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</si>
  <si>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</si>
  <si>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</si>
  <si>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</si>
  <si>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</si>
  <si>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</si>
  <si>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</si>
  <si>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</si>
  <si>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</si>
  <si>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</si>
  <si>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</si>
  <si>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</si>
  <si>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</si>
  <si>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</si>
  <si>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</si>
  <si>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</si>
  <si>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</si>
  <si>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</si>
  <si>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</si>
  <si>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</si>
  <si>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</si>
  <si>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</si>
  <si>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</si>
  <si>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</si>
  <si>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</si>
  <si>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</si>
  <si>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</si>
  <si>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</si>
  <si>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</si>
  <si>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</si>
  <si>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</si>
  <si>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</si>
  <si>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</si>
  <si>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</si>
  <si>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</si>
  <si>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</si>
  <si>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</si>
  <si>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</si>
  <si>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</si>
  <si>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</si>
  <si>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</si>
  <si>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</si>
  <si>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</si>
  <si>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</si>
  <si>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</si>
  <si>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</si>
  <si>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</si>
  <si>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</si>
  <si>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</si>
  <si>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</si>
  <si>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</si>
  <si>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</si>
  <si>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</si>
  <si>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</si>
  <si>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</si>
  <si>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</si>
  <si>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</si>
  <si>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</si>
  <si>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</si>
  <si>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</si>
  <si>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</si>
  <si>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</si>
  <si>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</si>
  <si>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</si>
  <si>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</si>
  <si>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</si>
  <si>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</si>
  <si>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</si>
  <si>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</si>
  <si>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</si>
  <si>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</si>
  <si>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</si>
  <si>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</si>
  <si>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</si>
  <si>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</si>
  <si>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</si>
  <si>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</si>
  <si>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</si>
  <si>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</si>
  <si>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</si>
  <si>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</si>
  <si>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</si>
  <si>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</si>
  <si>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</si>
  <si>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</si>
  <si>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</si>
  <si>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</si>
  <si>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</si>
  <si>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</si>
  <si>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</si>
  <si>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</si>
  <si>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</si>
  <si>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</si>
  <si>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</si>
  <si>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</si>
  <si>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</si>
  <si>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</si>
  <si>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</si>
  <si>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</si>
  <si>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</si>
  <si>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</si>
  <si>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</si>
  <si>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</si>
  <si>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</si>
  <si>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</si>
  <si>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</si>
  <si>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</si>
  <si>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</si>
  <si>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</si>
  <si>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</si>
  <si>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</si>
  <si>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</si>
  <si>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</si>
  <si>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</si>
  <si>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</si>
  <si>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</si>
  <si>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</si>
  <si>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</si>
  <si>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</si>
  <si>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</si>
  <si>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</si>
  <si>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</si>
  <si>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</si>
  <si>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</si>
  <si>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</si>
  <si>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</si>
  <si>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</si>
  <si>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</si>
  <si>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</si>
  <si>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</si>
  <si>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</si>
  <si>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</si>
  <si>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</si>
  <si>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</si>
  <si>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</si>
  <si>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</si>
  <si>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</si>
  <si>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</si>
  <si>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</si>
  <si>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</si>
  <si>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</si>
  <si>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</si>
  <si>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</si>
  <si>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</si>
  <si>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</si>
  <si>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</si>
  <si>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</si>
  <si>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</si>
  <si>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</si>
  <si>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</si>
  <si>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</si>
  <si>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</si>
  <si>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</si>
  <si>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</si>
  <si>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</si>
  <si>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</si>
  <si>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</si>
  <si>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</si>
  <si>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</si>
  <si>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</si>
  <si>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</si>
  <si>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</si>
  <si>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</si>
  <si>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</si>
  <si>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</si>
  <si>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</si>
  <si>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</si>
  <si>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</si>
  <si>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</si>
  <si>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</si>
  <si>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</si>
  <si>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</si>
  <si>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</si>
  <si>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</si>
  <si>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</si>
  <si>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</si>
  <si>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</si>
  <si>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</si>
  <si>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</si>
  <si>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</si>
  <si>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</si>
  <si>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</si>
  <si>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</si>
  <si>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</si>
  <si>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</si>
  <si>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</si>
  <si>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</si>
  <si>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</si>
  <si>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</si>
  <si>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</si>
  <si>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</si>
  <si>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</si>
  <si>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</si>
  <si>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</si>
  <si>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</si>
  <si>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</si>
  <si>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</si>
  <si>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</si>
  <si>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</si>
  <si>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</si>
  <si>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</si>
  <si>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</si>
  <si>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</si>
  <si>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</si>
  <si>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</si>
  <si>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</si>
  <si>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</si>
  <si>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</si>
  <si>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</si>
  <si>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</si>
  <si>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</si>
  <si>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</si>
  <si>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</si>
  <si>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</si>
  <si>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</si>
  <si>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</si>
  <si>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</si>
  <si>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</si>
  <si>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</si>
  <si>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</si>
  <si>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</si>
  <si>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</si>
  <si>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</si>
  <si>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</si>
  <si>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</si>
  <si>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</si>
  <si>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</si>
  <si>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</si>
  <si>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</si>
  <si>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</si>
  <si>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</si>
  <si>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</si>
  <si>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</si>
  <si>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</si>
  <si>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</si>
  <si>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</si>
  <si>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</si>
  <si>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</si>
  <si>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</si>
  <si>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</si>
  <si>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</si>
  <si>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</si>
  <si>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</si>
  <si>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</si>
  <si>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</si>
  <si>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</si>
  <si>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</si>
  <si>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</si>
  <si>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</si>
  <si>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</si>
  <si>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</si>
  <si>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</si>
  <si>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</si>
  <si>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</si>
  <si>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</si>
  <si>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</si>
  <si>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</si>
  <si>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</si>
  <si>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</si>
  <si>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</si>
  <si>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</si>
  <si>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</si>
  <si>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</si>
  <si>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</si>
  <si>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</si>
  <si>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</si>
  <si>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</si>
  <si>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</si>
  <si>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</si>
  <si>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</si>
  <si>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</si>
  <si>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</si>
  <si>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</si>
  <si>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</si>
  <si>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</si>
  <si>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</si>
  <si>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</si>
  <si>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</si>
  <si>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</si>
  <si>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</si>
  <si>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</si>
  <si>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</si>
  <si>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</si>
  <si>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</si>
  <si>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</si>
  <si>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</si>
  <si>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</si>
  <si>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</si>
  <si>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</si>
  <si>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</si>
  <si>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</si>
  <si>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</si>
  <si>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</si>
  <si>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</si>
  <si>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</si>
  <si>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</si>
  <si>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</si>
  <si>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</si>
  <si>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</si>
  <si>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</si>
  <si>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</si>
  <si>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</si>
  <si>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</si>
  <si>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</si>
  <si>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</si>
  <si>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</si>
  <si>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</si>
  <si>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</si>
  <si>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</si>
  <si>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</si>
  <si>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</si>
  <si>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</si>
  <si>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</si>
  <si>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</si>
  <si>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</si>
  <si>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</si>
  <si>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</si>
  <si>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</si>
  <si>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</si>
  <si>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</si>
  <si>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</si>
  <si>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</si>
  <si>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</si>
  <si>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</si>
  <si>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</si>
  <si>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</si>
  <si>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</si>
  <si>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</si>
  <si>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</si>
  <si>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</si>
  <si>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</si>
  <si>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</si>
  <si>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</si>
  <si>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</si>
  <si>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</si>
  <si>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</si>
  <si>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</si>
  <si>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</si>
  <si>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</si>
  <si>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</si>
  <si>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</si>
  <si>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</si>
  <si>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</si>
  <si>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</si>
  <si>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</si>
  <si>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</si>
  <si>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</si>
  <si>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</si>
  <si>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</si>
  <si>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</si>
  <si>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</si>
  <si>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</si>
  <si>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</si>
  <si>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</si>
  <si>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</si>
  <si>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</si>
  <si>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</si>
  <si>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</si>
  <si>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</si>
  <si>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</si>
  <si>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</si>
  <si>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</si>
  <si>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</si>
  <si>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</si>
  <si>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</si>
  <si>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</si>
  <si>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</si>
  <si>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</si>
  <si>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</si>
  <si>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</si>
  <si>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</si>
  <si>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</si>
  <si>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</si>
  <si>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</si>
  <si>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</si>
  <si>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</si>
  <si>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</si>
  <si>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</si>
  <si>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</si>
  <si>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</si>
  <si>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</si>
  <si>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</si>
  <si>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</si>
  <si>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</si>
  <si>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</si>
  <si>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</si>
  <si>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</si>
  <si>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</si>
  <si>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</si>
  <si>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</si>
  <si>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</si>
  <si>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</si>
  <si>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</si>
  <si>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</si>
  <si>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</si>
  <si>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</si>
  <si>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</si>
  <si>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4072-4172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</si>
  <si>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</si>
  <si>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</si>
  <si>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</si>
  <si>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</si>
  <si>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</si>
  <si>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</si>
  <si>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</si>
  <si>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</si>
  <si>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</si>
  <si>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</si>
  <si>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</si>
  <si>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</si>
  <si>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</si>
  <si>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</si>
  <si>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</si>
  <si>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</si>
  <si>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</si>
  <si>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</si>
  <si>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</si>
  <si>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</si>
  <si>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</si>
  <si>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</si>
  <si>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</si>
  <si>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</si>
  <si>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</si>
  <si>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</si>
  <si>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</si>
  <si>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</si>
  <si>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</si>
  <si>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</si>
  <si>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</si>
  <si>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</si>
  <si>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</si>
  <si>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</si>
  <si>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</si>
  <si>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</si>
  <si>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</si>
  <si>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</si>
  <si>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</si>
  <si>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</si>
  <si>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</si>
  <si>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680-720</t>
  </si>
  <si>
    <t>2750-2850</t>
  </si>
  <si>
    <t>450-500</t>
  </si>
  <si>
    <t>MARUTI JUNE FUT</t>
  </si>
  <si>
    <t>47.64-51.64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</si>
  <si>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</si>
  <si>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</si>
  <si>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</si>
  <si>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</si>
  <si>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</si>
  <si>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</si>
  <si>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</si>
  <si>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</si>
  <si>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</si>
  <si>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</si>
  <si>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</si>
  <si>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</si>
  <si>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</si>
  <si>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MANSI SHARE AND STOCK ADVISORS PVT LTD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</si>
  <si>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</si>
  <si>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</si>
  <si>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</si>
  <si>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</si>
  <si>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</si>
  <si>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</si>
  <si>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</si>
  <si>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</si>
  <si>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</si>
  <si>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</si>
  <si>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</si>
  <si>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NIFTY 24200 CE 27 JUNE</t>
  </si>
  <si>
    <t>40-1</t>
  </si>
  <si>
    <t>Retail Research Technical Calls &amp; Fundamental Performance Report for the month of June-2024</t>
  </si>
  <si>
    <t>Profit of Rs.110/-</t>
  </si>
  <si>
    <t>2815-2915</t>
  </si>
  <si>
    <t>3100-3200</t>
  </si>
  <si>
    <t>Loss of Rs.26.5/-</t>
  </si>
  <si>
    <t>Loss of Rs.250/-</t>
  </si>
  <si>
    <t>Loss of Rs.7.5/-</t>
  </si>
  <si>
    <t>Loss of Rs.45/-</t>
  </si>
  <si>
    <t>312.5-352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</si>
  <si>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</si>
  <si>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</si>
  <si>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</si>
  <si>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</si>
  <si>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</si>
  <si>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</si>
  <si>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</si>
  <si>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</si>
  <si>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</si>
  <si>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</si>
  <si>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</si>
  <si>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</si>
  <si>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</si>
  <si>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180-190</t>
  </si>
  <si>
    <t>265-290</t>
  </si>
  <si>
    <t>Profit of Rs.19/-</t>
  </si>
  <si>
    <t>Loss of Rs.110/-</t>
  </si>
  <si>
    <t>TITAN JUNE FUT</t>
  </si>
  <si>
    <t>3330-3390</t>
  </si>
  <si>
    <t>Profit of Rs.62.5/-</t>
  </si>
  <si>
    <t>1530-1630</t>
  </si>
  <si>
    <t>MARUTI 12600 CE JUNE</t>
  </si>
  <si>
    <t>MARUTI 13000 CE JUNE</t>
  </si>
  <si>
    <t>380-390</t>
  </si>
  <si>
    <t>Profit of Rs.77.5/-</t>
  </si>
  <si>
    <t>DRREDDY JUNE FUT</t>
  </si>
  <si>
    <t>5934-6018</t>
  </si>
  <si>
    <t>ASTRAL JUNE FUT</t>
  </si>
  <si>
    <t>2100-2130</t>
  </si>
  <si>
    <t>2700-2900</t>
  </si>
  <si>
    <t>720-780</t>
  </si>
  <si>
    <t>Profit of Rs.25.5/-</t>
  </si>
  <si>
    <t>HAVELLS JUNE FUT</t>
  </si>
  <si>
    <t>1814-1835</t>
  </si>
  <si>
    <t>Profit of Rs.22/-</t>
  </si>
  <si>
    <t>TCS JUNE FUT</t>
  </si>
  <si>
    <t>BRITANNIA JUNE FUT</t>
  </si>
  <si>
    <t>3825-3885</t>
  </si>
  <si>
    <t>5563-5615</t>
  </si>
  <si>
    <t>MULTIPLIER SHARE &amp; STOCK ADVISORS PRIVATE LIMITED</t>
  </si>
  <si>
    <t>Loss of Rs.60/-</t>
  </si>
  <si>
    <t>ABBOTINDIA JUNE FUT</t>
  </si>
  <si>
    <t>27725-28250</t>
  </si>
  <si>
    <t>Profit of Rs.80/-</t>
  </si>
  <si>
    <t>TORNTPHARM JUNE FUT</t>
  </si>
  <si>
    <t>2844-2885</t>
  </si>
  <si>
    <t>LTTS JUNE FUT</t>
  </si>
  <si>
    <t>4785-4890</t>
  </si>
  <si>
    <t>NIFTY 22800 CE 13-JUNE</t>
  </si>
  <si>
    <t>NIFTY 22850 CE 6-JUNE</t>
  </si>
  <si>
    <t>NIFTY 22700 CE 6-JUNE</t>
  </si>
  <si>
    <t>100-140</t>
  </si>
  <si>
    <t>Profit of Rs.35/-</t>
  </si>
  <si>
    <t>60-90</t>
  </si>
  <si>
    <t>Profit of Rs.24/-</t>
  </si>
  <si>
    <t>Profit of Rs.47.4/-</t>
  </si>
  <si>
    <t>290-310</t>
  </si>
  <si>
    <t>1390-1470</t>
  </si>
  <si>
    <t>1600-1750</t>
  </si>
  <si>
    <t>Profit of Rs.76/-</t>
  </si>
  <si>
    <t>HRTI PRIVATE LIMITED</t>
  </si>
  <si>
    <t>Profit of Rs.87.5/-</t>
  </si>
  <si>
    <t>Profit of Rs.52.5/-</t>
  </si>
  <si>
    <t>Loss of Rs.30/-</t>
  </si>
  <si>
    <t>NIFTY 23000 PE 27-JUNE</t>
  </si>
  <si>
    <t>NIFTY 22500 PE 27-JUNE</t>
  </si>
  <si>
    <t>NIFTY 23200 PE 13-JUNE</t>
  </si>
  <si>
    <t>330-420</t>
  </si>
  <si>
    <t>Loss of Rs.50/-</t>
  </si>
  <si>
    <t>METROPOLIS JUNE FUT</t>
  </si>
  <si>
    <t>2008-1982</t>
  </si>
  <si>
    <t>Profit of Rs.20/-</t>
  </si>
  <si>
    <t>Profit of Rs.390/-</t>
  </si>
  <si>
    <t>2195-2225</t>
  </si>
  <si>
    <t>MPHASIS JUNE FUT</t>
  </si>
  <si>
    <t>2512-2550</t>
  </si>
  <si>
    <t>WIPRO JUNE FUT</t>
  </si>
  <si>
    <t>492-500</t>
  </si>
  <si>
    <t>2500-2700</t>
  </si>
  <si>
    <t>Profit of Rs.43/-</t>
  </si>
  <si>
    <t>915-955</t>
  </si>
  <si>
    <t>1020-1100</t>
  </si>
  <si>
    <t>Profit of Rs.14/-</t>
  </si>
  <si>
    <t>UNITDSPR</t>
  </si>
  <si>
    <t>AEGISLOG</t>
  </si>
  <si>
    <t>1080-1120</t>
  </si>
  <si>
    <t>1220-1280</t>
  </si>
  <si>
    <t>Profit of Rs.6.25/-</t>
  </si>
  <si>
    <t>Profit of Rs.42.5/-</t>
  </si>
  <si>
    <t>Profit of Rs.10/-</t>
  </si>
  <si>
    <t>Loss of Rs.6.5/-</t>
  </si>
  <si>
    <t>PIIND JUNE FUT</t>
  </si>
  <si>
    <t>3680-3730</t>
  </si>
  <si>
    <t>Loss of Rs.20/-</t>
  </si>
  <si>
    <t>BANKNIFTY 49000 PE 26-JUNE</t>
  </si>
  <si>
    <t>BANKNIFTY 48500 PE 12-JUNE</t>
  </si>
  <si>
    <t>INDRENEW</t>
  </si>
  <si>
    <t>SAWABUSI</t>
  </si>
  <si>
    <t>640-660</t>
  </si>
  <si>
    <t>705-750</t>
  </si>
  <si>
    <t>196-201</t>
  </si>
  <si>
    <t>214-230</t>
  </si>
  <si>
    <t>3670-3720</t>
  </si>
  <si>
    <t>Profit of Rs.37/-</t>
  </si>
  <si>
    <t>PIDILITIND JUNE FUT</t>
  </si>
  <si>
    <t>3235-3275</t>
  </si>
  <si>
    <t>COLPAL JUNE FUT</t>
  </si>
  <si>
    <t>2983-3025</t>
  </si>
  <si>
    <t>ARHAM SHARE PRIVATE LIMITED</t>
  </si>
  <si>
    <t>SETU SECURITIES PVT. LTD.</t>
  </si>
  <si>
    <t>UNISHIRE</t>
  </si>
  <si>
    <t>QE SECURITIES LLP</t>
  </si>
  <si>
    <t>SAKUMA</t>
  </si>
  <si>
    <t>Sakuma Exports Limited</t>
  </si>
  <si>
    <t>OSIAHYPER</t>
  </si>
  <si>
    <t>Osia Hyper Retail Ltd</t>
  </si>
  <si>
    <t>SHUBHAM ASHOKBHAI PATEL</t>
  </si>
  <si>
    <t>Loss of Rs.47.5/-</t>
  </si>
  <si>
    <t>TOPGAIN FINANCE PRIVATE LIMITED</t>
  </si>
  <si>
    <t>HJS SECURITIES PRIVATE LIMITED</t>
  </si>
  <si>
    <t>Asian Granito India Limit</t>
  </si>
  <si>
    <t>Loss of Rs.32.5/-</t>
  </si>
  <si>
    <t>NIFTY 23400 PE 13-JUNE</t>
  </si>
  <si>
    <t>Profit of Rs.102.5/-</t>
  </si>
  <si>
    <t>1355-1395</t>
  </si>
  <si>
    <t>350-450</t>
  </si>
  <si>
    <t>Loss of Rs.18/-</t>
  </si>
  <si>
    <t>Profit of Rs.37.5/-</t>
  </si>
  <si>
    <t>Profit of Rs.22.5/-</t>
  </si>
  <si>
    <t>ESAAR (INDIA) LIMITED</t>
  </si>
  <si>
    <t>MMLF</t>
  </si>
  <si>
    <t>DHTL</t>
  </si>
  <si>
    <t>Docmode Health Tech Ltd</t>
  </si>
  <si>
    <t>HILTON</t>
  </si>
  <si>
    <t>Hilton Metal Forging Limi</t>
  </si>
  <si>
    <t>RAJ RATAN COMMODITIES PRIVATE LIMITED</t>
  </si>
  <si>
    <t>NK SECURITIES RESEARCH PRIVATE LIMITED</t>
  </si>
  <si>
    <t>SAHASTRAA ADVISORS PRIVATE LIMITED</t>
  </si>
  <si>
    <t>PARAS</t>
  </si>
  <si>
    <t>Paras Def and Spce Tech L</t>
  </si>
  <si>
    <t>PRRSAAR COMMODITIES PVT LTD</t>
  </si>
  <si>
    <t>SILVER LINE VENTURES PRIVATE LIMITED</t>
  </si>
  <si>
    <t>BANKNIFTY 49500 PE 26-JUNE</t>
  </si>
  <si>
    <t>450-600</t>
  </si>
  <si>
    <t>458-478</t>
  </si>
  <si>
    <t>520-570</t>
  </si>
  <si>
    <t>BANKNIFTY 49600 PE 26-JUNE</t>
  </si>
  <si>
    <t>430-550</t>
  </si>
  <si>
    <t>NIFTY 23400 PE 20-JUNE</t>
  </si>
  <si>
    <t>150-180</t>
  </si>
  <si>
    <t>Loss of Rs.15.5/-</t>
  </si>
  <si>
    <t>ASPIRA</t>
  </si>
  <si>
    <t>GLORIOUS HOLDINGS PVT LTD</t>
  </si>
  <si>
    <t>DGL</t>
  </si>
  <si>
    <t>RAJESH PIROGIWAL</t>
  </si>
  <si>
    <t>SUNITA PIROGIWAL</t>
  </si>
  <si>
    <t>YOGESH JOTIRAM KALE</t>
  </si>
  <si>
    <t>FRANKLININD</t>
  </si>
  <si>
    <t>SAJM GLOBAL IMPEX PRIVATE LIMITED</t>
  </si>
  <si>
    <t>MOULIK KISHORECHAND BANSAL</t>
  </si>
  <si>
    <t>GULSHAN KISHORECHAND BANSAL</t>
  </si>
  <si>
    <t>HANSUGAR</t>
  </si>
  <si>
    <t>PROFIN COMMODITIES PRIVATE LIMITED</t>
  </si>
  <si>
    <t>MARKOBENZ</t>
  </si>
  <si>
    <t>ASODARIYA SAMIR RAMJIBHAI</t>
  </si>
  <si>
    <t>PVVINFRA</t>
  </si>
  <si>
    <t>GOLDMAN SACHS FUNDS - GOLDMAN SACHS INDIA EQUITY PORTFOLIO</t>
  </si>
  <si>
    <t>SCAGRO</t>
  </si>
  <si>
    <t>KALPANA MADHANI SECURITIES PRIVATE LIMITED</t>
  </si>
  <si>
    <t>SELLWIN</t>
  </si>
  <si>
    <t>IMPREST GLOBAL LLP</t>
  </si>
  <si>
    <t>SHARIKA</t>
  </si>
  <si>
    <t>MANSI SHARE &amp; STOCK ADVISORS PRIVATE LIMITED</t>
  </si>
  <si>
    <t>UTLINDS</t>
  </si>
  <si>
    <t>DCXINDIA</t>
  </si>
  <si>
    <t>DCX Systems Limited</t>
  </si>
  <si>
    <t>GLOBE</t>
  </si>
  <si>
    <t>Globe Textiles (I) Ltd.</t>
  </si>
  <si>
    <t>GODHA</t>
  </si>
  <si>
    <t>Godha Cabcon Insulat Ltd</t>
  </si>
  <si>
    <t>VIBRANT SECURITIES PVT. LTD</t>
  </si>
  <si>
    <t>Garden Reach Ship</t>
  </si>
  <si>
    <t>GSMFOILS</t>
  </si>
  <si>
    <t>GSM Foils Limited</t>
  </si>
  <si>
    <t>HFCL Limited</t>
  </si>
  <si>
    <t>IDEAFORGE</t>
  </si>
  <si>
    <t>Ideaforge Techno Ltd</t>
  </si>
  <si>
    <t>MICROCURVES TRADING PRIVATE LIMITED</t>
  </si>
  <si>
    <t>AAKRAYA RESEARCH LLP</t>
  </si>
  <si>
    <t>KBCGLOBAL</t>
  </si>
  <si>
    <t>KBC Global Limited</t>
  </si>
  <si>
    <t>EPITOME TRADING AND INVESTMENTS</t>
  </si>
  <si>
    <t>MOREPENLAB</t>
  </si>
  <si>
    <t>Morepan Laboratories Ltd.</t>
  </si>
  <si>
    <t>CAMELLIA TRADEX PRIVATE LIMITED</t>
  </si>
  <si>
    <t>TRU</t>
  </si>
  <si>
    <t>TruCap Finance Limited</t>
  </si>
  <si>
    <t>IND SWIFT LABORATORIES LIMITED</t>
  </si>
  <si>
    <t>CMRSL</t>
  </si>
  <si>
    <t>Cyber Media Res &amp; Ser Ltd</t>
  </si>
  <si>
    <t>CELESTA CAPITAL II MAURITIUS</t>
  </si>
  <si>
    <t>TCNSBRANDS</t>
  </si>
  <si>
    <t>TCNS Clothing Co. Limited</t>
  </si>
  <si>
    <t>TA FDI INVESTORS LIMITED</t>
  </si>
  <si>
    <t>5980-5990</t>
  </si>
  <si>
    <t>6080-6163</t>
  </si>
  <si>
    <t>12600-12620</t>
  </si>
  <si>
    <t>12850-13060</t>
  </si>
  <si>
    <t>2258-2262</t>
  </si>
  <si>
    <t>2292-2320</t>
  </si>
  <si>
    <t>1195-1240</t>
  </si>
  <si>
    <t>1340-1430</t>
  </si>
  <si>
    <t>Profit of Rs.38/-</t>
  </si>
  <si>
    <t>Loss of Rs.120/-</t>
  </si>
  <si>
    <t>3CIT</t>
  </si>
  <si>
    <t>AFEL</t>
  </si>
  <si>
    <t>KAUSHAL HITESHBHAI PARIKH</t>
  </si>
  <si>
    <t>SANTOSH KUMAR KUSHAWAHA</t>
  </si>
  <si>
    <t>RAJESH KUMAR</t>
  </si>
  <si>
    <t>RAJEEV RANJAN</t>
  </si>
  <si>
    <t>ANUROOP</t>
  </si>
  <si>
    <t>BHARAT BRIJMOHAN SHARMA</t>
  </si>
  <si>
    <t>ASSOCIATED</t>
  </si>
  <si>
    <t>HIRISE INFRACON LIMITED</t>
  </si>
  <si>
    <t>V5 LOGISTICS &amp; WAREHOUSING PRIVATE LIMITED</t>
  </si>
  <si>
    <t>ATFL</t>
  </si>
  <si>
    <t>OHM CORE INVESTMENT CORP</t>
  </si>
  <si>
    <t>OHM STOCK BROKER PVT LTD</t>
  </si>
  <si>
    <t>PARI WASHINGTON INVESTMENT FUND</t>
  </si>
  <si>
    <t>PARI WASHINGTON INDIA MASTER FUND, LTD.</t>
  </si>
  <si>
    <t>B2BSOFT</t>
  </si>
  <si>
    <t>VARMA JANAKIRAMA MEKA</t>
  </si>
  <si>
    <t>BGIL</t>
  </si>
  <si>
    <t>RUCHIKA JAIN</t>
  </si>
  <si>
    <t>SNEHA SANJEEV LUNKAD</t>
  </si>
  <si>
    <t>CAMEXLTD</t>
  </si>
  <si>
    <t>CHANDRAPRAKASH BHANWARLAL HUF</t>
  </si>
  <si>
    <t>JYOTI ANAND BAFNA</t>
  </si>
  <si>
    <t>RAGHAVENDRA RAO HOSAKOTE SHAMARAO</t>
  </si>
  <si>
    <t>UMA SHANKAR EXIM PRIVATE LIMITED</t>
  </si>
  <si>
    <t>GALAGEX</t>
  </si>
  <si>
    <t>NALINI MANOJKUMAR SHAH</t>
  </si>
  <si>
    <t>GOPAIST</t>
  </si>
  <si>
    <t>SUMANCHEPURI</t>
  </si>
  <si>
    <t>HEERAISP</t>
  </si>
  <si>
    <t>JAYESHJIVRAJBHAIPRAJAPATI</t>
  </si>
  <si>
    <t>JR SEAMLESS PRIVATE LIMITED</t>
  </si>
  <si>
    <t>INDICAP</t>
  </si>
  <si>
    <t>OMAXE LIMITED</t>
  </si>
  <si>
    <t>KRISHNANLAKSHMI</t>
  </si>
  <si>
    <t>GAYATHRIRADHAKRISHNAN</t>
  </si>
  <si>
    <t>ANAND MOHAN</t>
  </si>
  <si>
    <t>KAVERI</t>
  </si>
  <si>
    <t>ANUPAM RAMESHWARDAS GUPTA</t>
  </si>
  <si>
    <t>B RAKESH CHORDIA</t>
  </si>
  <si>
    <t>DAYANAND SWAMY KUNA</t>
  </si>
  <si>
    <t>ITCONS</t>
  </si>
  <si>
    <t>RAM UDAYSINGH NIMBALKAR</t>
  </si>
  <si>
    <t>CUSTODY BANK OF JAPAN LTD RE RB AMUNDI INDIA SMALL CAP EQUITY MOTHER FUND</t>
  </si>
  <si>
    <t>KALPTARU CONSTRUCTIONS PVT LTD</t>
  </si>
  <si>
    <t>MAFIA</t>
  </si>
  <si>
    <t>GLADISMENEZES</t>
  </si>
  <si>
    <t>MEGFI</t>
  </si>
  <si>
    <t>MANOJ VIJAY SINHA</t>
  </si>
  <si>
    <t>NIKUNJ RAMJIBHAI BHUVA</t>
  </si>
  <si>
    <t>UTTAM EXPORTS PRIVATE LIMITED</t>
  </si>
  <si>
    <t>NCLRESE</t>
  </si>
  <si>
    <t>VIBRANT SECURITIES PRIVATE LIMITED</t>
  </si>
  <si>
    <t>ONEGLOBAL</t>
  </si>
  <si>
    <t>SAMIRAHMED MUSTAK SHAIKH</t>
  </si>
  <si>
    <t>AG DYNAMIC FUNDS LIMITED</t>
  </si>
  <si>
    <t>IMRAN MUSHTAK SHAIKH</t>
  </si>
  <si>
    <t>PIYUSH SECURITIES PVT LTD</t>
  </si>
  <si>
    <t>PIYUSH TRADES &amp; CREDITS PRIVATE LIMITED</t>
  </si>
  <si>
    <t>GOLDMAN SACHS (SINGAPORE) PTE.- ODI</t>
  </si>
  <si>
    <t>PIFL</t>
  </si>
  <si>
    <t>PHOOL DEVI GHOSAL</t>
  </si>
  <si>
    <t>RAJNISH RATHI</t>
  </si>
  <si>
    <t>PMTELELIN</t>
  </si>
  <si>
    <t>KHIMABHAI JOGHABHAI KARMUR</t>
  </si>
  <si>
    <t>PROTEAN</t>
  </si>
  <si>
    <t>EQUITY INTELLIGENCE INDIA</t>
  </si>
  <si>
    <t>RANDEEP SINGH</t>
  </si>
  <si>
    <t>SHIVKUMARRAJUSUBBAYA</t>
  </si>
  <si>
    <t>QUICKHEAL</t>
  </si>
  <si>
    <t>KAILASH SAHEBRAO KATKAR</t>
  </si>
  <si>
    <t>ANUPAMA KAILASH KATKAR</t>
  </si>
  <si>
    <t>RADIANTCMS</t>
  </si>
  <si>
    <t>ASCENT INDIA FUND III</t>
  </si>
  <si>
    <t>RAJKOTINV</t>
  </si>
  <si>
    <t>SAURABH GUPTA</t>
  </si>
  <si>
    <t>RAJNISH</t>
  </si>
  <si>
    <t>DAMINI COMMOSALES LLP</t>
  </si>
  <si>
    <t>RFLL</t>
  </si>
  <si>
    <t>PAWAN KUMAR MITTAL</t>
  </si>
  <si>
    <t>RLFL</t>
  </si>
  <si>
    <t>JITENDERSHARMA</t>
  </si>
  <si>
    <t>NARENDRA KUMAR MAURYA</t>
  </si>
  <si>
    <t>SCL</t>
  </si>
  <si>
    <t>NATIONAL STOCK EXCHANGE OF INDIA LIMITED</t>
  </si>
  <si>
    <t>SRESTHA</t>
  </si>
  <si>
    <t>LIESHA CORPORATION PRIVATE LIMITED .</t>
  </si>
  <si>
    <t>SAROJ GUPTA</t>
  </si>
  <si>
    <t>FARTILE TRADING PRIVATE LIMITED</t>
  </si>
  <si>
    <t>ARYADEEP INFRAHOMES PRIVATE LIMITED</t>
  </si>
  <si>
    <t>SUDARSHAN</t>
  </si>
  <si>
    <t>NEELAM SETHIA</t>
  </si>
  <si>
    <t>SHRI GANESH INVESTMENTS</t>
  </si>
  <si>
    <t>MAA VAISHNO VENTURE</t>
  </si>
  <si>
    <t>SVS</t>
  </si>
  <si>
    <t>SUNNY SURENDRAKUMAR SHARMA</t>
  </si>
  <si>
    <t>YELLOWSTONE VENTURES LLP</t>
  </si>
  <si>
    <t>SWADHATURE</t>
  </si>
  <si>
    <t>KHODEEAR ENTERPRISE LLP LLP</t>
  </si>
  <si>
    <t>RUCHIRA GOYAL</t>
  </si>
  <si>
    <t>N L RUNGTA HUF</t>
  </si>
  <si>
    <t>SARAF ERGONOMICS FINANCIAL SERVICES PRIVATE LIMITED</t>
  </si>
  <si>
    <t>PURAYIDATHIL THOMASKURIYAKOSE</t>
  </si>
  <si>
    <t>KRISHNAM ENTERPRISE LLP LLP</t>
  </si>
  <si>
    <t>SWETSAM STOCK HOLDING PRIVATE LIMITED</t>
  </si>
  <si>
    <t>MANJULA VINOD KOTHARI</t>
  </si>
  <si>
    <t>SAHIB PUNIANI</t>
  </si>
  <si>
    <t>SYBLY</t>
  </si>
  <si>
    <t>MAHAVIR PETWARIA</t>
  </si>
  <si>
    <t>VISAGAR FINANCIAL SERVICES LIMITED</t>
  </si>
  <si>
    <t>SUMAN MITTAL</t>
  </si>
  <si>
    <t>VINAY KIRTI MEHTA</t>
  </si>
  <si>
    <t>PRATIK KIRTI MEHTA</t>
  </si>
  <si>
    <t>INDIRABEN LAHERCHAND MEHTA</t>
  </si>
  <si>
    <t>KENIL LAHERCHAND MEHTA</t>
  </si>
  <si>
    <t>WORL</t>
  </si>
  <si>
    <t>JITENDRA TRAMBAKLAL SHAH</t>
  </si>
  <si>
    <t>ABSMARINE</t>
  </si>
  <si>
    <t>ABS Marine Services Ltd</t>
  </si>
  <si>
    <t>AJOONI</t>
  </si>
  <si>
    <t>Ajooni Biotech Limited</t>
  </si>
  <si>
    <t>JANAK NAVINBHAI PANCHAL</t>
  </si>
  <si>
    <t>SIDHESHBHAI DEVABHAI RAVAL</t>
  </si>
  <si>
    <t>RAHUL YASHVANTRAY SHAH</t>
  </si>
  <si>
    <t>GAYATRIBEN NISHANT SHAH</t>
  </si>
  <si>
    <t>AXISCADES</t>
  </si>
  <si>
    <t>AXISCADES Tech Ltd</t>
  </si>
  <si>
    <t>CADSYS</t>
  </si>
  <si>
    <t>Cadsys (India) Limited</t>
  </si>
  <si>
    <t>LALIT KUMAR V JAIN</t>
  </si>
  <si>
    <t>GIPCL</t>
  </si>
  <si>
    <t>Gujarat Ind Power Ltd</t>
  </si>
  <si>
    <t>YUGA STOCKS AND COMMODITIES PRIVATE LIMITED  .</t>
  </si>
  <si>
    <t>HI GROWTH CORPORATE SERVICES PVT LTD</t>
  </si>
  <si>
    <t>HERITGFOOD</t>
  </si>
  <si>
    <t>Heritage Foods Ltd.</t>
  </si>
  <si>
    <t>HOACFOODS</t>
  </si>
  <si>
    <t>Hoac Foods India Limited</t>
  </si>
  <si>
    <t>CITRINE FUND LIMITED</t>
  </si>
  <si>
    <t>HPL</t>
  </si>
  <si>
    <t>HPL Electric &amp; Power Ltd</t>
  </si>
  <si>
    <t>Indian Energy Exc Ltd</t>
  </si>
  <si>
    <t>IXIGO</t>
  </si>
  <si>
    <t>Le Travenues Technology L</t>
  </si>
  <si>
    <t>VIJIT TRADING</t>
  </si>
  <si>
    <t>GRT STRATEGIC VENTURES LLP</t>
  </si>
  <si>
    <t>THE NOMURA TRUST AND BANKING CO. LTD AS THE TRUSTEE OF NOMURA INDIAN STOCK MOTHER FUND</t>
  </si>
  <si>
    <t>NOMURA FUNDS IRELAND PUBLIC LIMITED COMPANY - NOMURA FUNDS IRELAND - INDIA EQUITY</t>
  </si>
  <si>
    <t>ACHINTYA SECURITIES PRIVATE LIMITED</t>
  </si>
  <si>
    <t>KRITI</t>
  </si>
  <si>
    <t>Kriti Industries Ind Ltd</t>
  </si>
  <si>
    <t>LFIC</t>
  </si>
  <si>
    <t>Lakshmi Fin Ind Corp Ltd</t>
  </si>
  <si>
    <t>TEJESH HASMUKH SHAH</t>
  </si>
  <si>
    <t>MOTISONS</t>
  </si>
  <si>
    <t>Motisons Jewellers Ltd</t>
  </si>
  <si>
    <t>VIRAL DINESH SHAH</t>
  </si>
  <si>
    <t>MTNL</t>
  </si>
  <si>
    <t>Maha Tel Nigam Ltd.</t>
  </si>
  <si>
    <t>NARMADA</t>
  </si>
  <si>
    <t>Narmada Agrobase Limited</t>
  </si>
  <si>
    <t>UMANG SATISH AGARWAL</t>
  </si>
  <si>
    <t>NDL</t>
  </si>
  <si>
    <t>Nandan Denim Limited</t>
  </si>
  <si>
    <t>KANTILAL CHHAGANLAL SECURITIES PVT. LTD.</t>
  </si>
  <si>
    <t>VENKATAKONDRAJU PRAVEENVARMA BHUPATHIRAJU</t>
  </si>
  <si>
    <t>NFL</t>
  </si>
  <si>
    <t>National Fertilizers Limi</t>
  </si>
  <si>
    <t>ORTINLAB</t>
  </si>
  <si>
    <t>Ortin Laboratories Ltd</t>
  </si>
  <si>
    <t>SHIVANG SATISH GOCHHA</t>
  </si>
  <si>
    <t>PLUTUS RESEARCH PRIVATE LIMITED</t>
  </si>
  <si>
    <t>RIIL</t>
  </si>
  <si>
    <t>Reliance Indl Infra Ltd</t>
  </si>
  <si>
    <t>ROTO</t>
  </si>
  <si>
    <t>Roto Pumps Limited</t>
  </si>
  <si>
    <t>JALIYAN COMMODITY</t>
  </si>
  <si>
    <t>SCILAL</t>
  </si>
  <si>
    <t>Shipping Corp of ILA Ltd</t>
  </si>
  <si>
    <t>SDBL</t>
  </si>
  <si>
    <t>Som Dist &amp; Brew Ltd</t>
  </si>
  <si>
    <t>SOUTHWEST</t>
  </si>
  <si>
    <t>South West Pinnacle Ltd</t>
  </si>
  <si>
    <t>MOHIT  SHARMA</t>
  </si>
  <si>
    <t>SPANDANA</t>
  </si>
  <si>
    <t>Spandana Sphoorty Fin Ltd</t>
  </si>
  <si>
    <t>SUMEETINDS</t>
  </si>
  <si>
    <t>Sumeet Ind Limited</t>
  </si>
  <si>
    <t>BADRIKEDAR COMMERCIALS PRIVATE LIMITED</t>
  </si>
  <si>
    <t>TERASOFT</t>
  </si>
  <si>
    <t>Tera Software Limited</t>
  </si>
  <si>
    <t>ANANYA AJIT KOTIBHASKAR</t>
  </si>
  <si>
    <t>AIMTRON</t>
  </si>
  <si>
    <t>Aimtron Electronics Ltd</t>
  </si>
  <si>
    <t>VISHAL BIPINKUMAR DOSHI</t>
  </si>
  <si>
    <t>SANJAY B SHAH (HUF)</t>
  </si>
  <si>
    <t>KABRA KAILASH</t>
  </si>
  <si>
    <t>Amber Enterprises (I) Ltd</t>
  </si>
  <si>
    <t>ASCENT INVESTMENT HOLDINGS PTE.LIMITED.</t>
  </si>
  <si>
    <t>Fiem Industries Limited</t>
  </si>
  <si>
    <t>RAHUL JAIN</t>
  </si>
  <si>
    <t>AANCHAL JAIN</t>
  </si>
  <si>
    <t>KABEELON SALES CORP</t>
  </si>
  <si>
    <t>ANJANA  DEVI</t>
  </si>
  <si>
    <t>SURESH CHANDRA GUPTA</t>
  </si>
  <si>
    <t>NCLIND</t>
  </si>
  <si>
    <t>NCL Industries Limited</t>
  </si>
  <si>
    <t>NARASIMHA RAJU PENMETSA</t>
  </si>
  <si>
    <t>NITCO</t>
  </si>
  <si>
    <t>Nitco Limited</t>
  </si>
  <si>
    <t>JM FINANCIAL ASSET RECONSTRUCTION COMPANY LIMITED</t>
  </si>
  <si>
    <t>NOVA GLOBAL OPPORTUNITIES FUND PCC - TOUCHSTONE</t>
  </si>
  <si>
    <t>QUICKTOUCH</t>
  </si>
  <si>
    <t>Quicktouch Technologies L</t>
  </si>
  <si>
    <t>NIKHIL R JAIN</t>
  </si>
  <si>
    <t>RATNAVEER</t>
  </si>
  <si>
    <t>Ratnaveer Precision Eng L</t>
  </si>
  <si>
    <t>BASAVA SANKARA RAO KOLLI</t>
  </si>
  <si>
    <t>CHANDURKAR INVESTMENTS PVT LTD</t>
  </si>
  <si>
    <t>ANURADHA  NAUGRAIYA</t>
  </si>
  <si>
    <t>ANURADHA NAUGRAIYA</t>
  </si>
  <si>
    <t>SITINET</t>
  </si>
  <si>
    <t>Siti Networks Limited</t>
  </si>
  <si>
    <t>L&amp;T FINANCE HOLDINGS LIMITED</t>
  </si>
  <si>
    <t>PADMAJA GANGIREDDY</t>
  </si>
  <si>
    <t>MANSUKH SECURITIES &amp; FINANCE LTD</t>
  </si>
  <si>
    <t>CHIRAG NARENDRA MODH</t>
  </si>
  <si>
    <t>VERITAAS</t>
  </si>
  <si>
    <t>Veritaas Advertising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</si>
</sst>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10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2" borderId="28" xfId="0" applyFont="1" applyFill="1" applyBorder="1"/>
    <xf numFmtId="0" fontId="3" fillId="0" borderId="40" xfId="0" applyFont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16" fontId="36" fillId="47" borderId="28" xfId="0" applyNumberFormat="1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0" borderId="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7" fillId="41" borderId="42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0" fillId="42" borderId="28" xfId="0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16" fontId="36" fillId="0" borderId="28" xfId="0" applyNumberFormat="1" applyFont="1" applyFill="1" applyBorder="1" applyAlignment="1">
      <alignment horizontal="center" vertical="center"/>
    </xf>
    <xf numFmtId="0" fontId="36" fillId="0" borderId="28" xfId="0" applyFont="1" applyFill="1" applyBorder="1"/>
    <xf numFmtId="0" fontId="37" fillId="0" borderId="28" xfId="0" applyFont="1" applyFill="1" applyBorder="1" applyAlignment="1">
      <alignment horizontal="center" vertical="center"/>
    </xf>
    <xf numFmtId="2" fontId="37" fillId="0" borderId="28" xfId="0" applyNumberFormat="1" applyFont="1" applyFill="1" applyBorder="1" applyAlignment="1">
      <alignment horizontal="center" vertical="center"/>
    </xf>
    <xf numFmtId="166" fontId="36" fillId="0" borderId="28" xfId="0" applyNumberFormat="1" applyFont="1" applyFill="1" applyBorder="1" applyAlignment="1">
      <alignment horizontal="center" vertical="center"/>
    </xf>
    <xf numFmtId="0" fontId="3" fillId="43" borderId="28" xfId="0" applyFont="1" applyFill="1" applyBorder="1" applyAlignment="1">
      <alignment horizontal="center" vertical="center"/>
    </xf>
    <xf numFmtId="165" fontId="36" fillId="43" borderId="28" xfId="0" applyNumberFormat="1" applyFont="1" applyFill="1" applyBorder="1" applyAlignment="1">
      <alignment horizontal="center" vertical="center"/>
    </xf>
    <xf numFmtId="15" fontId="3" fillId="43" borderId="28" xfId="0" applyNumberFormat="1" applyFont="1" applyFill="1" applyBorder="1" applyAlignment="1">
      <alignment horizontal="center" vertical="center"/>
    </xf>
    <xf numFmtId="0" fontId="36" fillId="43" borderId="28" xfId="0" applyFont="1" applyFill="1" applyBorder="1" applyAlignment="1">
      <alignment horizontal="left"/>
    </xf>
    <xf numFmtId="43" fontId="36" fillId="43" borderId="28" xfId="0" applyNumberFormat="1" applyFont="1" applyFill="1" applyBorder="1" applyAlignment="1">
      <alignment horizontal="center" vertical="top"/>
    </xf>
    <xf numFmtId="0" fontId="36" fillId="43" borderId="28" xfId="0" applyFont="1" applyFill="1" applyBorder="1" applyAlignment="1">
      <alignment horizontal="center" vertical="center"/>
    </xf>
    <xf numFmtId="0" fontId="37" fillId="43" borderId="28" xfId="0" applyFont="1" applyFill="1" applyBorder="1" applyAlignment="1">
      <alignment horizontal="center" vertical="center"/>
    </xf>
    <xf numFmtId="0" fontId="36" fillId="48" borderId="28" xfId="0" applyFont="1" applyFill="1" applyBorder="1" applyAlignment="1">
      <alignment horizontal="center" vertical="center"/>
    </xf>
    <xf numFmtId="2" fontId="36" fillId="48" borderId="28" xfId="0" applyNumberFormat="1" applyFont="1" applyFill="1" applyBorder="1" applyAlignment="1">
      <alignment horizontal="center" vertical="center"/>
    </xf>
    <xf numFmtId="10" fontId="36" fillId="48" borderId="28" xfId="0" applyNumberFormat="1" applyFont="1" applyFill="1" applyBorder="1" applyAlignment="1">
      <alignment horizontal="center" vertical="center" wrapText="1"/>
    </xf>
    <xf numFmtId="16" fontId="36" fillId="48" borderId="28" xfId="0" applyNumberFormat="1" applyFont="1" applyFill="1" applyBorder="1" applyAlignment="1">
      <alignment horizontal="center" vertical="center"/>
    </xf>
    <xf numFmtId="2" fontId="37" fillId="43" borderId="28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166" fontId="36" fillId="41" borderId="38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6" fillId="46" borderId="38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45462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45462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6" t="s">
        <v>20</v>
      </c>
      <c r="F9" s="26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6"/>
      <c r="N9" s="27"/>
      <c r="O9" s="27"/>
      <c r="P9" s="27"/>
    </row>
    <row r="10" spans="1:16" ht="38.25">
      <c r="A10" s="365"/>
      <c r="B10" s="367"/>
      <c r="C10" s="367"/>
      <c r="D10" s="367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23568.1</v>
      </c>
      <c r="F11" s="204">
        <v>23563.083333333332</v>
      </c>
      <c r="G11" s="203">
        <v>23516.166666666664</v>
      </c>
      <c r="H11" s="203">
        <v>23464.233333333334</v>
      </c>
      <c r="I11" s="203">
        <v>23417.316666666666</v>
      </c>
      <c r="J11" s="203">
        <v>23615.016666666663</v>
      </c>
      <c r="K11" s="203">
        <v>23661.933333333327</v>
      </c>
      <c r="L11" s="203">
        <v>23713.866666666661</v>
      </c>
      <c r="M11" s="202">
        <v>23610</v>
      </c>
      <c r="N11" s="202">
        <v>23511.15</v>
      </c>
      <c r="O11" s="202">
        <v>15208050</v>
      </c>
      <c r="P11" s="205">
        <v>2.1476595716099219E-2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50417.35</v>
      </c>
      <c r="F12" s="204">
        <v>50285.450000000004</v>
      </c>
      <c r="G12" s="203">
        <v>50121.900000000009</v>
      </c>
      <c r="H12" s="203">
        <v>49826.450000000004</v>
      </c>
      <c r="I12" s="203">
        <v>49662.900000000009</v>
      </c>
      <c r="J12" s="203">
        <v>50580.900000000009</v>
      </c>
      <c r="K12" s="203">
        <v>50744.450000000012</v>
      </c>
      <c r="L12" s="203">
        <v>51039.900000000009</v>
      </c>
      <c r="M12" s="202">
        <v>50449</v>
      </c>
      <c r="N12" s="202">
        <v>49990</v>
      </c>
      <c r="O12" s="202">
        <v>2867880</v>
      </c>
      <c r="P12" s="205">
        <v>4.9369638358480107E-2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22580.400000000001</v>
      </c>
      <c r="F13" s="217">
        <v>22523.516666666666</v>
      </c>
      <c r="G13" s="219">
        <v>22448.833333333332</v>
      </c>
      <c r="H13" s="219">
        <v>22317.266666666666</v>
      </c>
      <c r="I13" s="219">
        <v>22242.583333333332</v>
      </c>
      <c r="J13" s="219">
        <v>22655.083333333332</v>
      </c>
      <c r="K13" s="219">
        <v>22729.766666666666</v>
      </c>
      <c r="L13" s="219">
        <v>22861.333333333332</v>
      </c>
      <c r="M13" s="220">
        <v>22598.2</v>
      </c>
      <c r="N13" s="220">
        <v>22391.95</v>
      </c>
      <c r="O13" s="220">
        <v>78510</v>
      </c>
      <c r="P13" s="221">
        <v>0.38980350504514072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12113.45</v>
      </c>
      <c r="F14" s="217">
        <v>12094.483333333332</v>
      </c>
      <c r="G14" s="219">
        <v>12053.966666666664</v>
      </c>
      <c r="H14" s="219">
        <v>11994.483333333332</v>
      </c>
      <c r="I14" s="219">
        <v>11953.966666666664</v>
      </c>
      <c r="J14" s="219">
        <v>12153.966666666664</v>
      </c>
      <c r="K14" s="219">
        <v>12194.48333333333</v>
      </c>
      <c r="L14" s="219">
        <v>12253.966666666664</v>
      </c>
      <c r="M14" s="220">
        <v>12135</v>
      </c>
      <c r="N14" s="220">
        <v>12035</v>
      </c>
      <c r="O14" s="220">
        <v>1836675</v>
      </c>
      <c r="P14" s="221">
        <v>2.5430944238955963E-2</v>
      </c>
    </row>
    <row r="15" spans="1:16" ht="12.75" customHeight="1">
      <c r="A15" s="213">
        <v>5</v>
      </c>
      <c r="B15" s="283" t="s">
        <v>34</v>
      </c>
      <c r="C15" s="217" t="s">
        <v>861</v>
      </c>
      <c r="D15" s="218">
        <v>45471</v>
      </c>
      <c r="E15" s="217">
        <v>72356.350000000006</v>
      </c>
      <c r="F15" s="217">
        <v>72278.7</v>
      </c>
      <c r="G15" s="219">
        <v>72127.649999999994</v>
      </c>
      <c r="H15" s="219">
        <v>71898.95</v>
      </c>
      <c r="I15" s="219">
        <v>71747.899999999994</v>
      </c>
      <c r="J15" s="219">
        <v>72507.399999999994</v>
      </c>
      <c r="K15" s="219">
        <v>72658.450000000012</v>
      </c>
      <c r="L15" s="219">
        <v>72887.149999999994</v>
      </c>
      <c r="M15" s="220">
        <v>72429.75</v>
      </c>
      <c r="N15" s="220">
        <v>72050</v>
      </c>
      <c r="O15" s="220">
        <v>9910</v>
      </c>
      <c r="P15" s="221">
        <v>3.3368091762252347E-2</v>
      </c>
    </row>
    <row r="16" spans="1:16" ht="12.75" customHeight="1">
      <c r="A16" s="213">
        <v>6</v>
      </c>
      <c r="B16" s="225" t="s">
        <v>842</v>
      </c>
      <c r="C16" s="222" t="s">
        <v>39</v>
      </c>
      <c r="D16" s="218">
        <v>45470</v>
      </c>
      <c r="E16" s="217">
        <v>692.45</v>
      </c>
      <c r="F16" s="217">
        <v>687.48333333333323</v>
      </c>
      <c r="G16" s="219">
        <v>680.71666666666647</v>
      </c>
      <c r="H16" s="219">
        <v>668.98333333333323</v>
      </c>
      <c r="I16" s="219">
        <v>662.21666666666647</v>
      </c>
      <c r="J16" s="219">
        <v>699.21666666666647</v>
      </c>
      <c r="K16" s="219">
        <v>705.98333333333312</v>
      </c>
      <c r="L16" s="219">
        <v>717.71666666666647</v>
      </c>
      <c r="M16" s="220">
        <v>694.25</v>
      </c>
      <c r="N16" s="220">
        <v>675.75</v>
      </c>
      <c r="O16" s="220">
        <v>11377000</v>
      </c>
      <c r="P16" s="221">
        <v>1.7256795422031474E-2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8895.1</v>
      </c>
      <c r="F17" s="217">
        <v>8952.5500000000011</v>
      </c>
      <c r="G17" s="219">
        <v>8768.2000000000025</v>
      </c>
      <c r="H17" s="219">
        <v>8641.3000000000011</v>
      </c>
      <c r="I17" s="219">
        <v>8456.9500000000025</v>
      </c>
      <c r="J17" s="219">
        <v>9079.4500000000025</v>
      </c>
      <c r="K17" s="219">
        <v>9263.8000000000011</v>
      </c>
      <c r="L17" s="219">
        <v>9390.7000000000025</v>
      </c>
      <c r="M17" s="220">
        <v>9136.9</v>
      </c>
      <c r="N17" s="220">
        <v>8825.65</v>
      </c>
      <c r="O17" s="220">
        <v>1421375</v>
      </c>
      <c r="P17" s="221">
        <v>7.395164336985266E-2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27269.9</v>
      </c>
      <c r="F18" s="217">
        <v>27290.733333333334</v>
      </c>
      <c r="G18" s="219">
        <v>27162.616666666669</v>
      </c>
      <c r="H18" s="219">
        <v>27055.333333333336</v>
      </c>
      <c r="I18" s="219">
        <v>26927.216666666671</v>
      </c>
      <c r="J18" s="219">
        <v>27398.016666666666</v>
      </c>
      <c r="K18" s="219">
        <v>27526.133333333328</v>
      </c>
      <c r="L18" s="219">
        <v>27633.416666666664</v>
      </c>
      <c r="M18" s="220">
        <v>27418.85</v>
      </c>
      <c r="N18" s="220">
        <v>27183.45</v>
      </c>
      <c r="O18" s="220">
        <v>153600</v>
      </c>
      <c r="P18" s="221">
        <v>1.3058963197467353E-2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237.05</v>
      </c>
      <c r="F19" s="217">
        <v>238.16666666666666</v>
      </c>
      <c r="G19" s="219">
        <v>234.33333333333331</v>
      </c>
      <c r="H19" s="219">
        <v>231.61666666666665</v>
      </c>
      <c r="I19" s="219">
        <v>227.7833333333333</v>
      </c>
      <c r="J19" s="219">
        <v>240.88333333333333</v>
      </c>
      <c r="K19" s="219">
        <v>244.71666666666664</v>
      </c>
      <c r="L19" s="219">
        <v>247.43333333333334</v>
      </c>
      <c r="M19" s="220">
        <v>242</v>
      </c>
      <c r="N19" s="220">
        <v>235.45</v>
      </c>
      <c r="O19" s="220">
        <v>72419400</v>
      </c>
      <c r="P19" s="221">
        <v>5.2503531627687963E-2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331.8</v>
      </c>
      <c r="F20" s="217">
        <v>332.08333333333331</v>
      </c>
      <c r="G20" s="219">
        <v>327.86666666666662</v>
      </c>
      <c r="H20" s="219">
        <v>323.93333333333328</v>
      </c>
      <c r="I20" s="219">
        <v>319.71666666666658</v>
      </c>
      <c r="J20" s="219">
        <v>336.01666666666665</v>
      </c>
      <c r="K20" s="219">
        <v>340.23333333333335</v>
      </c>
      <c r="L20" s="219">
        <v>344.16666666666669</v>
      </c>
      <c r="M20" s="220">
        <v>336.3</v>
      </c>
      <c r="N20" s="220">
        <v>328.15</v>
      </c>
      <c r="O20" s="220">
        <v>37850800</v>
      </c>
      <c r="P20" s="221">
        <v>4.568309150984054E-2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2655.85</v>
      </c>
      <c r="F21" s="217">
        <v>2663.3333333333335</v>
      </c>
      <c r="G21" s="219">
        <v>2638.7666666666669</v>
      </c>
      <c r="H21" s="219">
        <v>2621.6833333333334</v>
      </c>
      <c r="I21" s="219">
        <v>2597.1166666666668</v>
      </c>
      <c r="J21" s="219">
        <v>2680.416666666667</v>
      </c>
      <c r="K21" s="219">
        <v>2704.9833333333336</v>
      </c>
      <c r="L21" s="219">
        <v>2722.0666666666671</v>
      </c>
      <c r="M21" s="220">
        <v>2687.9</v>
      </c>
      <c r="N21" s="220">
        <v>2646.25</v>
      </c>
      <c r="O21" s="220">
        <v>4704900</v>
      </c>
      <c r="P21" s="221">
        <v>-1.3275449855291305E-2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3319.65</v>
      </c>
      <c r="F22" s="217">
        <v>3316.4499999999994</v>
      </c>
      <c r="G22" s="219">
        <v>3280.8999999999987</v>
      </c>
      <c r="H22" s="219">
        <v>3242.1499999999992</v>
      </c>
      <c r="I22" s="219">
        <v>3206.5999999999985</v>
      </c>
      <c r="J22" s="219">
        <v>3355.1999999999989</v>
      </c>
      <c r="K22" s="219">
        <v>3390.7499999999991</v>
      </c>
      <c r="L22" s="219">
        <v>3429.4999999999991</v>
      </c>
      <c r="M22" s="220">
        <v>3352</v>
      </c>
      <c r="N22" s="220">
        <v>3277.7</v>
      </c>
      <c r="O22" s="220">
        <v>15382500</v>
      </c>
      <c r="P22" s="221">
        <v>3.2770705768611019E-2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1444.25</v>
      </c>
      <c r="F23" s="217">
        <v>1446.0666666666666</v>
      </c>
      <c r="G23" s="219">
        <v>1433.0333333333333</v>
      </c>
      <c r="H23" s="219">
        <v>1421.8166666666666</v>
      </c>
      <c r="I23" s="219">
        <v>1408.7833333333333</v>
      </c>
      <c r="J23" s="219">
        <v>1457.2833333333333</v>
      </c>
      <c r="K23" s="219">
        <v>1470.3166666666666</v>
      </c>
      <c r="L23" s="219">
        <v>1481.5333333333333</v>
      </c>
      <c r="M23" s="220">
        <v>1459.1</v>
      </c>
      <c r="N23" s="220">
        <v>1434.85</v>
      </c>
      <c r="O23" s="220">
        <v>33768400</v>
      </c>
      <c r="P23" s="221">
        <v>-1.1220557748392462E-2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5235.3</v>
      </c>
      <c r="F24" s="217">
        <v>5133.2833333333328</v>
      </c>
      <c r="G24" s="219">
        <v>5011.5666666666657</v>
      </c>
      <c r="H24" s="219">
        <v>4787.833333333333</v>
      </c>
      <c r="I24" s="219">
        <v>4666.1166666666659</v>
      </c>
      <c r="J24" s="219">
        <v>5357.0166666666655</v>
      </c>
      <c r="K24" s="219">
        <v>5478.7333333333327</v>
      </c>
      <c r="L24" s="219">
        <v>5702.4666666666653</v>
      </c>
      <c r="M24" s="220">
        <v>5255</v>
      </c>
      <c r="N24" s="220">
        <v>4909.55</v>
      </c>
      <c r="O24" s="220">
        <v>1366800</v>
      </c>
      <c r="P24" s="221">
        <v>0.26943438283644472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674.15</v>
      </c>
      <c r="F25" s="217">
        <v>675.51666666666677</v>
      </c>
      <c r="G25" s="219">
        <v>669.28333333333353</v>
      </c>
      <c r="H25" s="219">
        <v>664.41666666666674</v>
      </c>
      <c r="I25" s="219">
        <v>658.18333333333351</v>
      </c>
      <c r="J25" s="219">
        <v>680.38333333333355</v>
      </c>
      <c r="K25" s="219">
        <v>686.6166666666669</v>
      </c>
      <c r="L25" s="219">
        <v>691.48333333333358</v>
      </c>
      <c r="M25" s="220">
        <v>681.75</v>
      </c>
      <c r="N25" s="220">
        <v>670.65</v>
      </c>
      <c r="O25" s="220">
        <v>36786600</v>
      </c>
      <c r="P25" s="221">
        <v>-8.8748787584869062E-3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6239.25</v>
      </c>
      <c r="F26" s="217">
        <v>6221.5666666666666</v>
      </c>
      <c r="G26" s="219">
        <v>6193.9833333333336</v>
      </c>
      <c r="H26" s="219">
        <v>6148.7166666666672</v>
      </c>
      <c r="I26" s="219">
        <v>6121.1333333333341</v>
      </c>
      <c r="J26" s="219">
        <v>6266.833333333333</v>
      </c>
      <c r="K26" s="219">
        <v>6294.416666666667</v>
      </c>
      <c r="L26" s="219">
        <v>6339.6833333333325</v>
      </c>
      <c r="M26" s="220">
        <v>6249.15</v>
      </c>
      <c r="N26" s="220">
        <v>6176.3</v>
      </c>
      <c r="O26" s="220">
        <v>2099750</v>
      </c>
      <c r="P26" s="221">
        <v>-4.0317799122494957E-3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485.6</v>
      </c>
      <c r="F27" s="217">
        <v>483.75</v>
      </c>
      <c r="G27" s="219">
        <v>478.8</v>
      </c>
      <c r="H27" s="219">
        <v>472</v>
      </c>
      <c r="I27" s="219">
        <v>467.05</v>
      </c>
      <c r="J27" s="219">
        <v>490.55</v>
      </c>
      <c r="K27" s="219">
        <v>495.50000000000006</v>
      </c>
      <c r="L27" s="219">
        <v>502.3</v>
      </c>
      <c r="M27" s="220">
        <v>488.7</v>
      </c>
      <c r="N27" s="220">
        <v>476.95</v>
      </c>
      <c r="O27" s="220">
        <v>18830900</v>
      </c>
      <c r="P27" s="221">
        <v>1.0951902893127681E-2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239.7</v>
      </c>
      <c r="F28" s="217">
        <v>240.23333333333332</v>
      </c>
      <c r="G28" s="219">
        <v>237.86666666666665</v>
      </c>
      <c r="H28" s="219">
        <v>236.03333333333333</v>
      </c>
      <c r="I28" s="219">
        <v>233.66666666666666</v>
      </c>
      <c r="J28" s="219">
        <v>242.06666666666663</v>
      </c>
      <c r="K28" s="219">
        <v>244.43333333333331</v>
      </c>
      <c r="L28" s="219">
        <v>246.26666666666662</v>
      </c>
      <c r="M28" s="220">
        <v>242.6</v>
      </c>
      <c r="N28" s="220">
        <v>238.4</v>
      </c>
      <c r="O28" s="220">
        <v>83860000</v>
      </c>
      <c r="P28" s="221">
        <v>1.0300584302150473E-2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2923.35</v>
      </c>
      <c r="F29" s="217">
        <v>2922.9166666666665</v>
      </c>
      <c r="G29" s="219">
        <v>2914.4333333333329</v>
      </c>
      <c r="H29" s="219">
        <v>2905.5166666666664</v>
      </c>
      <c r="I29" s="219">
        <v>2897.0333333333328</v>
      </c>
      <c r="J29" s="219">
        <v>2931.833333333333</v>
      </c>
      <c r="K29" s="219">
        <v>2940.3166666666666</v>
      </c>
      <c r="L29" s="219">
        <v>2949.2333333333331</v>
      </c>
      <c r="M29" s="220">
        <v>2931.4</v>
      </c>
      <c r="N29" s="220">
        <v>2914</v>
      </c>
      <c r="O29" s="220">
        <v>12312200</v>
      </c>
      <c r="P29" s="221">
        <v>-3.7867141354478518E-3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2261.1</v>
      </c>
      <c r="F30" s="217">
        <v>2267.5</v>
      </c>
      <c r="G30" s="219">
        <v>2237</v>
      </c>
      <c r="H30" s="219">
        <v>2212.9</v>
      </c>
      <c r="I30" s="219">
        <v>2182.4</v>
      </c>
      <c r="J30" s="219">
        <v>2291.6</v>
      </c>
      <c r="K30" s="219">
        <v>2322.1</v>
      </c>
      <c r="L30" s="219">
        <v>2346.1999999999998</v>
      </c>
      <c r="M30" s="220">
        <v>2298</v>
      </c>
      <c r="N30" s="220">
        <v>2243.4</v>
      </c>
      <c r="O30" s="220">
        <v>2655979</v>
      </c>
      <c r="P30" s="221">
        <v>-2.1630390698931998E-2</v>
      </c>
    </row>
    <row r="31" spans="1:16" ht="12.75" customHeight="1">
      <c r="A31" s="213">
        <v>21</v>
      </c>
      <c r="B31" s="225" t="s">
        <v>842</v>
      </c>
      <c r="C31" s="217" t="s">
        <v>60</v>
      </c>
      <c r="D31" s="218">
        <v>45470</v>
      </c>
      <c r="E31" s="217">
        <v>6294.55</v>
      </c>
      <c r="F31" s="217">
        <v>6275.2</v>
      </c>
      <c r="G31" s="219">
        <v>6230.4</v>
      </c>
      <c r="H31" s="219">
        <v>6166.25</v>
      </c>
      <c r="I31" s="219">
        <v>6121.45</v>
      </c>
      <c r="J31" s="219">
        <v>6339.3499999999995</v>
      </c>
      <c r="K31" s="219">
        <v>6384.1500000000005</v>
      </c>
      <c r="L31" s="219">
        <v>6448.2999999999993</v>
      </c>
      <c r="M31" s="220">
        <v>6320</v>
      </c>
      <c r="N31" s="220">
        <v>6211.05</v>
      </c>
      <c r="O31" s="220">
        <v>498050</v>
      </c>
      <c r="P31" s="221">
        <v>-7.0773524720893141E-3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664.5</v>
      </c>
      <c r="F32" s="217">
        <v>662.9666666666667</v>
      </c>
      <c r="G32" s="219">
        <v>657.93333333333339</v>
      </c>
      <c r="H32" s="219">
        <v>651.36666666666667</v>
      </c>
      <c r="I32" s="219">
        <v>646.33333333333337</v>
      </c>
      <c r="J32" s="219">
        <v>669.53333333333342</v>
      </c>
      <c r="K32" s="219">
        <v>674.56666666666672</v>
      </c>
      <c r="L32" s="219">
        <v>681.13333333333344</v>
      </c>
      <c r="M32" s="220">
        <v>668</v>
      </c>
      <c r="N32" s="220">
        <v>656.4</v>
      </c>
      <c r="O32" s="220">
        <v>25857000</v>
      </c>
      <c r="P32" s="221">
        <v>2.2541226717285562E-2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1243.75</v>
      </c>
      <c r="F33" s="217">
        <v>1241.6166666666666</v>
      </c>
      <c r="G33" s="219">
        <v>1216.2333333333331</v>
      </c>
      <c r="H33" s="219">
        <v>1188.7166666666665</v>
      </c>
      <c r="I33" s="219">
        <v>1163.333333333333</v>
      </c>
      <c r="J33" s="219">
        <v>1269.1333333333332</v>
      </c>
      <c r="K33" s="219">
        <v>1294.5166666666669</v>
      </c>
      <c r="L33" s="219">
        <v>1322.0333333333333</v>
      </c>
      <c r="M33" s="220">
        <v>1267</v>
      </c>
      <c r="N33" s="220">
        <v>1214.0999999999999</v>
      </c>
      <c r="O33" s="220">
        <v>12769900</v>
      </c>
      <c r="P33" s="221">
        <v>1.6861560022774055E-2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1192.2</v>
      </c>
      <c r="F34" s="217">
        <v>1189.2833333333335</v>
      </c>
      <c r="G34" s="219">
        <v>1185.166666666667</v>
      </c>
      <c r="H34" s="219">
        <v>1178.1333333333334</v>
      </c>
      <c r="I34" s="219">
        <v>1174.0166666666669</v>
      </c>
      <c r="J34" s="219">
        <v>1196.3166666666671</v>
      </c>
      <c r="K34" s="219">
        <v>1200.4333333333334</v>
      </c>
      <c r="L34" s="219">
        <v>1207.4666666666672</v>
      </c>
      <c r="M34" s="220">
        <v>1193.4000000000001</v>
      </c>
      <c r="N34" s="220">
        <v>1182.25</v>
      </c>
      <c r="O34" s="220">
        <v>41280000</v>
      </c>
      <c r="P34" s="221">
        <v>-8.5115964872776399E-3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9923.7999999999993</v>
      </c>
      <c r="F35" s="217">
        <v>9963.3833333333332</v>
      </c>
      <c r="G35" s="219">
        <v>9871.7666666666664</v>
      </c>
      <c r="H35" s="219">
        <v>9819.7333333333336</v>
      </c>
      <c r="I35" s="219">
        <v>9728.1166666666668</v>
      </c>
      <c r="J35" s="219">
        <v>10015.416666666666</v>
      </c>
      <c r="K35" s="219">
        <v>10107.033333333331</v>
      </c>
      <c r="L35" s="219">
        <v>10159.066666666666</v>
      </c>
      <c r="M35" s="220">
        <v>10055</v>
      </c>
      <c r="N35" s="220">
        <v>9911.35</v>
      </c>
      <c r="O35" s="220">
        <v>2094350</v>
      </c>
      <c r="P35" s="221">
        <v>-1.6032605503940613E-2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1598.3</v>
      </c>
      <c r="F36" s="217">
        <v>1593.0833333333333</v>
      </c>
      <c r="G36" s="219">
        <v>1582.4166666666665</v>
      </c>
      <c r="H36" s="219">
        <v>1566.5333333333333</v>
      </c>
      <c r="I36" s="219">
        <v>1555.8666666666666</v>
      </c>
      <c r="J36" s="219">
        <v>1608.9666666666665</v>
      </c>
      <c r="K36" s="219">
        <v>1619.633333333333</v>
      </c>
      <c r="L36" s="219">
        <v>1635.5166666666664</v>
      </c>
      <c r="M36" s="220">
        <v>1603.75</v>
      </c>
      <c r="N36" s="220">
        <v>1577.2</v>
      </c>
      <c r="O36" s="220">
        <v>11526000</v>
      </c>
      <c r="P36" s="221">
        <v>-1.1661807580174927E-2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7306.15</v>
      </c>
      <c r="F37" s="217">
        <v>7331.2333333333336</v>
      </c>
      <c r="G37" s="219">
        <v>7256.3666666666668</v>
      </c>
      <c r="H37" s="219">
        <v>7206.583333333333</v>
      </c>
      <c r="I37" s="219">
        <v>7131.7166666666662</v>
      </c>
      <c r="J37" s="219">
        <v>7381.0166666666673</v>
      </c>
      <c r="K37" s="219">
        <v>7455.8833333333341</v>
      </c>
      <c r="L37" s="219">
        <v>7505.6666666666679</v>
      </c>
      <c r="M37" s="220">
        <v>7406.1</v>
      </c>
      <c r="N37" s="220">
        <v>7281.45</v>
      </c>
      <c r="O37" s="220">
        <v>8099000</v>
      </c>
      <c r="P37" s="221">
        <v>-6.1732205691709363E-5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3347.15</v>
      </c>
      <c r="F38" s="217">
        <v>3320.9833333333336</v>
      </c>
      <c r="G38" s="219">
        <v>3278.9666666666672</v>
      </c>
      <c r="H38" s="219">
        <v>3210.7833333333338</v>
      </c>
      <c r="I38" s="219">
        <v>3168.7666666666673</v>
      </c>
      <c r="J38" s="219">
        <v>3389.166666666667</v>
      </c>
      <c r="K38" s="219">
        <v>3431.1833333333334</v>
      </c>
      <c r="L38" s="219">
        <v>3499.3666666666668</v>
      </c>
      <c r="M38" s="220">
        <v>3363</v>
      </c>
      <c r="N38" s="220">
        <v>3252.8</v>
      </c>
      <c r="O38" s="220">
        <v>1909800</v>
      </c>
      <c r="P38" s="221">
        <v>-1.1029982911294081E-2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430.3</v>
      </c>
      <c r="F39" s="217">
        <v>429.8</v>
      </c>
      <c r="G39" s="219">
        <v>426.6</v>
      </c>
      <c r="H39" s="219">
        <v>422.90000000000003</v>
      </c>
      <c r="I39" s="219">
        <v>419.70000000000005</v>
      </c>
      <c r="J39" s="219">
        <v>433.5</v>
      </c>
      <c r="K39" s="219">
        <v>436.69999999999993</v>
      </c>
      <c r="L39" s="219">
        <v>440.4</v>
      </c>
      <c r="M39" s="220">
        <v>433</v>
      </c>
      <c r="N39" s="220">
        <v>426.1</v>
      </c>
      <c r="O39" s="220">
        <v>13273600</v>
      </c>
      <c r="P39" s="221">
        <v>-4.2474607571560477E-2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198.45</v>
      </c>
      <c r="F40" s="217">
        <v>197.13333333333333</v>
      </c>
      <c r="G40" s="219">
        <v>194.96666666666664</v>
      </c>
      <c r="H40" s="219">
        <v>191.48333333333332</v>
      </c>
      <c r="I40" s="219">
        <v>189.31666666666663</v>
      </c>
      <c r="J40" s="219">
        <v>200.61666666666665</v>
      </c>
      <c r="K40" s="219">
        <v>202.78333333333333</v>
      </c>
      <c r="L40" s="219">
        <v>206.26666666666665</v>
      </c>
      <c r="M40" s="220">
        <v>199.3</v>
      </c>
      <c r="N40" s="220">
        <v>193.65</v>
      </c>
      <c r="O40" s="220">
        <v>100422100</v>
      </c>
      <c r="P40" s="221">
        <v>1.1273622241512307E-2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287.35000000000002</v>
      </c>
      <c r="F41" s="217">
        <v>287.21666666666664</v>
      </c>
      <c r="G41" s="219">
        <v>285.7833333333333</v>
      </c>
      <c r="H41" s="219">
        <v>284.21666666666664</v>
      </c>
      <c r="I41" s="219">
        <v>282.7833333333333</v>
      </c>
      <c r="J41" s="219">
        <v>288.7833333333333</v>
      </c>
      <c r="K41" s="219">
        <v>290.21666666666658</v>
      </c>
      <c r="L41" s="219">
        <v>291.7833333333333</v>
      </c>
      <c r="M41" s="220">
        <v>288.64999999999998</v>
      </c>
      <c r="N41" s="220">
        <v>285.64999999999998</v>
      </c>
      <c r="O41" s="220">
        <v>151579350</v>
      </c>
      <c r="P41" s="221">
        <v>-2.3678891134854174E-3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1461.45</v>
      </c>
      <c r="F42" s="217">
        <v>1460.8999999999999</v>
      </c>
      <c r="G42" s="219">
        <v>1451.7999999999997</v>
      </c>
      <c r="H42" s="219">
        <v>1442.1499999999999</v>
      </c>
      <c r="I42" s="219">
        <v>1433.0499999999997</v>
      </c>
      <c r="J42" s="219">
        <v>1470.5499999999997</v>
      </c>
      <c r="K42" s="219">
        <v>1479.6499999999996</v>
      </c>
      <c r="L42" s="219">
        <v>1489.2999999999997</v>
      </c>
      <c r="M42" s="220">
        <v>1470</v>
      </c>
      <c r="N42" s="220">
        <v>1451.25</v>
      </c>
      <c r="O42" s="220">
        <v>3759750</v>
      </c>
      <c r="P42" s="221">
        <v>1.4880048587913756E-2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319.14999999999998</v>
      </c>
      <c r="F43" s="217">
        <v>317.59999999999997</v>
      </c>
      <c r="G43" s="219">
        <v>313.79999999999995</v>
      </c>
      <c r="H43" s="219">
        <v>308.45</v>
      </c>
      <c r="I43" s="219">
        <v>304.64999999999998</v>
      </c>
      <c r="J43" s="219">
        <v>322.94999999999993</v>
      </c>
      <c r="K43" s="219">
        <v>326.75</v>
      </c>
      <c r="L43" s="219">
        <v>332.09999999999991</v>
      </c>
      <c r="M43" s="220">
        <v>321.39999999999998</v>
      </c>
      <c r="N43" s="220">
        <v>312.25</v>
      </c>
      <c r="O43" s="220">
        <v>136158750</v>
      </c>
      <c r="P43" s="221">
        <v>4.1194644696189494E-3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504.75</v>
      </c>
      <c r="F44" s="217">
        <v>505</v>
      </c>
      <c r="G44" s="219">
        <v>501.25</v>
      </c>
      <c r="H44" s="219">
        <v>497.75</v>
      </c>
      <c r="I44" s="219">
        <v>494</v>
      </c>
      <c r="J44" s="219">
        <v>508.5</v>
      </c>
      <c r="K44" s="219">
        <v>512.25</v>
      </c>
      <c r="L44" s="219">
        <v>515.75</v>
      </c>
      <c r="M44" s="220">
        <v>508.75</v>
      </c>
      <c r="N44" s="220">
        <v>501.5</v>
      </c>
      <c r="O44" s="220">
        <v>25212000</v>
      </c>
      <c r="P44" s="221">
        <v>6.6937226585147315E-3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1697.45</v>
      </c>
      <c r="F45" s="217">
        <v>1708.1000000000001</v>
      </c>
      <c r="G45" s="219">
        <v>1682.4000000000003</v>
      </c>
      <c r="H45" s="219">
        <v>1667.3500000000001</v>
      </c>
      <c r="I45" s="219">
        <v>1641.6500000000003</v>
      </c>
      <c r="J45" s="219">
        <v>1723.1500000000003</v>
      </c>
      <c r="K45" s="219">
        <v>1748.8500000000001</v>
      </c>
      <c r="L45" s="219">
        <v>1763.9000000000003</v>
      </c>
      <c r="M45" s="220">
        <v>1733.8</v>
      </c>
      <c r="N45" s="220">
        <v>1693.05</v>
      </c>
      <c r="O45" s="220">
        <v>5739000</v>
      </c>
      <c r="P45" s="221">
        <v>-1.1313201636063005E-3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1432.4</v>
      </c>
      <c r="F46" s="217">
        <v>1431.55</v>
      </c>
      <c r="G46" s="219">
        <v>1423.1</v>
      </c>
      <c r="H46" s="219">
        <v>1413.8</v>
      </c>
      <c r="I46" s="219">
        <v>1405.35</v>
      </c>
      <c r="J46" s="219">
        <v>1440.85</v>
      </c>
      <c r="K46" s="219">
        <v>1449.3000000000002</v>
      </c>
      <c r="L46" s="219">
        <v>1458.6</v>
      </c>
      <c r="M46" s="220">
        <v>1440</v>
      </c>
      <c r="N46" s="220">
        <v>1422.25</v>
      </c>
      <c r="O46" s="220">
        <v>39281550</v>
      </c>
      <c r="P46" s="221">
        <v>4.9253958587088913E-2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306.45</v>
      </c>
      <c r="F47" s="217">
        <v>306.88333333333327</v>
      </c>
      <c r="G47" s="219">
        <v>302.86666666666656</v>
      </c>
      <c r="H47" s="219">
        <v>299.2833333333333</v>
      </c>
      <c r="I47" s="219">
        <v>295.26666666666659</v>
      </c>
      <c r="J47" s="219">
        <v>310.46666666666653</v>
      </c>
      <c r="K47" s="219">
        <v>314.48333333333329</v>
      </c>
      <c r="L47" s="219">
        <v>318.06666666666649</v>
      </c>
      <c r="M47" s="220">
        <v>310.89999999999998</v>
      </c>
      <c r="N47" s="220">
        <v>303.3</v>
      </c>
      <c r="O47" s="220">
        <v>77476875</v>
      </c>
      <c r="P47" s="221">
        <v>4.8043462822242741E-2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329.3</v>
      </c>
      <c r="F48" s="217">
        <v>330.11666666666667</v>
      </c>
      <c r="G48" s="219">
        <v>326.28333333333336</v>
      </c>
      <c r="H48" s="219">
        <v>323.26666666666671</v>
      </c>
      <c r="I48" s="219">
        <v>319.43333333333339</v>
      </c>
      <c r="J48" s="219">
        <v>333.13333333333333</v>
      </c>
      <c r="K48" s="219">
        <v>336.96666666666658</v>
      </c>
      <c r="L48" s="219">
        <v>339.98333333333329</v>
      </c>
      <c r="M48" s="220">
        <v>333.95</v>
      </c>
      <c r="N48" s="220">
        <v>327.10000000000002</v>
      </c>
      <c r="O48" s="220">
        <v>50845000</v>
      </c>
      <c r="P48" s="221">
        <v>3.812975345822061E-2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33475.25</v>
      </c>
      <c r="F49" s="217">
        <v>33374.75</v>
      </c>
      <c r="G49" s="219">
        <v>32450.5</v>
      </c>
      <c r="H49" s="219">
        <v>31425.75</v>
      </c>
      <c r="I49" s="219">
        <v>30501.5</v>
      </c>
      <c r="J49" s="219">
        <v>34399.5</v>
      </c>
      <c r="K49" s="219">
        <v>35323.75</v>
      </c>
      <c r="L49" s="219">
        <v>36348.5</v>
      </c>
      <c r="M49" s="220">
        <v>34299</v>
      </c>
      <c r="N49" s="220">
        <v>32350</v>
      </c>
      <c r="O49" s="220">
        <v>294950</v>
      </c>
      <c r="P49" s="221">
        <v>8.1175766897376746E-3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631.15</v>
      </c>
      <c r="F50" s="217">
        <v>631.18333333333328</v>
      </c>
      <c r="G50" s="219">
        <v>626.41666666666652</v>
      </c>
      <c r="H50" s="219">
        <v>621.68333333333328</v>
      </c>
      <c r="I50" s="219">
        <v>616.91666666666652</v>
      </c>
      <c r="J50" s="219">
        <v>635.91666666666652</v>
      </c>
      <c r="K50" s="219">
        <v>640.68333333333317</v>
      </c>
      <c r="L50" s="219">
        <v>645.41666666666652</v>
      </c>
      <c r="M50" s="220">
        <v>635.95000000000005</v>
      </c>
      <c r="N50" s="220">
        <v>626.45000000000005</v>
      </c>
      <c r="O50" s="220">
        <v>35137800</v>
      </c>
      <c r="P50" s="221">
        <v>-4.8382772320666879E-2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5410.4</v>
      </c>
      <c r="F51" s="217">
        <v>5416.3833333333323</v>
      </c>
      <c r="G51" s="219">
        <v>5384.0666666666648</v>
      </c>
      <c r="H51" s="219">
        <v>5357.7333333333327</v>
      </c>
      <c r="I51" s="219">
        <v>5325.4166666666652</v>
      </c>
      <c r="J51" s="219">
        <v>5442.7166666666644</v>
      </c>
      <c r="K51" s="219">
        <v>5475.0333333333319</v>
      </c>
      <c r="L51" s="219">
        <v>5501.3666666666641</v>
      </c>
      <c r="M51" s="220">
        <v>5448.7</v>
      </c>
      <c r="N51" s="220">
        <v>5390.05</v>
      </c>
      <c r="O51" s="220">
        <v>2372600</v>
      </c>
      <c r="P51" s="221">
        <v>9.7889002383384407E-3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685.7</v>
      </c>
      <c r="F52" s="217">
        <v>680.45</v>
      </c>
      <c r="G52" s="219">
        <v>672.95</v>
      </c>
      <c r="H52" s="219">
        <v>660.2</v>
      </c>
      <c r="I52" s="219">
        <v>652.70000000000005</v>
      </c>
      <c r="J52" s="219">
        <v>693.2</v>
      </c>
      <c r="K52" s="219">
        <v>700.7</v>
      </c>
      <c r="L52" s="219">
        <v>713.45</v>
      </c>
      <c r="M52" s="220">
        <v>687.95</v>
      </c>
      <c r="N52" s="220">
        <v>667.7</v>
      </c>
      <c r="O52" s="220">
        <v>15070000</v>
      </c>
      <c r="P52" s="221">
        <v>4.3318893702099298E-3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122.15</v>
      </c>
      <c r="F53" s="217">
        <v>122.23333333333335</v>
      </c>
      <c r="G53" s="219">
        <v>121.56666666666669</v>
      </c>
      <c r="H53" s="219">
        <v>120.98333333333335</v>
      </c>
      <c r="I53" s="219">
        <v>120.31666666666669</v>
      </c>
      <c r="J53" s="219">
        <v>122.81666666666669</v>
      </c>
      <c r="K53" s="219">
        <v>123.48333333333335</v>
      </c>
      <c r="L53" s="219">
        <v>124.06666666666669</v>
      </c>
      <c r="M53" s="220">
        <v>122.9</v>
      </c>
      <c r="N53" s="220">
        <v>121.65</v>
      </c>
      <c r="O53" s="220">
        <v>225139500</v>
      </c>
      <c r="P53" s="221">
        <v>5.3995680345572358E-4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891.35</v>
      </c>
      <c r="F54" s="217">
        <v>877</v>
      </c>
      <c r="G54" s="219">
        <v>849.15</v>
      </c>
      <c r="H54" s="219">
        <v>806.94999999999993</v>
      </c>
      <c r="I54" s="219">
        <v>779.09999999999991</v>
      </c>
      <c r="J54" s="219">
        <v>919.2</v>
      </c>
      <c r="K54" s="219">
        <v>947.05</v>
      </c>
      <c r="L54" s="219">
        <v>989.25000000000011</v>
      </c>
      <c r="M54" s="220">
        <v>904.85</v>
      </c>
      <c r="N54" s="220">
        <v>834.8</v>
      </c>
      <c r="O54" s="220">
        <v>4270500</v>
      </c>
      <c r="P54" s="221">
        <v>0.21128318584070796</v>
      </c>
    </row>
    <row r="55" spans="1:16" ht="12.75" customHeight="1">
      <c r="A55" s="213">
        <v>45</v>
      </c>
      <c r="B55" s="225" t="s">
        <v>842</v>
      </c>
      <c r="C55" s="217" t="s">
        <v>89</v>
      </c>
      <c r="D55" s="218">
        <v>45470</v>
      </c>
      <c r="E55" s="217">
        <v>439.55</v>
      </c>
      <c r="F55" s="217">
        <v>433.41666666666669</v>
      </c>
      <c r="G55" s="219">
        <v>425.63333333333338</v>
      </c>
      <c r="H55" s="219">
        <v>411.7166666666667</v>
      </c>
      <c r="I55" s="219">
        <v>403.93333333333339</v>
      </c>
      <c r="J55" s="219">
        <v>447.33333333333337</v>
      </c>
      <c r="K55" s="219">
        <v>455.11666666666667</v>
      </c>
      <c r="L55" s="219">
        <v>469.03333333333336</v>
      </c>
      <c r="M55" s="220">
        <v>441.2</v>
      </c>
      <c r="N55" s="220">
        <v>419.5</v>
      </c>
      <c r="O55" s="220">
        <v>12084000</v>
      </c>
      <c r="P55" s="221">
        <v>8.3844580777096112E-2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1453.9</v>
      </c>
      <c r="F56" s="217">
        <v>1450.2833333333335</v>
      </c>
      <c r="G56" s="219">
        <v>1440.616666666667</v>
      </c>
      <c r="H56" s="219">
        <v>1427.3333333333335</v>
      </c>
      <c r="I56" s="219">
        <v>1417.666666666667</v>
      </c>
      <c r="J56" s="219">
        <v>1463.5666666666671</v>
      </c>
      <c r="K56" s="219">
        <v>1473.2333333333336</v>
      </c>
      <c r="L56" s="219">
        <v>1486.5166666666671</v>
      </c>
      <c r="M56" s="220">
        <v>1459.95</v>
      </c>
      <c r="N56" s="220">
        <v>1437</v>
      </c>
      <c r="O56" s="220">
        <v>9727500</v>
      </c>
      <c r="P56" s="221">
        <v>-6.3840653728294179E-3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1574.85</v>
      </c>
      <c r="F57" s="217">
        <v>1572.5999999999997</v>
      </c>
      <c r="G57" s="219">
        <v>1565.8499999999995</v>
      </c>
      <c r="H57" s="219">
        <v>1556.8499999999997</v>
      </c>
      <c r="I57" s="219">
        <v>1550.0999999999995</v>
      </c>
      <c r="J57" s="219">
        <v>1581.5999999999995</v>
      </c>
      <c r="K57" s="219">
        <v>1588.35</v>
      </c>
      <c r="L57" s="219">
        <v>1597.3499999999995</v>
      </c>
      <c r="M57" s="220">
        <v>1579.35</v>
      </c>
      <c r="N57" s="220">
        <v>1563.6</v>
      </c>
      <c r="O57" s="220">
        <v>10216700</v>
      </c>
      <c r="P57" s="221">
        <v>2.99917044221811E-3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489.8</v>
      </c>
      <c r="F58" s="217">
        <v>490.15000000000003</v>
      </c>
      <c r="G58" s="219">
        <v>486.25000000000006</v>
      </c>
      <c r="H58" s="219">
        <v>482.70000000000005</v>
      </c>
      <c r="I58" s="219">
        <v>478.80000000000007</v>
      </c>
      <c r="J58" s="219">
        <v>493.70000000000005</v>
      </c>
      <c r="K58" s="219">
        <v>497.6</v>
      </c>
      <c r="L58" s="219">
        <v>501.15000000000003</v>
      </c>
      <c r="M58" s="220">
        <v>494.05</v>
      </c>
      <c r="N58" s="220">
        <v>486.6</v>
      </c>
      <c r="O58" s="220">
        <v>56985600</v>
      </c>
      <c r="P58" s="221">
        <v>1.0802354168218729E-2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5271</v>
      </c>
      <c r="F59" s="217">
        <v>5239.25</v>
      </c>
      <c r="G59" s="219">
        <v>5195.5</v>
      </c>
      <c r="H59" s="219">
        <v>5120</v>
      </c>
      <c r="I59" s="219">
        <v>5076.25</v>
      </c>
      <c r="J59" s="219">
        <v>5314.75</v>
      </c>
      <c r="K59" s="219">
        <v>5358.5</v>
      </c>
      <c r="L59" s="219">
        <v>5434</v>
      </c>
      <c r="M59" s="220">
        <v>5283</v>
      </c>
      <c r="N59" s="220">
        <v>5163.75</v>
      </c>
      <c r="O59" s="220">
        <v>2341800</v>
      </c>
      <c r="P59" s="221">
        <v>-1.1523363302519945E-2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2953.15</v>
      </c>
      <c r="F60" s="217">
        <v>2963.3666666666668</v>
      </c>
      <c r="G60" s="219">
        <v>2926.9333333333334</v>
      </c>
      <c r="H60" s="219">
        <v>2900.7166666666667</v>
      </c>
      <c r="I60" s="219">
        <v>2864.2833333333333</v>
      </c>
      <c r="J60" s="219">
        <v>2989.5833333333335</v>
      </c>
      <c r="K60" s="219">
        <v>3026.0166666666669</v>
      </c>
      <c r="L60" s="219">
        <v>3052.2333333333336</v>
      </c>
      <c r="M60" s="220">
        <v>2999.8</v>
      </c>
      <c r="N60" s="220">
        <v>2937.15</v>
      </c>
      <c r="O60" s="220">
        <v>2649500</v>
      </c>
      <c r="P60" s="221">
        <v>1.8528321863419798E-3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1143.5</v>
      </c>
      <c r="F61" s="217">
        <v>1140.1499999999999</v>
      </c>
      <c r="G61" s="219">
        <v>1133.3499999999997</v>
      </c>
      <c r="H61" s="219">
        <v>1123.1999999999998</v>
      </c>
      <c r="I61" s="219">
        <v>1116.3999999999996</v>
      </c>
      <c r="J61" s="219">
        <v>1150.2999999999997</v>
      </c>
      <c r="K61" s="219">
        <v>1157.0999999999999</v>
      </c>
      <c r="L61" s="219">
        <v>1167.2499999999998</v>
      </c>
      <c r="M61" s="220">
        <v>1146.95</v>
      </c>
      <c r="N61" s="220">
        <v>1130</v>
      </c>
      <c r="O61" s="220">
        <v>9778000</v>
      </c>
      <c r="P61" s="221">
        <v>2.5162507863283706E-2</v>
      </c>
    </row>
    <row r="62" spans="1:16" ht="12.75" customHeight="1">
      <c r="A62" s="213">
        <v>52</v>
      </c>
      <c r="B62" s="225" t="s">
        <v>842</v>
      </c>
      <c r="C62" s="222" t="s">
        <v>96</v>
      </c>
      <c r="D62" s="218">
        <v>45470</v>
      </c>
      <c r="E62" s="217">
        <v>1519.55</v>
      </c>
      <c r="F62" s="217">
        <v>1506.0833333333333</v>
      </c>
      <c r="G62" s="219">
        <v>1487.0166666666664</v>
      </c>
      <c r="H62" s="219">
        <v>1454.4833333333331</v>
      </c>
      <c r="I62" s="219">
        <v>1435.4166666666663</v>
      </c>
      <c r="J62" s="219">
        <v>1538.6166666666666</v>
      </c>
      <c r="K62" s="219">
        <v>1557.6833333333336</v>
      </c>
      <c r="L62" s="219">
        <v>1590.2166666666667</v>
      </c>
      <c r="M62" s="220">
        <v>1525.15</v>
      </c>
      <c r="N62" s="220">
        <v>1473.55</v>
      </c>
      <c r="O62" s="220">
        <v>4120200</v>
      </c>
      <c r="P62" s="221">
        <v>0.1838294448913918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430.2</v>
      </c>
      <c r="F63" s="217">
        <v>428.65000000000003</v>
      </c>
      <c r="G63" s="219">
        <v>425.05000000000007</v>
      </c>
      <c r="H63" s="219">
        <v>419.90000000000003</v>
      </c>
      <c r="I63" s="219">
        <v>416.30000000000007</v>
      </c>
      <c r="J63" s="219">
        <v>433.80000000000007</v>
      </c>
      <c r="K63" s="219">
        <v>437.40000000000009</v>
      </c>
      <c r="L63" s="219">
        <v>442.55000000000007</v>
      </c>
      <c r="M63" s="220">
        <v>432.25</v>
      </c>
      <c r="N63" s="220">
        <v>423.5</v>
      </c>
      <c r="O63" s="220">
        <v>18891000</v>
      </c>
      <c r="P63" s="221">
        <v>3.2362777887074562E-2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157.85</v>
      </c>
      <c r="F64" s="217">
        <v>156.11666666666665</v>
      </c>
      <c r="G64" s="219">
        <v>153.7833333333333</v>
      </c>
      <c r="H64" s="219">
        <v>149.71666666666667</v>
      </c>
      <c r="I64" s="219">
        <v>147.38333333333333</v>
      </c>
      <c r="J64" s="219">
        <v>160.18333333333328</v>
      </c>
      <c r="K64" s="219">
        <v>162.51666666666659</v>
      </c>
      <c r="L64" s="219">
        <v>166.58333333333326</v>
      </c>
      <c r="M64" s="220">
        <v>158.44999999999999</v>
      </c>
      <c r="N64" s="220">
        <v>152.05000000000001</v>
      </c>
      <c r="O64" s="220">
        <v>27185000</v>
      </c>
      <c r="P64" s="221">
        <v>8.5012971462781875E-2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3830.15</v>
      </c>
      <c r="F65" s="217">
        <v>3809.8666666666668</v>
      </c>
      <c r="G65" s="219">
        <v>3758.0333333333338</v>
      </c>
      <c r="H65" s="219">
        <v>3685.916666666667</v>
      </c>
      <c r="I65" s="219">
        <v>3634.0833333333339</v>
      </c>
      <c r="J65" s="219">
        <v>3881.9833333333336</v>
      </c>
      <c r="K65" s="219">
        <v>3933.8166666666666</v>
      </c>
      <c r="L65" s="219">
        <v>4005.9333333333334</v>
      </c>
      <c r="M65" s="220">
        <v>3861.7</v>
      </c>
      <c r="N65" s="220">
        <v>3737.75</v>
      </c>
      <c r="O65" s="220">
        <v>4298700</v>
      </c>
      <c r="P65" s="221">
        <v>-1.0633156114064766E-2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602.15</v>
      </c>
      <c r="F66" s="217">
        <v>605.51666666666677</v>
      </c>
      <c r="G66" s="219">
        <v>596.03333333333353</v>
      </c>
      <c r="H66" s="219">
        <v>589.91666666666674</v>
      </c>
      <c r="I66" s="219">
        <v>580.43333333333351</v>
      </c>
      <c r="J66" s="219">
        <v>611.63333333333355</v>
      </c>
      <c r="K66" s="219">
        <v>621.1166666666669</v>
      </c>
      <c r="L66" s="219">
        <v>627.23333333333358</v>
      </c>
      <c r="M66" s="220">
        <v>615</v>
      </c>
      <c r="N66" s="220">
        <v>599.4</v>
      </c>
      <c r="O66" s="220">
        <v>21752500</v>
      </c>
      <c r="P66" s="221">
        <v>4.7871379538748718E-2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1889.3</v>
      </c>
      <c r="F67" s="217">
        <v>1884.7666666666667</v>
      </c>
      <c r="G67" s="219">
        <v>1874.5333333333333</v>
      </c>
      <c r="H67" s="219">
        <v>1859.7666666666667</v>
      </c>
      <c r="I67" s="219">
        <v>1849.5333333333333</v>
      </c>
      <c r="J67" s="219">
        <v>1899.5333333333333</v>
      </c>
      <c r="K67" s="219">
        <v>1909.7666666666664</v>
      </c>
      <c r="L67" s="219">
        <v>1924.5333333333333</v>
      </c>
      <c r="M67" s="220">
        <v>1895</v>
      </c>
      <c r="N67" s="220">
        <v>1870</v>
      </c>
      <c r="O67" s="220">
        <v>3443175</v>
      </c>
      <c r="P67" s="221">
        <v>1.2691083153800339E-2</v>
      </c>
    </row>
    <row r="68" spans="1:16" ht="12.75" customHeight="1">
      <c r="A68" s="213">
        <v>58</v>
      </c>
      <c r="B68" s="225" t="s">
        <v>842</v>
      </c>
      <c r="C68" s="222" t="s">
        <v>102</v>
      </c>
      <c r="D68" s="218">
        <v>45470</v>
      </c>
      <c r="E68" s="217">
        <v>2429.4499999999998</v>
      </c>
      <c r="F68" s="217">
        <v>2421.5166666666664</v>
      </c>
      <c r="G68" s="219">
        <v>2403.9333333333329</v>
      </c>
      <c r="H68" s="219">
        <v>2378.4166666666665</v>
      </c>
      <c r="I68" s="219">
        <v>2360.833333333333</v>
      </c>
      <c r="J68" s="219">
        <v>2447.0333333333328</v>
      </c>
      <c r="K68" s="219">
        <v>2464.6166666666668</v>
      </c>
      <c r="L68" s="219">
        <v>2490.1333333333328</v>
      </c>
      <c r="M68" s="220">
        <v>2439.1</v>
      </c>
      <c r="N68" s="220">
        <v>2396</v>
      </c>
      <c r="O68" s="220">
        <v>2154600</v>
      </c>
      <c r="P68" s="221">
        <v>1.0268673512449008E-2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4566.6000000000004</v>
      </c>
      <c r="F69" s="217">
        <v>4563.8</v>
      </c>
      <c r="G69" s="219">
        <v>4532.8</v>
      </c>
      <c r="H69" s="219">
        <v>4499</v>
      </c>
      <c r="I69" s="219">
        <v>4468</v>
      </c>
      <c r="J69" s="219">
        <v>4597.6000000000004</v>
      </c>
      <c r="K69" s="219">
        <v>4628.6000000000004</v>
      </c>
      <c r="L69" s="219">
        <v>4662.4000000000005</v>
      </c>
      <c r="M69" s="220">
        <v>4594.8</v>
      </c>
      <c r="N69" s="220">
        <v>4530</v>
      </c>
      <c r="O69" s="220">
        <v>2372400</v>
      </c>
      <c r="P69" s="221">
        <v>-1.6417910447761194E-2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11548.45</v>
      </c>
      <c r="F70" s="217">
        <v>11425.083333333334</v>
      </c>
      <c r="G70" s="219">
        <v>11281.366666666669</v>
      </c>
      <c r="H70" s="219">
        <v>11014.283333333335</v>
      </c>
      <c r="I70" s="219">
        <v>10870.566666666669</v>
      </c>
      <c r="J70" s="219">
        <v>11692.166666666668</v>
      </c>
      <c r="K70" s="219">
        <v>11835.883333333331</v>
      </c>
      <c r="L70" s="219">
        <v>12102.966666666667</v>
      </c>
      <c r="M70" s="220">
        <v>11568.8</v>
      </c>
      <c r="N70" s="220">
        <v>11158</v>
      </c>
      <c r="O70" s="220">
        <v>1784000</v>
      </c>
      <c r="P70" s="221">
        <v>2.3170451938518008E-2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881.05</v>
      </c>
      <c r="F71" s="217">
        <v>880.46666666666658</v>
      </c>
      <c r="G71" s="219">
        <v>871.03333333333319</v>
      </c>
      <c r="H71" s="219">
        <v>861.01666666666665</v>
      </c>
      <c r="I71" s="219">
        <v>851.58333333333326</v>
      </c>
      <c r="J71" s="219">
        <v>890.48333333333312</v>
      </c>
      <c r="K71" s="219">
        <v>899.91666666666652</v>
      </c>
      <c r="L71" s="219">
        <v>909.93333333333305</v>
      </c>
      <c r="M71" s="220">
        <v>889.9</v>
      </c>
      <c r="N71" s="220">
        <v>870.45</v>
      </c>
      <c r="O71" s="220">
        <v>40134600</v>
      </c>
      <c r="P71" s="221">
        <v>1.3183380193689472E-2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5977.6</v>
      </c>
      <c r="F72" s="217">
        <v>6008.9666666666672</v>
      </c>
      <c r="G72" s="219">
        <v>5934.5333333333347</v>
      </c>
      <c r="H72" s="219">
        <v>5891.4666666666672</v>
      </c>
      <c r="I72" s="219">
        <v>5817.0333333333347</v>
      </c>
      <c r="J72" s="219">
        <v>6052.0333333333347</v>
      </c>
      <c r="K72" s="219">
        <v>6126.4666666666672</v>
      </c>
      <c r="L72" s="219">
        <v>6169.5333333333347</v>
      </c>
      <c r="M72" s="220">
        <v>6083.4</v>
      </c>
      <c r="N72" s="220">
        <v>5965.9</v>
      </c>
      <c r="O72" s="220">
        <v>3044875</v>
      </c>
      <c r="P72" s="221">
        <v>9.0132020586260908E-2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4935.1000000000004</v>
      </c>
      <c r="F73" s="217">
        <v>4948.0999999999995</v>
      </c>
      <c r="G73" s="219">
        <v>4912.1999999999989</v>
      </c>
      <c r="H73" s="219">
        <v>4889.2999999999993</v>
      </c>
      <c r="I73" s="219">
        <v>4853.3999999999987</v>
      </c>
      <c r="J73" s="219">
        <v>4970.9999999999991</v>
      </c>
      <c r="K73" s="219">
        <v>5006.8999999999987</v>
      </c>
      <c r="L73" s="219">
        <v>5029.7999999999993</v>
      </c>
      <c r="M73" s="220">
        <v>4984</v>
      </c>
      <c r="N73" s="220">
        <v>4925.2</v>
      </c>
      <c r="O73" s="220">
        <v>3923850</v>
      </c>
      <c r="P73" s="221">
        <v>-6.9093808131809728E-3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4310.6499999999996</v>
      </c>
      <c r="F74" s="217">
        <v>4309.2333333333336</v>
      </c>
      <c r="G74" s="219">
        <v>4270.666666666667</v>
      </c>
      <c r="H74" s="219">
        <v>4230.6833333333334</v>
      </c>
      <c r="I74" s="219">
        <v>4192.1166666666668</v>
      </c>
      <c r="J74" s="219">
        <v>4349.2166666666672</v>
      </c>
      <c r="K74" s="219">
        <v>4387.7833333333328</v>
      </c>
      <c r="L74" s="219">
        <v>4427.7666666666673</v>
      </c>
      <c r="M74" s="220">
        <v>4347.8</v>
      </c>
      <c r="N74" s="220">
        <v>4269.25</v>
      </c>
      <c r="O74" s="220">
        <v>1266925</v>
      </c>
      <c r="P74" s="221">
        <v>2.218770800976259E-2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564.5</v>
      </c>
      <c r="F75" s="217">
        <v>558.51666666666665</v>
      </c>
      <c r="G75" s="219">
        <v>550.48333333333335</v>
      </c>
      <c r="H75" s="219">
        <v>536.4666666666667</v>
      </c>
      <c r="I75" s="219">
        <v>528.43333333333339</v>
      </c>
      <c r="J75" s="219">
        <v>572.5333333333333</v>
      </c>
      <c r="K75" s="219">
        <v>580.56666666666661</v>
      </c>
      <c r="L75" s="219">
        <v>594.58333333333326</v>
      </c>
      <c r="M75" s="220">
        <v>566.54999999999995</v>
      </c>
      <c r="N75" s="220">
        <v>544.5</v>
      </c>
      <c r="O75" s="220">
        <v>21430800</v>
      </c>
      <c r="P75" s="221">
        <v>2.6556302810829453E-2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175.05</v>
      </c>
      <c r="F76" s="217">
        <v>174.9</v>
      </c>
      <c r="G76" s="219">
        <v>173.5</v>
      </c>
      <c r="H76" s="219">
        <v>171.95</v>
      </c>
      <c r="I76" s="219">
        <v>170.54999999999998</v>
      </c>
      <c r="J76" s="219">
        <v>176.45000000000002</v>
      </c>
      <c r="K76" s="219">
        <v>177.85000000000005</v>
      </c>
      <c r="L76" s="219">
        <v>179.40000000000003</v>
      </c>
      <c r="M76" s="220">
        <v>176.3</v>
      </c>
      <c r="N76" s="220">
        <v>173.35</v>
      </c>
      <c r="O76" s="220">
        <v>78220000</v>
      </c>
      <c r="P76" s="221">
        <v>3.0702332323099223E-2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222.7</v>
      </c>
      <c r="F77" s="217">
        <v>222.5</v>
      </c>
      <c r="G77" s="219">
        <v>220.7</v>
      </c>
      <c r="H77" s="219">
        <v>218.7</v>
      </c>
      <c r="I77" s="219">
        <v>216.89999999999998</v>
      </c>
      <c r="J77" s="219">
        <v>224.5</v>
      </c>
      <c r="K77" s="219">
        <v>226.3</v>
      </c>
      <c r="L77" s="219">
        <v>228.3</v>
      </c>
      <c r="M77" s="220">
        <v>224.3</v>
      </c>
      <c r="N77" s="220">
        <v>220.5</v>
      </c>
      <c r="O77" s="220">
        <v>140823075</v>
      </c>
      <c r="P77" s="221">
        <v>2.1131900212314224E-2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1242.5999999999999</v>
      </c>
      <c r="F78" s="217">
        <v>1246.4833333333333</v>
      </c>
      <c r="G78" s="219">
        <v>1229.3166666666666</v>
      </c>
      <c r="H78" s="219">
        <v>1216.0333333333333</v>
      </c>
      <c r="I78" s="219">
        <v>1198.8666666666666</v>
      </c>
      <c r="J78" s="219">
        <v>1259.7666666666667</v>
      </c>
      <c r="K78" s="219">
        <v>1276.9333333333332</v>
      </c>
      <c r="L78" s="219">
        <v>1290.2166666666667</v>
      </c>
      <c r="M78" s="220">
        <v>1263.6500000000001</v>
      </c>
      <c r="N78" s="220">
        <v>1233.2</v>
      </c>
      <c r="O78" s="220">
        <v>9585225</v>
      </c>
      <c r="P78" s="221">
        <v>1.7426882861039552E-3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97.85</v>
      </c>
      <c r="F79" s="217">
        <v>96.883333333333326</v>
      </c>
      <c r="G79" s="219">
        <v>95.766666666666652</v>
      </c>
      <c r="H79" s="219">
        <v>93.683333333333323</v>
      </c>
      <c r="I79" s="219">
        <v>92.566666666666649</v>
      </c>
      <c r="J79" s="219">
        <v>98.966666666666654</v>
      </c>
      <c r="K79" s="219">
        <v>100.08333333333333</v>
      </c>
      <c r="L79" s="219">
        <v>102.16666666666666</v>
      </c>
      <c r="M79" s="220">
        <v>98</v>
      </c>
      <c r="N79" s="220">
        <v>94.8</v>
      </c>
      <c r="O79" s="220">
        <v>206066250</v>
      </c>
      <c r="P79" s="221">
        <v>-8.9883732485342344E-2</v>
      </c>
    </row>
    <row r="80" spans="1:16" ht="12.75" customHeight="1">
      <c r="A80" s="213">
        <v>70</v>
      </c>
      <c r="B80" s="225" t="s">
        <v>842</v>
      </c>
      <c r="C80" s="223" t="s">
        <v>116</v>
      </c>
      <c r="D80" s="218">
        <v>45470</v>
      </c>
      <c r="E80" s="217">
        <v>705.25</v>
      </c>
      <c r="F80" s="217">
        <v>697.86666666666667</v>
      </c>
      <c r="G80" s="219">
        <v>686.2833333333333</v>
      </c>
      <c r="H80" s="219">
        <v>667.31666666666661</v>
      </c>
      <c r="I80" s="219">
        <v>655.73333333333323</v>
      </c>
      <c r="J80" s="219">
        <v>716.83333333333337</v>
      </c>
      <c r="K80" s="219">
        <v>728.41666666666663</v>
      </c>
      <c r="L80" s="219">
        <v>747.38333333333344</v>
      </c>
      <c r="M80" s="220">
        <v>709.45</v>
      </c>
      <c r="N80" s="220">
        <v>678.9</v>
      </c>
      <c r="O80" s="220">
        <v>8622900</v>
      </c>
      <c r="P80" s="221">
        <v>0.1610362331524593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1407.25</v>
      </c>
      <c r="F81" s="217">
        <v>1401.4666666666665</v>
      </c>
      <c r="G81" s="219">
        <v>1390.9333333333329</v>
      </c>
      <c r="H81" s="219">
        <v>1374.6166666666666</v>
      </c>
      <c r="I81" s="219">
        <v>1364.083333333333</v>
      </c>
      <c r="J81" s="219">
        <v>1417.7833333333328</v>
      </c>
      <c r="K81" s="219">
        <v>1428.3166666666662</v>
      </c>
      <c r="L81" s="219">
        <v>1444.6333333333328</v>
      </c>
      <c r="M81" s="220">
        <v>1412</v>
      </c>
      <c r="N81" s="220">
        <v>1385.15</v>
      </c>
      <c r="O81" s="220">
        <v>5809500</v>
      </c>
      <c r="P81" s="221">
        <v>-7.43208610968734E-3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3087.15</v>
      </c>
      <c r="F82" s="217">
        <v>3057.3833333333332</v>
      </c>
      <c r="G82" s="219">
        <v>3020.0166666666664</v>
      </c>
      <c r="H82" s="219">
        <v>2952.8833333333332</v>
      </c>
      <c r="I82" s="219">
        <v>2915.5166666666664</v>
      </c>
      <c r="J82" s="219">
        <v>3124.5166666666664</v>
      </c>
      <c r="K82" s="219">
        <v>3161.8833333333332</v>
      </c>
      <c r="L82" s="219">
        <v>3229.0166666666664</v>
      </c>
      <c r="M82" s="220">
        <v>3094.75</v>
      </c>
      <c r="N82" s="220">
        <v>2990.25</v>
      </c>
      <c r="O82" s="220">
        <v>3632725</v>
      </c>
      <c r="P82" s="221">
        <v>-5.434522220625175E-3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475.35</v>
      </c>
      <c r="F83" s="217">
        <v>469.31666666666661</v>
      </c>
      <c r="G83" s="219">
        <v>461.93333333333322</v>
      </c>
      <c r="H83" s="219">
        <v>448.51666666666659</v>
      </c>
      <c r="I83" s="219">
        <v>441.13333333333321</v>
      </c>
      <c r="J83" s="219">
        <v>482.73333333333323</v>
      </c>
      <c r="K83" s="219">
        <v>490.11666666666667</v>
      </c>
      <c r="L83" s="219">
        <v>503.53333333333325</v>
      </c>
      <c r="M83" s="220">
        <v>476.7</v>
      </c>
      <c r="N83" s="220">
        <v>455.9</v>
      </c>
      <c r="O83" s="220">
        <v>9586000</v>
      </c>
      <c r="P83" s="221">
        <v>5.6890848952590958E-2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2463.1999999999998</v>
      </c>
      <c r="F84" s="217">
        <v>2466.4666666666667</v>
      </c>
      <c r="G84" s="219">
        <v>2445.8833333333332</v>
      </c>
      <c r="H84" s="219">
        <v>2428.5666666666666</v>
      </c>
      <c r="I84" s="219">
        <v>2407.9833333333331</v>
      </c>
      <c r="J84" s="219">
        <v>2483.7833333333333</v>
      </c>
      <c r="K84" s="219">
        <v>2504.3666666666663</v>
      </c>
      <c r="L84" s="219">
        <v>2521.6833333333334</v>
      </c>
      <c r="M84" s="220">
        <v>2487.0500000000002</v>
      </c>
      <c r="N84" s="220">
        <v>2449.15</v>
      </c>
      <c r="O84" s="220">
        <v>9435735</v>
      </c>
      <c r="P84" s="221">
        <v>0.19576985168666453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621.9</v>
      </c>
      <c r="F85" s="217">
        <v>620.93333333333328</v>
      </c>
      <c r="G85" s="219">
        <v>615.96666666666658</v>
      </c>
      <c r="H85" s="219">
        <v>610.0333333333333</v>
      </c>
      <c r="I85" s="219">
        <v>605.06666666666661</v>
      </c>
      <c r="J85" s="219">
        <v>626.86666666666656</v>
      </c>
      <c r="K85" s="219">
        <v>631.83333333333326</v>
      </c>
      <c r="L85" s="219">
        <v>637.76666666666654</v>
      </c>
      <c r="M85" s="220">
        <v>625.9</v>
      </c>
      <c r="N85" s="220">
        <v>615</v>
      </c>
      <c r="O85" s="220">
        <v>9765000</v>
      </c>
      <c r="P85" s="221">
        <v>8.5452271779908301E-2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5548.3</v>
      </c>
      <c r="F86" s="217">
        <v>5504.916666666667</v>
      </c>
      <c r="G86" s="219">
        <v>5434.4833333333336</v>
      </c>
      <c r="H86" s="219">
        <v>5320.666666666667</v>
      </c>
      <c r="I86" s="219">
        <v>5250.2333333333336</v>
      </c>
      <c r="J86" s="219">
        <v>5618.7333333333336</v>
      </c>
      <c r="K86" s="219">
        <v>5689.1666666666661</v>
      </c>
      <c r="L86" s="219">
        <v>5802.9833333333336</v>
      </c>
      <c r="M86" s="220">
        <v>5575.35</v>
      </c>
      <c r="N86" s="220">
        <v>5391.1</v>
      </c>
      <c r="O86" s="220">
        <v>13581300</v>
      </c>
      <c r="P86" s="221">
        <v>7.1860816944024205E-3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1834.2</v>
      </c>
      <c r="F87" s="217">
        <v>1847.8499999999997</v>
      </c>
      <c r="G87" s="219">
        <v>1815.6999999999994</v>
      </c>
      <c r="H87" s="219">
        <v>1797.1999999999996</v>
      </c>
      <c r="I87" s="219">
        <v>1765.0499999999993</v>
      </c>
      <c r="J87" s="219">
        <v>1866.3499999999995</v>
      </c>
      <c r="K87" s="219">
        <v>1898.4999999999995</v>
      </c>
      <c r="L87" s="219">
        <v>1916.9999999999995</v>
      </c>
      <c r="M87" s="220">
        <v>1880</v>
      </c>
      <c r="N87" s="220">
        <v>1829.35</v>
      </c>
      <c r="O87" s="220">
        <v>7490000</v>
      </c>
      <c r="P87" s="221">
        <v>0.12673937570515231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1437.4</v>
      </c>
      <c r="F88" s="217">
        <v>1436.4333333333334</v>
      </c>
      <c r="G88" s="219">
        <v>1431.0166666666669</v>
      </c>
      <c r="H88" s="219">
        <v>1424.6333333333334</v>
      </c>
      <c r="I88" s="219">
        <v>1419.2166666666669</v>
      </c>
      <c r="J88" s="219">
        <v>1442.8166666666668</v>
      </c>
      <c r="K88" s="219">
        <v>1448.2333333333333</v>
      </c>
      <c r="L88" s="219">
        <v>1454.6166666666668</v>
      </c>
      <c r="M88" s="220">
        <v>1441.85</v>
      </c>
      <c r="N88" s="220">
        <v>1430.05</v>
      </c>
      <c r="O88" s="220">
        <v>19275900</v>
      </c>
      <c r="P88" s="221">
        <v>-6.6913157182793758E-3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3963.15</v>
      </c>
      <c r="F89" s="217">
        <v>3943.9666666666667</v>
      </c>
      <c r="G89" s="219">
        <v>3913.1833333333334</v>
      </c>
      <c r="H89" s="219">
        <v>3863.2166666666667</v>
      </c>
      <c r="I89" s="219">
        <v>3832.4333333333334</v>
      </c>
      <c r="J89" s="219">
        <v>3993.9333333333334</v>
      </c>
      <c r="K89" s="219">
        <v>4024.7166666666672</v>
      </c>
      <c r="L89" s="219">
        <v>4074.6833333333334</v>
      </c>
      <c r="M89" s="220">
        <v>3974.75</v>
      </c>
      <c r="N89" s="220">
        <v>3894</v>
      </c>
      <c r="O89" s="220">
        <v>2940750</v>
      </c>
      <c r="P89" s="221">
        <v>6.439003203214072E-2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1609.05</v>
      </c>
      <c r="F90" s="217">
        <v>1605.3</v>
      </c>
      <c r="G90" s="219">
        <v>1597.6</v>
      </c>
      <c r="H90" s="219">
        <v>1586.1499999999999</v>
      </c>
      <c r="I90" s="219">
        <v>1578.4499999999998</v>
      </c>
      <c r="J90" s="219">
        <v>1616.75</v>
      </c>
      <c r="K90" s="219">
        <v>1624.4500000000003</v>
      </c>
      <c r="L90" s="219">
        <v>1635.9</v>
      </c>
      <c r="M90" s="220">
        <v>1613</v>
      </c>
      <c r="N90" s="220">
        <v>1593.85</v>
      </c>
      <c r="O90" s="220">
        <v>180574350</v>
      </c>
      <c r="P90" s="221">
        <v>1.0952703534918094E-2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599.70000000000005</v>
      </c>
      <c r="F91" s="217">
        <v>598.7833333333333</v>
      </c>
      <c r="G91" s="219">
        <v>593.26666666666665</v>
      </c>
      <c r="H91" s="219">
        <v>586.83333333333337</v>
      </c>
      <c r="I91" s="219">
        <v>581.31666666666672</v>
      </c>
      <c r="J91" s="219">
        <v>605.21666666666658</v>
      </c>
      <c r="K91" s="219">
        <v>610.73333333333323</v>
      </c>
      <c r="L91" s="219">
        <v>617.16666666666652</v>
      </c>
      <c r="M91" s="220">
        <v>604.29999999999995</v>
      </c>
      <c r="N91" s="220">
        <v>592.35</v>
      </c>
      <c r="O91" s="220">
        <v>37831200</v>
      </c>
      <c r="P91" s="221">
        <v>-2.9570360062619585E-3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5773.7</v>
      </c>
      <c r="F92" s="217">
        <v>5808.6333333333341</v>
      </c>
      <c r="G92" s="219">
        <v>5717.2666666666682</v>
      </c>
      <c r="H92" s="219">
        <v>5660.8333333333339</v>
      </c>
      <c r="I92" s="219">
        <v>5569.4666666666681</v>
      </c>
      <c r="J92" s="219">
        <v>5865.0666666666684</v>
      </c>
      <c r="K92" s="219">
        <v>5956.4333333333352</v>
      </c>
      <c r="L92" s="219">
        <v>6012.8666666666686</v>
      </c>
      <c r="M92" s="220">
        <v>5900</v>
      </c>
      <c r="N92" s="220">
        <v>5752.2</v>
      </c>
      <c r="O92" s="220">
        <v>3770100</v>
      </c>
      <c r="P92" s="221">
        <v>2.7051323962079109E-2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678.85</v>
      </c>
      <c r="F93" s="217">
        <v>681.56666666666661</v>
      </c>
      <c r="G93" s="219">
        <v>675.13333333333321</v>
      </c>
      <c r="H93" s="219">
        <v>671.41666666666663</v>
      </c>
      <c r="I93" s="219">
        <v>664.98333333333323</v>
      </c>
      <c r="J93" s="219">
        <v>685.28333333333319</v>
      </c>
      <c r="K93" s="219">
        <v>691.71666666666658</v>
      </c>
      <c r="L93" s="219">
        <v>695.43333333333317</v>
      </c>
      <c r="M93" s="220">
        <v>688</v>
      </c>
      <c r="N93" s="220">
        <v>677.85</v>
      </c>
      <c r="O93" s="220">
        <v>41542200</v>
      </c>
      <c r="P93" s="221">
        <v>3.9925562510573507E-3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334.2</v>
      </c>
      <c r="F94" s="217">
        <v>334.66666666666669</v>
      </c>
      <c r="G94" s="219">
        <v>331.83333333333337</v>
      </c>
      <c r="H94" s="219">
        <v>329.4666666666667</v>
      </c>
      <c r="I94" s="219">
        <v>326.63333333333338</v>
      </c>
      <c r="J94" s="219">
        <v>337.03333333333336</v>
      </c>
      <c r="K94" s="219">
        <v>339.86666666666673</v>
      </c>
      <c r="L94" s="219">
        <v>342.23333333333335</v>
      </c>
      <c r="M94" s="220">
        <v>337.5</v>
      </c>
      <c r="N94" s="220">
        <v>332.3</v>
      </c>
      <c r="O94" s="220">
        <v>34982650</v>
      </c>
      <c r="P94" s="221">
        <v>-1.4041377249981328E-2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531.95000000000005</v>
      </c>
      <c r="F95" s="217">
        <v>533.88333333333333</v>
      </c>
      <c r="G95" s="219">
        <v>526.2166666666667</v>
      </c>
      <c r="H95" s="219">
        <v>520.48333333333335</v>
      </c>
      <c r="I95" s="219">
        <v>512.81666666666672</v>
      </c>
      <c r="J95" s="219">
        <v>539.61666666666667</v>
      </c>
      <c r="K95" s="219">
        <v>547.28333333333342</v>
      </c>
      <c r="L95" s="219">
        <v>553.01666666666665</v>
      </c>
      <c r="M95" s="220">
        <v>541.54999999999995</v>
      </c>
      <c r="N95" s="220">
        <v>528.15</v>
      </c>
      <c r="O95" s="220">
        <v>34839450</v>
      </c>
      <c r="P95" s="221">
        <v>-9.518326616772212E-3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2486.3000000000002</v>
      </c>
      <c r="F96" s="217">
        <v>2486.25</v>
      </c>
      <c r="G96" s="219">
        <v>2473.8000000000002</v>
      </c>
      <c r="H96" s="219">
        <v>2461.3000000000002</v>
      </c>
      <c r="I96" s="219">
        <v>2448.8500000000004</v>
      </c>
      <c r="J96" s="219">
        <v>2498.75</v>
      </c>
      <c r="K96" s="219">
        <v>2511.1999999999998</v>
      </c>
      <c r="L96" s="219">
        <v>2523.6999999999998</v>
      </c>
      <c r="M96" s="220">
        <v>2498.6999999999998</v>
      </c>
      <c r="N96" s="220">
        <v>2473.75</v>
      </c>
      <c r="O96" s="220">
        <v>18460800</v>
      </c>
      <c r="P96" s="221">
        <v>-2.1187249475090666E-2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1119.05</v>
      </c>
      <c r="F97" s="217">
        <v>1114.7833333333335</v>
      </c>
      <c r="G97" s="219">
        <v>1106.5666666666671</v>
      </c>
      <c r="H97" s="219">
        <v>1094.0833333333335</v>
      </c>
      <c r="I97" s="219">
        <v>1085.866666666667</v>
      </c>
      <c r="J97" s="219">
        <v>1127.2666666666671</v>
      </c>
      <c r="K97" s="219">
        <v>1135.4833333333338</v>
      </c>
      <c r="L97" s="219">
        <v>1147.9666666666672</v>
      </c>
      <c r="M97" s="220">
        <v>1123</v>
      </c>
      <c r="N97" s="220">
        <v>1102.3</v>
      </c>
      <c r="O97" s="220">
        <v>76770400</v>
      </c>
      <c r="P97" s="221">
        <v>9.0350725087384666E-4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1750.4</v>
      </c>
      <c r="F98" s="217">
        <v>1756.5833333333333</v>
      </c>
      <c r="G98" s="219">
        <v>1728.5166666666664</v>
      </c>
      <c r="H98" s="219">
        <v>1706.6333333333332</v>
      </c>
      <c r="I98" s="219">
        <v>1678.5666666666664</v>
      </c>
      <c r="J98" s="219">
        <v>1778.4666666666665</v>
      </c>
      <c r="K98" s="219">
        <v>1806.5333333333335</v>
      </c>
      <c r="L98" s="219">
        <v>1828.4166666666665</v>
      </c>
      <c r="M98" s="220">
        <v>1784.65</v>
      </c>
      <c r="N98" s="220">
        <v>1734.7</v>
      </c>
      <c r="O98" s="220">
        <v>3948000</v>
      </c>
      <c r="P98" s="221">
        <v>2.5454545454545455E-2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608.70000000000005</v>
      </c>
      <c r="F99" s="217">
        <v>612.26666666666665</v>
      </c>
      <c r="G99" s="219">
        <v>599.13333333333333</v>
      </c>
      <c r="H99" s="219">
        <v>589.56666666666672</v>
      </c>
      <c r="I99" s="219">
        <v>576.43333333333339</v>
      </c>
      <c r="J99" s="219">
        <v>621.83333333333326</v>
      </c>
      <c r="K99" s="219">
        <v>634.96666666666647</v>
      </c>
      <c r="L99" s="219">
        <v>644.53333333333319</v>
      </c>
      <c r="M99" s="220">
        <v>625.4</v>
      </c>
      <c r="N99" s="220">
        <v>602.70000000000005</v>
      </c>
      <c r="O99" s="220">
        <v>13788000</v>
      </c>
      <c r="P99" s="221">
        <v>1.3562686073436983E-2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16.899999999999999</v>
      </c>
      <c r="F100" s="217">
        <v>16.816666666666666</v>
      </c>
      <c r="G100" s="219">
        <v>16.533333333333331</v>
      </c>
      <c r="H100" s="219">
        <v>16.166666666666664</v>
      </c>
      <c r="I100" s="219">
        <v>15.883333333333329</v>
      </c>
      <c r="J100" s="219">
        <v>17.183333333333334</v>
      </c>
      <c r="K100" s="219">
        <v>17.466666666666672</v>
      </c>
      <c r="L100" s="219">
        <v>17.833333333333336</v>
      </c>
      <c r="M100" s="220">
        <v>17.100000000000001</v>
      </c>
      <c r="N100" s="220">
        <v>16.45</v>
      </c>
      <c r="O100" s="220">
        <v>3881800000</v>
      </c>
      <c r="P100" s="221">
        <v>-1.0007549017607573E-2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121</v>
      </c>
      <c r="F101" s="217">
        <v>119.18333333333334</v>
      </c>
      <c r="G101" s="219">
        <v>117.11666666666667</v>
      </c>
      <c r="H101" s="219">
        <v>113.23333333333333</v>
      </c>
      <c r="I101" s="219">
        <v>111.16666666666667</v>
      </c>
      <c r="J101" s="219">
        <v>123.06666666666668</v>
      </c>
      <c r="K101" s="219">
        <v>125.13333333333334</v>
      </c>
      <c r="L101" s="219">
        <v>129.01666666666668</v>
      </c>
      <c r="M101" s="220">
        <v>121.25</v>
      </c>
      <c r="N101" s="220">
        <v>115.3</v>
      </c>
      <c r="O101" s="220">
        <v>99210000</v>
      </c>
      <c r="P101" s="221">
        <v>4.4425729024107803E-2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81.650000000000006</v>
      </c>
      <c r="F102" s="217">
        <v>80.5</v>
      </c>
      <c r="G102" s="219">
        <v>79.150000000000006</v>
      </c>
      <c r="H102" s="219">
        <v>76.650000000000006</v>
      </c>
      <c r="I102" s="219">
        <v>75.300000000000011</v>
      </c>
      <c r="J102" s="219">
        <v>83</v>
      </c>
      <c r="K102" s="219">
        <v>84.35</v>
      </c>
      <c r="L102" s="219">
        <v>86.85</v>
      </c>
      <c r="M102" s="220">
        <v>81.849999999999994</v>
      </c>
      <c r="N102" s="220">
        <v>78</v>
      </c>
      <c r="O102" s="220">
        <v>389572500</v>
      </c>
      <c r="P102" s="221">
        <v>4.1735189121976657E-2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186.5</v>
      </c>
      <c r="F103" s="217">
        <v>185.08333333333334</v>
      </c>
      <c r="G103" s="219">
        <v>182.2166666666667</v>
      </c>
      <c r="H103" s="219">
        <v>177.93333333333337</v>
      </c>
      <c r="I103" s="219">
        <v>175.06666666666672</v>
      </c>
      <c r="J103" s="219">
        <v>189.36666666666667</v>
      </c>
      <c r="K103" s="219">
        <v>192.23333333333329</v>
      </c>
      <c r="L103" s="219">
        <v>196.51666666666665</v>
      </c>
      <c r="M103" s="220">
        <v>187.95</v>
      </c>
      <c r="N103" s="220">
        <v>180.8</v>
      </c>
      <c r="O103" s="220">
        <v>75825000</v>
      </c>
      <c r="P103" s="221">
        <v>1.1809447558046438E-2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483.3</v>
      </c>
      <c r="F104" s="217">
        <v>482.13333333333338</v>
      </c>
      <c r="G104" s="219">
        <v>478.81666666666678</v>
      </c>
      <c r="H104" s="219">
        <v>474.33333333333337</v>
      </c>
      <c r="I104" s="219">
        <v>471.01666666666677</v>
      </c>
      <c r="J104" s="219">
        <v>486.61666666666679</v>
      </c>
      <c r="K104" s="219">
        <v>489.93333333333339</v>
      </c>
      <c r="L104" s="219">
        <v>494.4166666666668</v>
      </c>
      <c r="M104" s="220">
        <v>485.45</v>
      </c>
      <c r="N104" s="220">
        <v>477.65</v>
      </c>
      <c r="O104" s="220">
        <v>17158625</v>
      </c>
      <c r="P104" s="221">
        <v>6.5333118244878209E-3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621.6</v>
      </c>
      <c r="F105" s="217">
        <v>620.28333333333342</v>
      </c>
      <c r="G105" s="219">
        <v>613.76666666666688</v>
      </c>
      <c r="H105" s="219">
        <v>605.93333333333351</v>
      </c>
      <c r="I105" s="219">
        <v>599.41666666666697</v>
      </c>
      <c r="J105" s="219">
        <v>628.11666666666679</v>
      </c>
      <c r="K105" s="219">
        <v>634.63333333333344</v>
      </c>
      <c r="L105" s="219">
        <v>642.4666666666667</v>
      </c>
      <c r="M105" s="220">
        <v>626.79999999999995</v>
      </c>
      <c r="N105" s="220">
        <v>612.45000000000005</v>
      </c>
      <c r="O105" s="220">
        <v>17303000</v>
      </c>
      <c r="P105" s="221">
        <v>-1.7600635893941976E-2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221.4</v>
      </c>
      <c r="F106" s="217">
        <v>221.25</v>
      </c>
      <c r="G106" s="219">
        <v>219.65</v>
      </c>
      <c r="H106" s="219">
        <v>217.9</v>
      </c>
      <c r="I106" s="219">
        <v>216.3</v>
      </c>
      <c r="J106" s="219">
        <v>223</v>
      </c>
      <c r="K106" s="219">
        <v>224.60000000000002</v>
      </c>
      <c r="L106" s="219">
        <v>226.35</v>
      </c>
      <c r="M106" s="220">
        <v>222.85</v>
      </c>
      <c r="N106" s="220">
        <v>219.5</v>
      </c>
      <c r="O106" s="220">
        <v>25963700</v>
      </c>
      <c r="P106" s="221">
        <v>-1.3769552764926194E-2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2570.5500000000002</v>
      </c>
      <c r="F107" s="217">
        <v>2558.9500000000003</v>
      </c>
      <c r="G107" s="219">
        <v>2521.9000000000005</v>
      </c>
      <c r="H107" s="219">
        <v>2473.2500000000005</v>
      </c>
      <c r="I107" s="219">
        <v>2436.2000000000007</v>
      </c>
      <c r="J107" s="219">
        <v>2607.6000000000004</v>
      </c>
      <c r="K107" s="219">
        <v>2644.6500000000005</v>
      </c>
      <c r="L107" s="219">
        <v>2693.3</v>
      </c>
      <c r="M107" s="220">
        <v>2596</v>
      </c>
      <c r="N107" s="220">
        <v>2510.3000000000002</v>
      </c>
      <c r="O107" s="220">
        <v>1123200</v>
      </c>
      <c r="P107" s="221">
        <v>5.4350887074063645E-2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4315.8500000000004</v>
      </c>
      <c r="F108" s="217">
        <v>4312.6333333333341</v>
      </c>
      <c r="G108" s="219">
        <v>4292.2666666666682</v>
      </c>
      <c r="H108" s="219">
        <v>4268.6833333333343</v>
      </c>
      <c r="I108" s="219">
        <v>4248.3166666666684</v>
      </c>
      <c r="J108" s="219">
        <v>4336.2166666666681</v>
      </c>
      <c r="K108" s="219">
        <v>4356.5833333333348</v>
      </c>
      <c r="L108" s="219">
        <v>4380.1666666666679</v>
      </c>
      <c r="M108" s="220">
        <v>4333</v>
      </c>
      <c r="N108" s="220">
        <v>4289.05</v>
      </c>
      <c r="O108" s="220">
        <v>9210000</v>
      </c>
      <c r="P108" s="221">
        <v>-1.9795657726692211E-2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1509.85</v>
      </c>
      <c r="F109" s="217">
        <v>1510.5</v>
      </c>
      <c r="G109" s="219">
        <v>1503.05</v>
      </c>
      <c r="H109" s="219">
        <v>1496.25</v>
      </c>
      <c r="I109" s="219">
        <v>1488.8</v>
      </c>
      <c r="J109" s="219">
        <v>1517.3</v>
      </c>
      <c r="K109" s="219">
        <v>1524.7499999999998</v>
      </c>
      <c r="L109" s="219">
        <v>1531.55</v>
      </c>
      <c r="M109" s="220">
        <v>1517.95</v>
      </c>
      <c r="N109" s="220">
        <v>1503.7</v>
      </c>
      <c r="O109" s="220">
        <v>23107000</v>
      </c>
      <c r="P109" s="221">
        <v>1.4221129789755519E-2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345.85</v>
      </c>
      <c r="F110" s="217">
        <v>342.31666666666661</v>
      </c>
      <c r="G110" s="219">
        <v>335.93333333333322</v>
      </c>
      <c r="H110" s="219">
        <v>326.01666666666659</v>
      </c>
      <c r="I110" s="219">
        <v>319.63333333333321</v>
      </c>
      <c r="J110" s="219">
        <v>352.23333333333323</v>
      </c>
      <c r="K110" s="219">
        <v>358.61666666666667</v>
      </c>
      <c r="L110" s="219">
        <v>368.53333333333325</v>
      </c>
      <c r="M110" s="220">
        <v>348.7</v>
      </c>
      <c r="N110" s="220">
        <v>332.4</v>
      </c>
      <c r="O110" s="220">
        <v>90395800</v>
      </c>
      <c r="P110" s="221">
        <v>6.6765638165549895E-2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1502.6</v>
      </c>
      <c r="F111" s="217">
        <v>1503.6499999999999</v>
      </c>
      <c r="G111" s="219">
        <v>1497.4999999999998</v>
      </c>
      <c r="H111" s="219">
        <v>1492.3999999999999</v>
      </c>
      <c r="I111" s="219">
        <v>1486.2499999999998</v>
      </c>
      <c r="J111" s="219">
        <v>1508.7499999999998</v>
      </c>
      <c r="K111" s="219">
        <v>1514.8999999999999</v>
      </c>
      <c r="L111" s="219">
        <v>1519.9999999999998</v>
      </c>
      <c r="M111" s="220">
        <v>1509.8</v>
      </c>
      <c r="N111" s="220">
        <v>1498.55</v>
      </c>
      <c r="O111" s="220">
        <v>48410000</v>
      </c>
      <c r="P111" s="221">
        <v>1.2740855953868174E-3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169.7</v>
      </c>
      <c r="F112" s="217">
        <v>170.03333333333333</v>
      </c>
      <c r="G112" s="219">
        <v>168.61666666666667</v>
      </c>
      <c r="H112" s="219">
        <v>167.53333333333333</v>
      </c>
      <c r="I112" s="219">
        <v>166.11666666666667</v>
      </c>
      <c r="J112" s="219">
        <v>171.11666666666667</v>
      </c>
      <c r="K112" s="219">
        <v>172.53333333333336</v>
      </c>
      <c r="L112" s="219">
        <v>173.61666666666667</v>
      </c>
      <c r="M112" s="220">
        <v>171.45</v>
      </c>
      <c r="N112" s="220">
        <v>168.95</v>
      </c>
      <c r="O112" s="220">
        <v>153274875</v>
      </c>
      <c r="P112" s="221">
        <v>3.8181297527760985E-4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1165.5</v>
      </c>
      <c r="F113" s="217">
        <v>1171.0833333333333</v>
      </c>
      <c r="G113" s="219">
        <v>1157.3666666666666</v>
      </c>
      <c r="H113" s="219">
        <v>1149.2333333333333</v>
      </c>
      <c r="I113" s="219">
        <v>1135.5166666666667</v>
      </c>
      <c r="J113" s="219">
        <v>1179.2166666666665</v>
      </c>
      <c r="K113" s="219">
        <v>1192.9333333333332</v>
      </c>
      <c r="L113" s="219">
        <v>1201.0666666666664</v>
      </c>
      <c r="M113" s="220">
        <v>1184.8</v>
      </c>
      <c r="N113" s="220">
        <v>1162.95</v>
      </c>
      <c r="O113" s="220">
        <v>3093350</v>
      </c>
      <c r="P113" s="221">
        <v>4.9856607103463492E-2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1035.4000000000001</v>
      </c>
      <c r="F114" s="217">
        <v>1032.2500000000002</v>
      </c>
      <c r="G114" s="219">
        <v>1022.8000000000004</v>
      </c>
      <c r="H114" s="219">
        <v>1010.2000000000002</v>
      </c>
      <c r="I114" s="219">
        <v>1000.7500000000003</v>
      </c>
      <c r="J114" s="219">
        <v>1044.8500000000004</v>
      </c>
      <c r="K114" s="219">
        <v>1054.3000000000002</v>
      </c>
      <c r="L114" s="219">
        <v>1066.9000000000005</v>
      </c>
      <c r="M114" s="220">
        <v>1041.7</v>
      </c>
      <c r="N114" s="220">
        <v>1019.65</v>
      </c>
      <c r="O114" s="220">
        <v>17974250</v>
      </c>
      <c r="P114" s="221">
        <v>1.9302337121024166E-2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429.95</v>
      </c>
      <c r="F115" s="217">
        <v>431.25</v>
      </c>
      <c r="G115" s="219">
        <v>428</v>
      </c>
      <c r="H115" s="219">
        <v>426.05</v>
      </c>
      <c r="I115" s="219">
        <v>422.8</v>
      </c>
      <c r="J115" s="219">
        <v>433.2</v>
      </c>
      <c r="K115" s="219">
        <v>436.45</v>
      </c>
      <c r="L115" s="219">
        <v>438.4</v>
      </c>
      <c r="M115" s="220">
        <v>434.5</v>
      </c>
      <c r="N115" s="220">
        <v>429.3</v>
      </c>
      <c r="O115" s="220">
        <v>107251200</v>
      </c>
      <c r="P115" s="221">
        <v>2.6036644165863067E-2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1035.7</v>
      </c>
      <c r="F116" s="217">
        <v>1041.6000000000001</v>
      </c>
      <c r="G116" s="219">
        <v>1021.5000000000002</v>
      </c>
      <c r="H116" s="219">
        <v>1007.3000000000002</v>
      </c>
      <c r="I116" s="219">
        <v>987.20000000000027</v>
      </c>
      <c r="J116" s="219">
        <v>1055.8000000000002</v>
      </c>
      <c r="K116" s="219">
        <v>1075.9000000000001</v>
      </c>
      <c r="L116" s="219">
        <v>1090.1000000000001</v>
      </c>
      <c r="M116" s="220">
        <v>1061.7</v>
      </c>
      <c r="N116" s="220">
        <v>1027.4000000000001</v>
      </c>
      <c r="O116" s="220">
        <v>11944375</v>
      </c>
      <c r="P116" s="221">
        <v>4.3347709777802043E-2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4425.05</v>
      </c>
      <c r="F117" s="217">
        <v>4389.9666666666662</v>
      </c>
      <c r="G117" s="219">
        <v>4339.9333333333325</v>
      </c>
      <c r="H117" s="219">
        <v>4254.8166666666666</v>
      </c>
      <c r="I117" s="219">
        <v>4204.7833333333328</v>
      </c>
      <c r="J117" s="219">
        <v>4475.0833333333321</v>
      </c>
      <c r="K117" s="219">
        <v>4525.1166666666668</v>
      </c>
      <c r="L117" s="219">
        <v>4610.2333333333318</v>
      </c>
      <c r="M117" s="220">
        <v>4440</v>
      </c>
      <c r="N117" s="220">
        <v>4304.8500000000004</v>
      </c>
      <c r="O117" s="220">
        <v>486375</v>
      </c>
      <c r="P117" s="221">
        <v>1.3545194060953373E-2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925.3</v>
      </c>
      <c r="F118" s="217">
        <v>923.48333333333323</v>
      </c>
      <c r="G118" s="219">
        <v>918.36666666666645</v>
      </c>
      <c r="H118" s="219">
        <v>911.43333333333317</v>
      </c>
      <c r="I118" s="219">
        <v>906.31666666666638</v>
      </c>
      <c r="J118" s="219">
        <v>930.41666666666652</v>
      </c>
      <c r="K118" s="219">
        <v>935.5333333333333</v>
      </c>
      <c r="L118" s="219">
        <v>942.46666666666658</v>
      </c>
      <c r="M118" s="220">
        <v>928.6</v>
      </c>
      <c r="N118" s="220">
        <v>916.55</v>
      </c>
      <c r="O118" s="220">
        <v>14390325</v>
      </c>
      <c r="P118" s="221">
        <v>-3.7169180742480351E-2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545.04999999999995</v>
      </c>
      <c r="F119" s="217">
        <v>541.01666666666665</v>
      </c>
      <c r="G119" s="219">
        <v>535.33333333333326</v>
      </c>
      <c r="H119" s="219">
        <v>525.61666666666656</v>
      </c>
      <c r="I119" s="219">
        <v>519.93333333333317</v>
      </c>
      <c r="J119" s="219">
        <v>550.73333333333335</v>
      </c>
      <c r="K119" s="219">
        <v>556.41666666666674</v>
      </c>
      <c r="L119" s="219">
        <v>566.13333333333344</v>
      </c>
      <c r="M119" s="220">
        <v>546.70000000000005</v>
      </c>
      <c r="N119" s="220">
        <v>531.29999999999995</v>
      </c>
      <c r="O119" s="220">
        <v>24037500</v>
      </c>
      <c r="P119" s="221">
        <v>7.0533875187886216E-2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1722.95</v>
      </c>
      <c r="F120" s="217">
        <v>1720.3333333333333</v>
      </c>
      <c r="G120" s="219">
        <v>1710.7166666666665</v>
      </c>
      <c r="H120" s="219">
        <v>1698.4833333333331</v>
      </c>
      <c r="I120" s="219">
        <v>1688.8666666666663</v>
      </c>
      <c r="J120" s="219">
        <v>1732.5666666666666</v>
      </c>
      <c r="K120" s="219">
        <v>1742.1833333333334</v>
      </c>
      <c r="L120" s="219">
        <v>1754.4166666666667</v>
      </c>
      <c r="M120" s="220">
        <v>1729.95</v>
      </c>
      <c r="N120" s="220">
        <v>1708.1</v>
      </c>
      <c r="O120" s="220">
        <v>41096400</v>
      </c>
      <c r="P120" s="221">
        <v>2.2247649370678076E-2</v>
      </c>
    </row>
    <row r="121" spans="1:16" ht="12.75" customHeight="1">
      <c r="A121" s="213">
        <v>111</v>
      </c>
      <c r="B121" s="225" t="s">
        <v>66</v>
      </c>
      <c r="C121" s="217" t="s">
        <v>846</v>
      </c>
      <c r="D121" s="218">
        <v>45470</v>
      </c>
      <c r="E121" s="217">
        <v>180.2</v>
      </c>
      <c r="F121" s="217">
        <v>180.86666666666665</v>
      </c>
      <c r="G121" s="219">
        <v>178.6333333333333</v>
      </c>
      <c r="H121" s="219">
        <v>177.06666666666666</v>
      </c>
      <c r="I121" s="219">
        <v>174.83333333333331</v>
      </c>
      <c r="J121" s="219">
        <v>182.43333333333328</v>
      </c>
      <c r="K121" s="219">
        <v>184.66666666666663</v>
      </c>
      <c r="L121" s="219">
        <v>186.23333333333326</v>
      </c>
      <c r="M121" s="220">
        <v>183.1</v>
      </c>
      <c r="N121" s="220">
        <v>179.3</v>
      </c>
      <c r="O121" s="220">
        <v>56868190</v>
      </c>
      <c r="P121" s="221">
        <v>2.8984337154852251E-2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2732.75</v>
      </c>
      <c r="F122" s="217">
        <v>2736.6833333333329</v>
      </c>
      <c r="G122" s="219">
        <v>2712.0666666666657</v>
      </c>
      <c r="H122" s="219">
        <v>2691.3833333333328</v>
      </c>
      <c r="I122" s="219">
        <v>2666.7666666666655</v>
      </c>
      <c r="J122" s="219">
        <v>2757.3666666666659</v>
      </c>
      <c r="K122" s="219">
        <v>2781.9833333333336</v>
      </c>
      <c r="L122" s="219">
        <v>2802.6666666666661</v>
      </c>
      <c r="M122" s="220">
        <v>2761.3</v>
      </c>
      <c r="N122" s="220">
        <v>2716</v>
      </c>
      <c r="O122" s="220">
        <v>1466100</v>
      </c>
      <c r="P122" s="221">
        <v>1.11731843575419E-2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429.3</v>
      </c>
      <c r="F123" s="217">
        <v>431.09999999999997</v>
      </c>
      <c r="G123" s="219">
        <v>425.74999999999994</v>
      </c>
      <c r="H123" s="219">
        <v>422.2</v>
      </c>
      <c r="I123" s="219">
        <v>416.84999999999997</v>
      </c>
      <c r="J123" s="219">
        <v>434.64999999999992</v>
      </c>
      <c r="K123" s="219">
        <v>439.99999999999994</v>
      </c>
      <c r="L123" s="219">
        <v>443.5499999999999</v>
      </c>
      <c r="M123" s="220">
        <v>436.45</v>
      </c>
      <c r="N123" s="220">
        <v>427.55</v>
      </c>
      <c r="O123" s="220">
        <v>18014900</v>
      </c>
      <c r="P123" s="221">
        <v>4.2396222703128074E-2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751.25</v>
      </c>
      <c r="F124" s="217">
        <v>748.63333333333321</v>
      </c>
      <c r="G124" s="219">
        <v>735.4166666666664</v>
      </c>
      <c r="H124" s="219">
        <v>719.58333333333314</v>
      </c>
      <c r="I124" s="219">
        <v>706.36666666666633</v>
      </c>
      <c r="J124" s="219">
        <v>764.46666666666647</v>
      </c>
      <c r="K124" s="219">
        <v>777.68333333333317</v>
      </c>
      <c r="L124" s="219">
        <v>793.51666666666654</v>
      </c>
      <c r="M124" s="220">
        <v>761.85</v>
      </c>
      <c r="N124" s="220">
        <v>732.8</v>
      </c>
      <c r="O124" s="220">
        <v>28252000</v>
      </c>
      <c r="P124" s="221">
        <v>2.9629359670541928E-2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3668.05</v>
      </c>
      <c r="F125" s="217">
        <v>3672.65</v>
      </c>
      <c r="G125" s="219">
        <v>3652.3</v>
      </c>
      <c r="H125" s="219">
        <v>3636.55</v>
      </c>
      <c r="I125" s="219">
        <v>3616.2000000000003</v>
      </c>
      <c r="J125" s="219">
        <v>3688.4</v>
      </c>
      <c r="K125" s="219">
        <v>3708.7499999999995</v>
      </c>
      <c r="L125" s="219">
        <v>3724.5</v>
      </c>
      <c r="M125" s="220">
        <v>3693</v>
      </c>
      <c r="N125" s="220">
        <v>3656.9</v>
      </c>
      <c r="O125" s="220">
        <v>14576850</v>
      </c>
      <c r="P125" s="221">
        <v>3.087182020251914E-5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5062.1499999999996</v>
      </c>
      <c r="F126" s="217">
        <v>5060.1500000000005</v>
      </c>
      <c r="G126" s="219">
        <v>5016.5500000000011</v>
      </c>
      <c r="H126" s="219">
        <v>4970.9500000000007</v>
      </c>
      <c r="I126" s="219">
        <v>4927.3500000000013</v>
      </c>
      <c r="J126" s="219">
        <v>5105.7500000000009</v>
      </c>
      <c r="K126" s="219">
        <v>5149.3500000000013</v>
      </c>
      <c r="L126" s="219">
        <v>5194.9500000000007</v>
      </c>
      <c r="M126" s="220">
        <v>5103.75</v>
      </c>
      <c r="N126" s="220">
        <v>5014.55</v>
      </c>
      <c r="O126" s="220">
        <v>4013400</v>
      </c>
      <c r="P126" s="221">
        <v>-2.7125299978183404E-2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4877.25</v>
      </c>
      <c r="F127" s="217">
        <v>4877.5666666666666</v>
      </c>
      <c r="G127" s="219">
        <v>4848.7333333333336</v>
      </c>
      <c r="H127" s="219">
        <v>4820.2166666666672</v>
      </c>
      <c r="I127" s="219">
        <v>4791.3833333333341</v>
      </c>
      <c r="J127" s="219">
        <v>4906.083333333333</v>
      </c>
      <c r="K127" s="219">
        <v>4934.916666666667</v>
      </c>
      <c r="L127" s="219">
        <v>4963.4333333333325</v>
      </c>
      <c r="M127" s="220">
        <v>4906.3999999999996</v>
      </c>
      <c r="N127" s="220">
        <v>4849.05</v>
      </c>
      <c r="O127" s="220">
        <v>1511500</v>
      </c>
      <c r="P127" s="221">
        <v>1.2798177432323773E-2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1586.5</v>
      </c>
      <c r="F128" s="217">
        <v>1590.5166666666667</v>
      </c>
      <c r="G128" s="219">
        <v>1571.0333333333333</v>
      </c>
      <c r="H128" s="219">
        <v>1555.5666666666666</v>
      </c>
      <c r="I128" s="219">
        <v>1536.0833333333333</v>
      </c>
      <c r="J128" s="219">
        <v>1605.9833333333333</v>
      </c>
      <c r="K128" s="219">
        <v>1625.4666666666665</v>
      </c>
      <c r="L128" s="219">
        <v>1640.9333333333334</v>
      </c>
      <c r="M128" s="220">
        <v>1610</v>
      </c>
      <c r="N128" s="220">
        <v>1575.05</v>
      </c>
      <c r="O128" s="220">
        <v>7956850</v>
      </c>
      <c r="P128" s="221">
        <v>8.3762662807525326E-2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2963.85</v>
      </c>
      <c r="F129" s="217">
        <v>2978.65</v>
      </c>
      <c r="G129" s="219">
        <v>2942.2000000000003</v>
      </c>
      <c r="H129" s="219">
        <v>2920.55</v>
      </c>
      <c r="I129" s="219">
        <v>2884.1000000000004</v>
      </c>
      <c r="J129" s="219">
        <v>3000.3</v>
      </c>
      <c r="K129" s="219">
        <v>3036.75</v>
      </c>
      <c r="L129" s="219">
        <v>3058.4</v>
      </c>
      <c r="M129" s="220">
        <v>3015.1</v>
      </c>
      <c r="N129" s="220">
        <v>2957</v>
      </c>
      <c r="O129" s="220">
        <v>15794450</v>
      </c>
      <c r="P129" s="221">
        <v>1.2656239481183941E-2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308.8</v>
      </c>
      <c r="F130" s="217">
        <v>305.34999999999997</v>
      </c>
      <c r="G130" s="219">
        <v>298.14999999999992</v>
      </c>
      <c r="H130" s="219">
        <v>287.49999999999994</v>
      </c>
      <c r="I130" s="219">
        <v>280.2999999999999</v>
      </c>
      <c r="J130" s="219">
        <v>315.99999999999994</v>
      </c>
      <c r="K130" s="219">
        <v>323.2</v>
      </c>
      <c r="L130" s="219">
        <v>333.84999999999997</v>
      </c>
      <c r="M130" s="220">
        <v>312.55</v>
      </c>
      <c r="N130" s="220">
        <v>294.7</v>
      </c>
      <c r="O130" s="220">
        <v>35768000</v>
      </c>
      <c r="P130" s="221">
        <v>0.19290288153681964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192.45</v>
      </c>
      <c r="F131" s="217">
        <v>190.36666666666665</v>
      </c>
      <c r="G131" s="219">
        <v>186.8833333333333</v>
      </c>
      <c r="H131" s="219">
        <v>181.31666666666666</v>
      </c>
      <c r="I131" s="219">
        <v>177.83333333333331</v>
      </c>
      <c r="J131" s="219">
        <v>195.93333333333328</v>
      </c>
      <c r="K131" s="219">
        <v>199.41666666666663</v>
      </c>
      <c r="L131" s="219">
        <v>204.98333333333326</v>
      </c>
      <c r="M131" s="220">
        <v>193.85</v>
      </c>
      <c r="N131" s="220">
        <v>184.8</v>
      </c>
      <c r="O131" s="220">
        <v>46143000</v>
      </c>
      <c r="P131" s="221">
        <v>4.0803897685749088E-2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624.70000000000005</v>
      </c>
      <c r="F132" s="217">
        <v>622.68333333333328</v>
      </c>
      <c r="G132" s="219">
        <v>619.46666666666658</v>
      </c>
      <c r="H132" s="219">
        <v>614.23333333333335</v>
      </c>
      <c r="I132" s="219">
        <v>611.01666666666665</v>
      </c>
      <c r="J132" s="219">
        <v>627.91666666666652</v>
      </c>
      <c r="K132" s="219">
        <v>631.13333333333321</v>
      </c>
      <c r="L132" s="219">
        <v>636.36666666666645</v>
      </c>
      <c r="M132" s="220">
        <v>625.9</v>
      </c>
      <c r="N132" s="220">
        <v>617.45000000000005</v>
      </c>
      <c r="O132" s="220">
        <v>17191200</v>
      </c>
      <c r="P132" s="221">
        <v>-1.3941168269901018E-3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12590.5</v>
      </c>
      <c r="F133" s="217">
        <v>12664.800000000001</v>
      </c>
      <c r="G133" s="219">
        <v>12439.600000000002</v>
      </c>
      <c r="H133" s="219">
        <v>12288.7</v>
      </c>
      <c r="I133" s="219">
        <v>12063.500000000002</v>
      </c>
      <c r="J133" s="219">
        <v>12815.700000000003</v>
      </c>
      <c r="K133" s="219">
        <v>13040.900000000003</v>
      </c>
      <c r="L133" s="219">
        <v>13191.800000000003</v>
      </c>
      <c r="M133" s="220">
        <v>12890</v>
      </c>
      <c r="N133" s="220">
        <v>12513.9</v>
      </c>
      <c r="O133" s="220">
        <v>2555300</v>
      </c>
      <c r="P133" s="221">
        <v>6.119313108660894E-2</v>
      </c>
    </row>
    <row r="134" spans="1:16" ht="12.75" customHeight="1">
      <c r="A134" s="213">
        <v>124</v>
      </c>
      <c r="B134" s="225" t="s">
        <v>57</v>
      </c>
      <c r="C134" s="217" t="s">
        <v>1017</v>
      </c>
      <c r="D134" s="218">
        <v>45470</v>
      </c>
      <c r="E134" s="217">
        <v>1256.0999999999999</v>
      </c>
      <c r="F134" s="217">
        <v>1256.6333333333334</v>
      </c>
      <c r="G134" s="219">
        <v>1236.3166666666668</v>
      </c>
      <c r="H134" s="219">
        <v>1216.5333333333333</v>
      </c>
      <c r="I134" s="219">
        <v>1196.2166666666667</v>
      </c>
      <c r="J134" s="219">
        <v>1276.416666666667</v>
      </c>
      <c r="K134" s="219">
        <v>1296.7333333333336</v>
      </c>
      <c r="L134" s="219">
        <v>1316.5166666666671</v>
      </c>
      <c r="M134" s="220">
        <v>1276.95</v>
      </c>
      <c r="N134" s="220">
        <v>1236.8499999999999</v>
      </c>
      <c r="O134" s="220">
        <v>11460400</v>
      </c>
      <c r="P134" s="221">
        <v>0.17454623717626802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3928.6</v>
      </c>
      <c r="F135" s="217">
        <v>3912.1333333333337</v>
      </c>
      <c r="G135" s="219">
        <v>3884.2666666666673</v>
      </c>
      <c r="H135" s="219">
        <v>3839.9333333333338</v>
      </c>
      <c r="I135" s="219">
        <v>3812.0666666666675</v>
      </c>
      <c r="J135" s="219">
        <v>3956.4666666666672</v>
      </c>
      <c r="K135" s="219">
        <v>3984.333333333333</v>
      </c>
      <c r="L135" s="219">
        <v>4028.666666666667</v>
      </c>
      <c r="M135" s="220">
        <v>3940</v>
      </c>
      <c r="N135" s="220">
        <v>3867.8</v>
      </c>
      <c r="O135" s="220">
        <v>2668800</v>
      </c>
      <c r="P135" s="221">
        <v>3.5346318718507933E-3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1961.95</v>
      </c>
      <c r="F136" s="217">
        <v>1953.6000000000001</v>
      </c>
      <c r="G136" s="219">
        <v>1933.8500000000004</v>
      </c>
      <c r="H136" s="219">
        <v>1905.7500000000002</v>
      </c>
      <c r="I136" s="219">
        <v>1886.0000000000005</v>
      </c>
      <c r="J136" s="219">
        <v>1981.7000000000003</v>
      </c>
      <c r="K136" s="219">
        <v>2001.4499999999998</v>
      </c>
      <c r="L136" s="219">
        <v>2029.5500000000002</v>
      </c>
      <c r="M136" s="220">
        <v>1973.35</v>
      </c>
      <c r="N136" s="220">
        <v>1925.5</v>
      </c>
      <c r="O136" s="220">
        <v>2003600</v>
      </c>
      <c r="P136" s="221">
        <v>8.5373781148429043E-2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993.4</v>
      </c>
      <c r="F137" s="217">
        <v>989.86666666666679</v>
      </c>
      <c r="G137" s="219">
        <v>984.98333333333358</v>
      </c>
      <c r="H137" s="219">
        <v>976.56666666666683</v>
      </c>
      <c r="I137" s="219">
        <v>971.68333333333362</v>
      </c>
      <c r="J137" s="219">
        <v>998.28333333333353</v>
      </c>
      <c r="K137" s="219">
        <v>1003.1666666666667</v>
      </c>
      <c r="L137" s="219">
        <v>1011.5833333333335</v>
      </c>
      <c r="M137" s="220">
        <v>994.75</v>
      </c>
      <c r="N137" s="220">
        <v>981.45</v>
      </c>
      <c r="O137" s="220">
        <v>5239200</v>
      </c>
      <c r="P137" s="221">
        <v>-1.9463991615511305E-2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1472.55</v>
      </c>
      <c r="F138" s="217">
        <v>1473.4833333333333</v>
      </c>
      <c r="G138" s="219">
        <v>1456.1166666666668</v>
      </c>
      <c r="H138" s="219">
        <v>1439.6833333333334</v>
      </c>
      <c r="I138" s="219">
        <v>1422.3166666666668</v>
      </c>
      <c r="J138" s="219">
        <v>1489.9166666666667</v>
      </c>
      <c r="K138" s="219">
        <v>1507.2833333333331</v>
      </c>
      <c r="L138" s="219">
        <v>1523.7166666666667</v>
      </c>
      <c r="M138" s="220">
        <v>1490.85</v>
      </c>
      <c r="N138" s="220">
        <v>1457.05</v>
      </c>
      <c r="O138" s="220">
        <v>1649600</v>
      </c>
      <c r="P138" s="221">
        <v>-7.8023697742007597E-2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180.9</v>
      </c>
      <c r="F139" s="217">
        <v>180.29999999999998</v>
      </c>
      <c r="G139" s="219">
        <v>175.59999999999997</v>
      </c>
      <c r="H139" s="219">
        <v>170.29999999999998</v>
      </c>
      <c r="I139" s="219">
        <v>165.59999999999997</v>
      </c>
      <c r="J139" s="219">
        <v>185.59999999999997</v>
      </c>
      <c r="K139" s="219">
        <v>190.29999999999995</v>
      </c>
      <c r="L139" s="219">
        <v>195.59999999999997</v>
      </c>
      <c r="M139" s="220">
        <v>185</v>
      </c>
      <c r="N139" s="220">
        <v>175</v>
      </c>
      <c r="O139" s="220">
        <v>120771000</v>
      </c>
      <c r="P139" s="221">
        <v>9.7136222910216716E-2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2424.3000000000002</v>
      </c>
      <c r="F140" s="217">
        <v>2424.15</v>
      </c>
      <c r="G140" s="219">
        <v>2405.5</v>
      </c>
      <c r="H140" s="219">
        <v>2386.6999999999998</v>
      </c>
      <c r="I140" s="219">
        <v>2368.0499999999997</v>
      </c>
      <c r="J140" s="219">
        <v>2442.9500000000003</v>
      </c>
      <c r="K140" s="219">
        <v>2461.6000000000008</v>
      </c>
      <c r="L140" s="219">
        <v>2480.4000000000005</v>
      </c>
      <c r="M140" s="220">
        <v>2442.8000000000002</v>
      </c>
      <c r="N140" s="220">
        <v>2405.35</v>
      </c>
      <c r="O140" s="220">
        <v>5071825</v>
      </c>
      <c r="P140" s="221">
        <v>4.6301340015252202E-3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126267.15</v>
      </c>
      <c r="F141" s="217">
        <v>126963.83333333333</v>
      </c>
      <c r="G141" s="219">
        <v>125039.71666666666</v>
      </c>
      <c r="H141" s="219">
        <v>123812.28333333333</v>
      </c>
      <c r="I141" s="219">
        <v>121888.16666666666</v>
      </c>
      <c r="J141" s="219">
        <v>128191.26666666666</v>
      </c>
      <c r="K141" s="219">
        <v>130115.38333333333</v>
      </c>
      <c r="L141" s="219">
        <v>131342.81666666665</v>
      </c>
      <c r="M141" s="220">
        <v>128887.95</v>
      </c>
      <c r="N141" s="220">
        <v>125736.4</v>
      </c>
      <c r="O141" s="220">
        <v>55070</v>
      </c>
      <c r="P141" s="221">
        <v>1.0907107798582077E-3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1754.25</v>
      </c>
      <c r="F142" s="217">
        <v>1760.5166666666667</v>
      </c>
      <c r="G142" s="219">
        <v>1735.0333333333333</v>
      </c>
      <c r="H142" s="219">
        <v>1715.8166666666666</v>
      </c>
      <c r="I142" s="219">
        <v>1690.3333333333333</v>
      </c>
      <c r="J142" s="219">
        <v>1779.7333333333333</v>
      </c>
      <c r="K142" s="219">
        <v>1805.2166666666665</v>
      </c>
      <c r="L142" s="219">
        <v>1824.4333333333334</v>
      </c>
      <c r="M142" s="220">
        <v>1786</v>
      </c>
      <c r="N142" s="220">
        <v>1741.3</v>
      </c>
      <c r="O142" s="220">
        <v>4517700</v>
      </c>
      <c r="P142" s="221">
        <v>7.1624266144814083E-2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188.15</v>
      </c>
      <c r="F143" s="217">
        <v>189.48333333333335</v>
      </c>
      <c r="G143" s="219">
        <v>186.06666666666669</v>
      </c>
      <c r="H143" s="219">
        <v>183.98333333333335</v>
      </c>
      <c r="I143" s="219">
        <v>180.56666666666669</v>
      </c>
      <c r="J143" s="219">
        <v>191.56666666666669</v>
      </c>
      <c r="K143" s="219">
        <v>194.98333333333332</v>
      </c>
      <c r="L143" s="219">
        <v>197.06666666666669</v>
      </c>
      <c r="M143" s="220">
        <v>192.9</v>
      </c>
      <c r="N143" s="220">
        <v>187.4</v>
      </c>
      <c r="O143" s="220">
        <v>71482500</v>
      </c>
      <c r="P143" s="221">
        <v>1.3343256605177822E-2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6207.3</v>
      </c>
      <c r="F144" s="217">
        <v>6254.75</v>
      </c>
      <c r="G144" s="219">
        <v>6134.5</v>
      </c>
      <c r="H144" s="219">
        <v>6061.7</v>
      </c>
      <c r="I144" s="219">
        <v>5941.45</v>
      </c>
      <c r="J144" s="219">
        <v>6327.55</v>
      </c>
      <c r="K144" s="219">
        <v>6447.8</v>
      </c>
      <c r="L144" s="219">
        <v>6520.6</v>
      </c>
      <c r="M144" s="220">
        <v>6375</v>
      </c>
      <c r="N144" s="220">
        <v>6181.95</v>
      </c>
      <c r="O144" s="220">
        <v>1412850</v>
      </c>
      <c r="P144" s="221">
        <v>3.3918770581778265E-2</v>
      </c>
    </row>
    <row r="145" spans="1:16" ht="12.75" customHeight="1">
      <c r="A145" s="213">
        <v>135</v>
      </c>
      <c r="B145" s="225" t="s">
        <v>842</v>
      </c>
      <c r="C145" s="217" t="s">
        <v>183</v>
      </c>
      <c r="D145" s="218">
        <v>45470</v>
      </c>
      <c r="E145" s="217">
        <v>3609.15</v>
      </c>
      <c r="F145" s="217">
        <v>3588.65</v>
      </c>
      <c r="G145" s="219">
        <v>3561.3</v>
      </c>
      <c r="H145" s="219">
        <v>3513.4500000000003</v>
      </c>
      <c r="I145" s="219">
        <v>3486.1000000000004</v>
      </c>
      <c r="J145" s="219">
        <v>3636.5</v>
      </c>
      <c r="K145" s="219">
        <v>3663.8499999999995</v>
      </c>
      <c r="L145" s="219">
        <v>3711.7</v>
      </c>
      <c r="M145" s="220">
        <v>3616</v>
      </c>
      <c r="N145" s="220">
        <v>3540.8</v>
      </c>
      <c r="O145" s="220">
        <v>1293675</v>
      </c>
      <c r="P145" s="221">
        <v>2.0449615460461448E-2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2551.4</v>
      </c>
      <c r="F146" s="217">
        <v>2550.0333333333333</v>
      </c>
      <c r="G146" s="219">
        <v>2540.2166666666667</v>
      </c>
      <c r="H146" s="219">
        <v>2529.0333333333333</v>
      </c>
      <c r="I146" s="219">
        <v>2519.2166666666667</v>
      </c>
      <c r="J146" s="219">
        <v>2561.2166666666667</v>
      </c>
      <c r="K146" s="219">
        <v>2571.0333333333333</v>
      </c>
      <c r="L146" s="219">
        <v>2582.2166666666667</v>
      </c>
      <c r="M146" s="220">
        <v>2559.85</v>
      </c>
      <c r="N146" s="220">
        <v>2538.85</v>
      </c>
      <c r="O146" s="220">
        <v>5769600</v>
      </c>
      <c r="P146" s="221">
        <v>3.4435980381926326E-3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266.8</v>
      </c>
      <c r="F147" s="217">
        <v>268</v>
      </c>
      <c r="G147" s="219">
        <v>264.8</v>
      </c>
      <c r="H147" s="219">
        <v>262.8</v>
      </c>
      <c r="I147" s="219">
        <v>259.60000000000002</v>
      </c>
      <c r="J147" s="219">
        <v>270</v>
      </c>
      <c r="K147" s="219">
        <v>273.20000000000005</v>
      </c>
      <c r="L147" s="219">
        <v>275.2</v>
      </c>
      <c r="M147" s="220">
        <v>271.2</v>
      </c>
      <c r="N147" s="220">
        <v>266</v>
      </c>
      <c r="O147" s="220">
        <v>76171500</v>
      </c>
      <c r="P147" s="221">
        <v>1.4747317307115881E-2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370.75</v>
      </c>
      <c r="F148" s="217">
        <v>371.36666666666662</v>
      </c>
      <c r="G148" s="219">
        <v>368.73333333333323</v>
      </c>
      <c r="H148" s="219">
        <v>366.71666666666664</v>
      </c>
      <c r="I148" s="219">
        <v>364.08333333333326</v>
      </c>
      <c r="J148" s="219">
        <v>373.38333333333321</v>
      </c>
      <c r="K148" s="219">
        <v>376.01666666666654</v>
      </c>
      <c r="L148" s="219">
        <v>378.03333333333319</v>
      </c>
      <c r="M148" s="220">
        <v>374</v>
      </c>
      <c r="N148" s="220">
        <v>369.35</v>
      </c>
      <c r="O148" s="220">
        <v>94497000</v>
      </c>
      <c r="P148" s="221">
        <v>1.5605352248911818E-2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1917.7</v>
      </c>
      <c r="F149" s="217">
        <v>1911.7</v>
      </c>
      <c r="G149" s="219">
        <v>1899.75</v>
      </c>
      <c r="H149" s="219">
        <v>1881.8</v>
      </c>
      <c r="I149" s="219">
        <v>1869.85</v>
      </c>
      <c r="J149" s="219">
        <v>1929.65</v>
      </c>
      <c r="K149" s="219">
        <v>1941.6000000000004</v>
      </c>
      <c r="L149" s="219">
        <v>1959.5500000000002</v>
      </c>
      <c r="M149" s="220">
        <v>1923.65</v>
      </c>
      <c r="N149" s="220">
        <v>1893.75</v>
      </c>
      <c r="O149" s="220">
        <v>6213200</v>
      </c>
      <c r="P149" s="221">
        <v>4.5711592836946278E-2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9674.85</v>
      </c>
      <c r="F150" s="217">
        <v>9701.9499999999989</v>
      </c>
      <c r="G150" s="219">
        <v>9514.8999999999978</v>
      </c>
      <c r="H150" s="219">
        <v>9354.9499999999989</v>
      </c>
      <c r="I150" s="219">
        <v>9167.8999999999978</v>
      </c>
      <c r="J150" s="219">
        <v>9861.8999999999978</v>
      </c>
      <c r="K150" s="219">
        <v>10048.949999999997</v>
      </c>
      <c r="L150" s="219">
        <v>10208.899999999998</v>
      </c>
      <c r="M150" s="220">
        <v>9889</v>
      </c>
      <c r="N150" s="220">
        <v>9542</v>
      </c>
      <c r="O150" s="220">
        <v>1175200</v>
      </c>
      <c r="P150" s="221">
        <v>6.8363636363636363E-2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276.60000000000002</v>
      </c>
      <c r="F151" s="217">
        <v>276.2166666666667</v>
      </c>
      <c r="G151" s="219">
        <v>273.33333333333337</v>
      </c>
      <c r="H151" s="219">
        <v>270.06666666666666</v>
      </c>
      <c r="I151" s="219">
        <v>267.18333333333334</v>
      </c>
      <c r="J151" s="219">
        <v>279.48333333333341</v>
      </c>
      <c r="K151" s="219">
        <v>282.36666666666673</v>
      </c>
      <c r="L151" s="219">
        <v>285.63333333333344</v>
      </c>
      <c r="M151" s="220">
        <v>279.10000000000002</v>
      </c>
      <c r="N151" s="220">
        <v>272.95</v>
      </c>
      <c r="O151" s="220">
        <v>78230075</v>
      </c>
      <c r="P151" s="221">
        <v>5.4181098466105889E-3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38517.9</v>
      </c>
      <c r="F152" s="217">
        <v>38568.450000000004</v>
      </c>
      <c r="G152" s="219">
        <v>38237.000000000007</v>
      </c>
      <c r="H152" s="219">
        <v>37956.100000000006</v>
      </c>
      <c r="I152" s="219">
        <v>37624.650000000009</v>
      </c>
      <c r="J152" s="219">
        <v>38849.350000000006</v>
      </c>
      <c r="K152" s="219">
        <v>39180.800000000003</v>
      </c>
      <c r="L152" s="219">
        <v>39461.700000000004</v>
      </c>
      <c r="M152" s="220">
        <v>38899.9</v>
      </c>
      <c r="N152" s="220">
        <v>38287.550000000003</v>
      </c>
      <c r="O152" s="220">
        <v>198270</v>
      </c>
      <c r="P152" s="221">
        <v>-1.4170644391408114E-2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902.7</v>
      </c>
      <c r="F153" s="217">
        <v>898.35</v>
      </c>
      <c r="G153" s="219">
        <v>877.7</v>
      </c>
      <c r="H153" s="219">
        <v>852.7</v>
      </c>
      <c r="I153" s="219">
        <v>832.05000000000007</v>
      </c>
      <c r="J153" s="219">
        <v>923.35</v>
      </c>
      <c r="K153" s="219">
        <v>943.99999999999989</v>
      </c>
      <c r="L153" s="219">
        <v>969</v>
      </c>
      <c r="M153" s="220">
        <v>919</v>
      </c>
      <c r="N153" s="220">
        <v>873.35</v>
      </c>
      <c r="O153" s="220">
        <v>15474750</v>
      </c>
      <c r="P153" s="221">
        <v>0.13574062861231903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3848.55</v>
      </c>
      <c r="F154" s="217">
        <v>3839.9333333333329</v>
      </c>
      <c r="G154" s="219">
        <v>3789.8666666666659</v>
      </c>
      <c r="H154" s="219">
        <v>3731.1833333333329</v>
      </c>
      <c r="I154" s="219">
        <v>3681.1166666666659</v>
      </c>
      <c r="J154" s="219">
        <v>3898.6166666666659</v>
      </c>
      <c r="K154" s="219">
        <v>3948.6833333333325</v>
      </c>
      <c r="L154" s="219">
        <v>4007.3666666666659</v>
      </c>
      <c r="M154" s="220">
        <v>3890</v>
      </c>
      <c r="N154" s="220">
        <v>3781.25</v>
      </c>
      <c r="O154" s="220">
        <v>2687200</v>
      </c>
      <c r="P154" s="221">
        <v>2.5570567132279978E-2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317.5</v>
      </c>
      <c r="F155" s="217">
        <v>319.65000000000003</v>
      </c>
      <c r="G155" s="219">
        <v>314.05000000000007</v>
      </c>
      <c r="H155" s="219">
        <v>310.60000000000002</v>
      </c>
      <c r="I155" s="219">
        <v>305.00000000000006</v>
      </c>
      <c r="J155" s="219">
        <v>323.10000000000008</v>
      </c>
      <c r="K155" s="219">
        <v>328.7000000000001</v>
      </c>
      <c r="L155" s="219">
        <v>332.15000000000009</v>
      </c>
      <c r="M155" s="220">
        <v>325.25</v>
      </c>
      <c r="N155" s="220">
        <v>316.2</v>
      </c>
      <c r="O155" s="220">
        <v>41391000</v>
      </c>
      <c r="P155" s="221">
        <v>3.2168773846038751E-2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509.05</v>
      </c>
      <c r="F156" s="217">
        <v>508.7166666666667</v>
      </c>
      <c r="G156" s="219">
        <v>504.68333333333339</v>
      </c>
      <c r="H156" s="219">
        <v>500.31666666666672</v>
      </c>
      <c r="I156" s="219">
        <v>496.28333333333342</v>
      </c>
      <c r="J156" s="219">
        <v>513.08333333333337</v>
      </c>
      <c r="K156" s="219">
        <v>517.11666666666667</v>
      </c>
      <c r="L156" s="219">
        <v>521.48333333333335</v>
      </c>
      <c r="M156" s="220">
        <v>512.75</v>
      </c>
      <c r="N156" s="220">
        <v>504.35</v>
      </c>
      <c r="O156" s="220">
        <v>59649750</v>
      </c>
      <c r="P156" s="221">
        <v>2.4702476431958997E-2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3126.65</v>
      </c>
      <c r="F157" s="217">
        <v>3133.2166666666667</v>
      </c>
      <c r="G157" s="219">
        <v>3104.4333333333334</v>
      </c>
      <c r="H157" s="219">
        <v>3082.2166666666667</v>
      </c>
      <c r="I157" s="219">
        <v>3053.4333333333334</v>
      </c>
      <c r="J157" s="219">
        <v>3155.4333333333334</v>
      </c>
      <c r="K157" s="219">
        <v>3184.2166666666672</v>
      </c>
      <c r="L157" s="219">
        <v>3206.4333333333334</v>
      </c>
      <c r="M157" s="220">
        <v>3162</v>
      </c>
      <c r="N157" s="220">
        <v>3111</v>
      </c>
      <c r="O157" s="220">
        <v>2284250</v>
      </c>
      <c r="P157" s="221">
        <v>-8.2492130684901771E-3</v>
      </c>
    </row>
    <row r="158" spans="1:16" ht="12.75" customHeight="1">
      <c r="A158" s="213">
        <v>148</v>
      </c>
      <c r="B158" s="225" t="s">
        <v>842</v>
      </c>
      <c r="C158" s="217" t="s">
        <v>197</v>
      </c>
      <c r="D158" s="218">
        <v>45470</v>
      </c>
      <c r="E158" s="217">
        <v>3669.95</v>
      </c>
      <c r="F158" s="217">
        <v>3669.7166666666667</v>
      </c>
      <c r="G158" s="219">
        <v>3649.5833333333335</v>
      </c>
      <c r="H158" s="219">
        <v>3629.2166666666667</v>
      </c>
      <c r="I158" s="219">
        <v>3609.0833333333335</v>
      </c>
      <c r="J158" s="219">
        <v>3690.0833333333335</v>
      </c>
      <c r="K158" s="219">
        <v>3710.2166666666667</v>
      </c>
      <c r="L158" s="219">
        <v>3730.5833333333335</v>
      </c>
      <c r="M158" s="220">
        <v>3689.85</v>
      </c>
      <c r="N158" s="220">
        <v>3649.35</v>
      </c>
      <c r="O158" s="220">
        <v>1766750</v>
      </c>
      <c r="P158" s="221">
        <v>5.4461354819456881E-2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127.5</v>
      </c>
      <c r="F159" s="217">
        <v>127.86666666666666</v>
      </c>
      <c r="G159" s="219">
        <v>126.83333333333331</v>
      </c>
      <c r="H159" s="219">
        <v>126.16666666666666</v>
      </c>
      <c r="I159" s="219">
        <v>125.13333333333331</v>
      </c>
      <c r="J159" s="219">
        <v>128.5333333333333</v>
      </c>
      <c r="K159" s="219">
        <v>129.56666666666666</v>
      </c>
      <c r="L159" s="219">
        <v>130.23333333333332</v>
      </c>
      <c r="M159" s="220">
        <v>128.9</v>
      </c>
      <c r="N159" s="220">
        <v>127.2</v>
      </c>
      <c r="O159" s="220">
        <v>307832000</v>
      </c>
      <c r="P159" s="221">
        <v>1.7989893912537368E-2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7112.8</v>
      </c>
      <c r="F160" s="217">
        <v>7118.5166666666664</v>
      </c>
      <c r="G160" s="219">
        <v>7062.2833333333328</v>
      </c>
      <c r="H160" s="219">
        <v>7011.7666666666664</v>
      </c>
      <c r="I160" s="219">
        <v>6955.5333333333328</v>
      </c>
      <c r="J160" s="219">
        <v>7169.0333333333328</v>
      </c>
      <c r="K160" s="219">
        <v>7225.2666666666664</v>
      </c>
      <c r="L160" s="219">
        <v>7275.7833333333328</v>
      </c>
      <c r="M160" s="220">
        <v>7174.75</v>
      </c>
      <c r="N160" s="220">
        <v>7068</v>
      </c>
      <c r="O160" s="220">
        <v>1701825</v>
      </c>
      <c r="P160" s="221">
        <v>-7.4362451336336989E-3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331.8</v>
      </c>
      <c r="F161" s="217">
        <v>328.84999999999997</v>
      </c>
      <c r="G161" s="219">
        <v>325.44999999999993</v>
      </c>
      <c r="H161" s="219">
        <v>319.09999999999997</v>
      </c>
      <c r="I161" s="219">
        <v>315.69999999999993</v>
      </c>
      <c r="J161" s="219">
        <v>335.19999999999993</v>
      </c>
      <c r="K161" s="219">
        <v>338.59999999999991</v>
      </c>
      <c r="L161" s="219">
        <v>344.94999999999993</v>
      </c>
      <c r="M161" s="220">
        <v>332.25</v>
      </c>
      <c r="N161" s="220">
        <v>322.5</v>
      </c>
      <c r="O161" s="220">
        <v>63788400</v>
      </c>
      <c r="P161" s="221">
        <v>-6.4911077101694026E-2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1404.05</v>
      </c>
      <c r="F162" s="217">
        <v>1399.2166666666665</v>
      </c>
      <c r="G162" s="219">
        <v>1392.7833333333328</v>
      </c>
      <c r="H162" s="219">
        <v>1381.5166666666664</v>
      </c>
      <c r="I162" s="219">
        <v>1375.0833333333328</v>
      </c>
      <c r="J162" s="219">
        <v>1410.4833333333329</v>
      </c>
      <c r="K162" s="219">
        <v>1416.9166666666667</v>
      </c>
      <c r="L162" s="219">
        <v>1428.1833333333329</v>
      </c>
      <c r="M162" s="220">
        <v>1405.65</v>
      </c>
      <c r="N162" s="220">
        <v>1387.95</v>
      </c>
      <c r="O162" s="220">
        <v>4827020</v>
      </c>
      <c r="P162" s="221">
        <v>3.2112087720824994E-2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876.15</v>
      </c>
      <c r="F163" s="217">
        <v>872.23333333333323</v>
      </c>
      <c r="G163" s="219">
        <v>864.96666666666647</v>
      </c>
      <c r="H163" s="219">
        <v>853.78333333333319</v>
      </c>
      <c r="I163" s="219">
        <v>846.51666666666642</v>
      </c>
      <c r="J163" s="219">
        <v>883.41666666666652</v>
      </c>
      <c r="K163" s="219">
        <v>890.68333333333317</v>
      </c>
      <c r="L163" s="219">
        <v>901.86666666666656</v>
      </c>
      <c r="M163" s="220">
        <v>879.5</v>
      </c>
      <c r="N163" s="220">
        <v>861.05</v>
      </c>
      <c r="O163" s="220">
        <v>9715500</v>
      </c>
      <c r="P163" s="221">
        <v>-2.3243889933344728E-2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260.7</v>
      </c>
      <c r="F164" s="217">
        <v>261.11666666666667</v>
      </c>
      <c r="G164" s="219">
        <v>256.23333333333335</v>
      </c>
      <c r="H164" s="219">
        <v>251.76666666666665</v>
      </c>
      <c r="I164" s="219">
        <v>246.88333333333333</v>
      </c>
      <c r="J164" s="219">
        <v>265.58333333333337</v>
      </c>
      <c r="K164" s="219">
        <v>270.4666666666667</v>
      </c>
      <c r="L164" s="219">
        <v>274.93333333333339</v>
      </c>
      <c r="M164" s="220">
        <v>266</v>
      </c>
      <c r="N164" s="220">
        <v>256.64999999999998</v>
      </c>
      <c r="O164" s="220">
        <v>61572500</v>
      </c>
      <c r="P164" s="221">
        <v>5.0590794693511923E-2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528.35</v>
      </c>
      <c r="F165" s="217">
        <v>529.20000000000005</v>
      </c>
      <c r="G165" s="219">
        <v>521.60000000000014</v>
      </c>
      <c r="H165" s="219">
        <v>514.85000000000014</v>
      </c>
      <c r="I165" s="219">
        <v>507.25000000000023</v>
      </c>
      <c r="J165" s="219">
        <v>535.95000000000005</v>
      </c>
      <c r="K165" s="219">
        <v>543.54999999999995</v>
      </c>
      <c r="L165" s="219">
        <v>550.29999999999995</v>
      </c>
      <c r="M165" s="220">
        <v>536.79999999999995</v>
      </c>
      <c r="N165" s="220">
        <v>522.45000000000005</v>
      </c>
      <c r="O165" s="220">
        <v>61550000</v>
      </c>
      <c r="P165" s="221">
        <v>3.9415022966765738E-2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2965.2</v>
      </c>
      <c r="F166" s="217">
        <v>2963.3666666666668</v>
      </c>
      <c r="G166" s="219">
        <v>2953.0833333333335</v>
      </c>
      <c r="H166" s="219">
        <v>2940.9666666666667</v>
      </c>
      <c r="I166" s="219">
        <v>2930.6833333333334</v>
      </c>
      <c r="J166" s="219">
        <v>2975.4833333333336</v>
      </c>
      <c r="K166" s="219">
        <v>2985.7666666666664</v>
      </c>
      <c r="L166" s="219">
        <v>2997.8833333333337</v>
      </c>
      <c r="M166" s="220">
        <v>2973.65</v>
      </c>
      <c r="N166" s="220">
        <v>2951.25</v>
      </c>
      <c r="O166" s="220">
        <v>39845750</v>
      </c>
      <c r="P166" s="221">
        <v>2.9449705817575435E-3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153.5</v>
      </c>
      <c r="F167" s="217">
        <v>153.63333333333333</v>
      </c>
      <c r="G167" s="219">
        <v>152.31666666666666</v>
      </c>
      <c r="H167" s="219">
        <v>151.13333333333333</v>
      </c>
      <c r="I167" s="219">
        <v>149.81666666666666</v>
      </c>
      <c r="J167" s="219">
        <v>154.81666666666666</v>
      </c>
      <c r="K167" s="219">
        <v>156.13333333333333</v>
      </c>
      <c r="L167" s="219">
        <v>157.31666666666666</v>
      </c>
      <c r="M167" s="220">
        <v>154.94999999999999</v>
      </c>
      <c r="N167" s="220">
        <v>152.44999999999999</v>
      </c>
      <c r="O167" s="220">
        <v>165228000</v>
      </c>
      <c r="P167" s="221">
        <v>-1.2006984142170347E-2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728.55</v>
      </c>
      <c r="F168" s="217">
        <v>727.01666666666677</v>
      </c>
      <c r="G168" s="219">
        <v>722.03333333333353</v>
      </c>
      <c r="H168" s="219">
        <v>715.51666666666677</v>
      </c>
      <c r="I168" s="219">
        <v>710.53333333333353</v>
      </c>
      <c r="J168" s="219">
        <v>733.53333333333353</v>
      </c>
      <c r="K168" s="219">
        <v>738.51666666666688</v>
      </c>
      <c r="L168" s="219">
        <v>745.03333333333353</v>
      </c>
      <c r="M168" s="220">
        <v>732</v>
      </c>
      <c r="N168" s="220">
        <v>720.5</v>
      </c>
      <c r="O168" s="220">
        <v>18502400</v>
      </c>
      <c r="P168" s="221">
        <v>2.4904723920943013E-2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1473.65</v>
      </c>
      <c r="F169" s="217">
        <v>1469.9833333333333</v>
      </c>
      <c r="G169" s="219">
        <v>1462.3666666666668</v>
      </c>
      <c r="H169" s="219">
        <v>1451.0833333333335</v>
      </c>
      <c r="I169" s="219">
        <v>1443.4666666666669</v>
      </c>
      <c r="J169" s="219">
        <v>1481.2666666666667</v>
      </c>
      <c r="K169" s="219">
        <v>1488.883333333333</v>
      </c>
      <c r="L169" s="219">
        <v>1500.1666666666665</v>
      </c>
      <c r="M169" s="220">
        <v>1477.6</v>
      </c>
      <c r="N169" s="220">
        <v>1458.7</v>
      </c>
      <c r="O169" s="220">
        <v>9163875</v>
      </c>
      <c r="P169" s="221">
        <v>-3.7100456621004564E-3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847.05</v>
      </c>
      <c r="F170" s="217">
        <v>847.08333333333337</v>
      </c>
      <c r="G170" s="219">
        <v>840.26666666666677</v>
      </c>
      <c r="H170" s="219">
        <v>833.48333333333335</v>
      </c>
      <c r="I170" s="219">
        <v>826.66666666666674</v>
      </c>
      <c r="J170" s="219">
        <v>853.86666666666679</v>
      </c>
      <c r="K170" s="219">
        <v>860.68333333333339</v>
      </c>
      <c r="L170" s="219">
        <v>867.46666666666681</v>
      </c>
      <c r="M170" s="220">
        <v>853.9</v>
      </c>
      <c r="N170" s="220">
        <v>840.3</v>
      </c>
      <c r="O170" s="220">
        <v>89295000</v>
      </c>
      <c r="P170" s="221">
        <v>-8.8162572115984984E-3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27527.4</v>
      </c>
      <c r="F171" s="217">
        <v>27487.133333333335</v>
      </c>
      <c r="G171" s="219">
        <v>27175.316666666669</v>
      </c>
      <c r="H171" s="219">
        <v>26823.233333333334</v>
      </c>
      <c r="I171" s="219">
        <v>26511.416666666668</v>
      </c>
      <c r="J171" s="219">
        <v>27839.216666666671</v>
      </c>
      <c r="K171" s="219">
        <v>28151.033333333336</v>
      </c>
      <c r="L171" s="219">
        <v>28503.116666666672</v>
      </c>
      <c r="M171" s="220">
        <v>27798.95</v>
      </c>
      <c r="N171" s="220">
        <v>27135.05</v>
      </c>
      <c r="O171" s="220">
        <v>268575</v>
      </c>
      <c r="P171" s="221">
        <v>1.5502410435768976E-2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7751</v>
      </c>
      <c r="F172" s="217">
        <v>7752.2166666666672</v>
      </c>
      <c r="G172" s="219">
        <v>7665.4333333333343</v>
      </c>
      <c r="H172" s="219">
        <v>7579.8666666666668</v>
      </c>
      <c r="I172" s="219">
        <v>7493.0833333333339</v>
      </c>
      <c r="J172" s="219">
        <v>7837.7833333333347</v>
      </c>
      <c r="K172" s="219">
        <v>7924.5666666666675</v>
      </c>
      <c r="L172" s="219">
        <v>8010.133333333335</v>
      </c>
      <c r="M172" s="220">
        <v>7839</v>
      </c>
      <c r="N172" s="220">
        <v>7666.65</v>
      </c>
      <c r="O172" s="220">
        <v>1788450</v>
      </c>
      <c r="P172" s="221">
        <v>3.5432045158488926E-2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2428.85</v>
      </c>
      <c r="F173" s="217">
        <v>2419.0333333333333</v>
      </c>
      <c r="G173" s="219">
        <v>2400.0666666666666</v>
      </c>
      <c r="H173" s="219">
        <v>2371.2833333333333</v>
      </c>
      <c r="I173" s="219">
        <v>2352.3166666666666</v>
      </c>
      <c r="J173" s="219">
        <v>2447.8166666666666</v>
      </c>
      <c r="K173" s="219">
        <v>2466.7833333333328</v>
      </c>
      <c r="L173" s="219">
        <v>2495.5666666666666</v>
      </c>
      <c r="M173" s="220">
        <v>2438</v>
      </c>
      <c r="N173" s="220">
        <v>2390.25</v>
      </c>
      <c r="O173" s="220">
        <v>4125750</v>
      </c>
      <c r="P173" s="221">
        <v>1.9458858413639733E-2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2830.7</v>
      </c>
      <c r="F174" s="217">
        <v>2797.5499999999997</v>
      </c>
      <c r="G174" s="219">
        <v>2754.7499999999995</v>
      </c>
      <c r="H174" s="219">
        <v>2678.7999999999997</v>
      </c>
      <c r="I174" s="219">
        <v>2635.9999999999995</v>
      </c>
      <c r="J174" s="219">
        <v>2873.4999999999995</v>
      </c>
      <c r="K174" s="219">
        <v>2916.2999999999997</v>
      </c>
      <c r="L174" s="219">
        <v>2992.2499999999995</v>
      </c>
      <c r="M174" s="220">
        <v>2840.35</v>
      </c>
      <c r="N174" s="220">
        <v>2721.6</v>
      </c>
      <c r="O174" s="220">
        <v>5355000</v>
      </c>
      <c r="P174" s="221">
        <v>-1.9015168168828315E-2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1520.9</v>
      </c>
      <c r="F175" s="217">
        <v>1519.4833333333336</v>
      </c>
      <c r="G175" s="219">
        <v>1515.5166666666671</v>
      </c>
      <c r="H175" s="219">
        <v>1510.1333333333334</v>
      </c>
      <c r="I175" s="219">
        <v>1506.166666666667</v>
      </c>
      <c r="J175" s="219">
        <v>1524.8666666666672</v>
      </c>
      <c r="K175" s="219">
        <v>1528.8333333333335</v>
      </c>
      <c r="L175" s="219">
        <v>1534.2166666666674</v>
      </c>
      <c r="M175" s="220">
        <v>1523.45</v>
      </c>
      <c r="N175" s="220">
        <v>1514.1</v>
      </c>
      <c r="O175" s="220">
        <v>16409400</v>
      </c>
      <c r="P175" s="221">
        <v>-1.1761730112558492E-2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755.4</v>
      </c>
      <c r="F176" s="217">
        <v>755.13333333333333</v>
      </c>
      <c r="G176" s="219">
        <v>750.26666666666665</v>
      </c>
      <c r="H176" s="219">
        <v>745.13333333333333</v>
      </c>
      <c r="I176" s="219">
        <v>740.26666666666665</v>
      </c>
      <c r="J176" s="219">
        <v>760.26666666666665</v>
      </c>
      <c r="K176" s="219">
        <v>765.13333333333321</v>
      </c>
      <c r="L176" s="219">
        <v>770.26666666666665</v>
      </c>
      <c r="M176" s="220">
        <v>760</v>
      </c>
      <c r="N176" s="220">
        <v>750</v>
      </c>
      <c r="O176" s="220">
        <v>7542000</v>
      </c>
      <c r="P176" s="221">
        <v>-2.3499708681297339E-2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708.45</v>
      </c>
      <c r="F177" s="217">
        <v>707.86666666666667</v>
      </c>
      <c r="G177" s="219">
        <v>704.08333333333337</v>
      </c>
      <c r="H177" s="219">
        <v>699.7166666666667</v>
      </c>
      <c r="I177" s="219">
        <v>695.93333333333339</v>
      </c>
      <c r="J177" s="219">
        <v>712.23333333333335</v>
      </c>
      <c r="K177" s="219">
        <v>716.01666666666665</v>
      </c>
      <c r="L177" s="219">
        <v>720.38333333333333</v>
      </c>
      <c r="M177" s="220">
        <v>711.65</v>
      </c>
      <c r="N177" s="220">
        <v>703.5</v>
      </c>
      <c r="O177" s="220">
        <v>5318000</v>
      </c>
      <c r="P177" s="221">
        <v>-1.6895062887178525E-3</v>
      </c>
    </row>
    <row r="178" spans="1:16" ht="12.75" customHeight="1">
      <c r="A178" s="213">
        <v>168</v>
      </c>
      <c r="B178" s="225" t="s">
        <v>842</v>
      </c>
      <c r="C178" s="224" t="s">
        <v>218</v>
      </c>
      <c r="D178" s="218">
        <v>45470</v>
      </c>
      <c r="E178" s="217">
        <v>1124.1500000000001</v>
      </c>
      <c r="F178" s="217">
        <v>1118.1666666666667</v>
      </c>
      <c r="G178" s="219">
        <v>1108.6333333333334</v>
      </c>
      <c r="H178" s="219">
        <v>1093.1166666666668</v>
      </c>
      <c r="I178" s="219">
        <v>1083.5833333333335</v>
      </c>
      <c r="J178" s="219">
        <v>1133.6833333333334</v>
      </c>
      <c r="K178" s="219">
        <v>1143.2166666666667</v>
      </c>
      <c r="L178" s="219">
        <v>1158.7333333333333</v>
      </c>
      <c r="M178" s="220">
        <v>1127.7</v>
      </c>
      <c r="N178" s="220">
        <v>1102.6500000000001</v>
      </c>
      <c r="O178" s="220">
        <v>8307200</v>
      </c>
      <c r="P178" s="221">
        <v>4.2230195970190447E-2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1870.75</v>
      </c>
      <c r="F179" s="217">
        <v>1874.3</v>
      </c>
      <c r="G179" s="219">
        <v>1854.55</v>
      </c>
      <c r="H179" s="219">
        <v>1838.35</v>
      </c>
      <c r="I179" s="219">
        <v>1818.6</v>
      </c>
      <c r="J179" s="219">
        <v>1890.5</v>
      </c>
      <c r="K179" s="219">
        <v>1910.25</v>
      </c>
      <c r="L179" s="219">
        <v>1926.45</v>
      </c>
      <c r="M179" s="220">
        <v>1894.05</v>
      </c>
      <c r="N179" s="220">
        <v>1858.1</v>
      </c>
      <c r="O179" s="220">
        <v>6979000</v>
      </c>
      <c r="P179" s="221">
        <v>-2.5012506253126563E-3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1126.75</v>
      </c>
      <c r="F180" s="217">
        <v>1123.3</v>
      </c>
      <c r="G180" s="219">
        <v>1118.3499999999999</v>
      </c>
      <c r="H180" s="219">
        <v>1109.95</v>
      </c>
      <c r="I180" s="219">
        <v>1105</v>
      </c>
      <c r="J180" s="219">
        <v>1131.6999999999998</v>
      </c>
      <c r="K180" s="219">
        <v>1136.6500000000001</v>
      </c>
      <c r="L180" s="219">
        <v>1145.0499999999997</v>
      </c>
      <c r="M180" s="220">
        <v>1128.25</v>
      </c>
      <c r="N180" s="220">
        <v>1114.9000000000001</v>
      </c>
      <c r="O180" s="220">
        <v>11243250</v>
      </c>
      <c r="P180" s="221">
        <v>-1.4203985006904715E-2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988.6</v>
      </c>
      <c r="F181" s="217">
        <v>992.66666666666663</v>
      </c>
      <c r="G181" s="219">
        <v>981.93333333333328</v>
      </c>
      <c r="H181" s="219">
        <v>975.26666666666665</v>
      </c>
      <c r="I181" s="219">
        <v>964.5333333333333</v>
      </c>
      <c r="J181" s="219">
        <v>999.33333333333326</v>
      </c>
      <c r="K181" s="219">
        <v>1010.0666666666666</v>
      </c>
      <c r="L181" s="219">
        <v>1016.7333333333332</v>
      </c>
      <c r="M181" s="220">
        <v>1003.4</v>
      </c>
      <c r="N181" s="220">
        <v>986</v>
      </c>
      <c r="O181" s="220">
        <v>82821600</v>
      </c>
      <c r="P181" s="221">
        <v>3.7139768538969158E-2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452.8</v>
      </c>
      <c r="F182" s="217">
        <v>452.68333333333334</v>
      </c>
      <c r="G182" s="219">
        <v>449.66666666666669</v>
      </c>
      <c r="H182" s="219">
        <v>446.53333333333336</v>
      </c>
      <c r="I182" s="219">
        <v>443.51666666666671</v>
      </c>
      <c r="J182" s="219">
        <v>455.81666666666666</v>
      </c>
      <c r="K182" s="219">
        <v>458.83333333333331</v>
      </c>
      <c r="L182" s="219">
        <v>461.96666666666664</v>
      </c>
      <c r="M182" s="220">
        <v>455.7</v>
      </c>
      <c r="N182" s="220">
        <v>449.55</v>
      </c>
      <c r="O182" s="220">
        <v>88495875</v>
      </c>
      <c r="P182" s="221">
        <v>-6.1016070107464552E-5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181.65</v>
      </c>
      <c r="F183" s="217">
        <v>182.41666666666666</v>
      </c>
      <c r="G183" s="219">
        <v>180.2833333333333</v>
      </c>
      <c r="H183" s="219">
        <v>178.91666666666666</v>
      </c>
      <c r="I183" s="219">
        <v>176.7833333333333</v>
      </c>
      <c r="J183" s="219">
        <v>183.7833333333333</v>
      </c>
      <c r="K183" s="219">
        <v>185.91666666666669</v>
      </c>
      <c r="L183" s="219">
        <v>187.2833333333333</v>
      </c>
      <c r="M183" s="220">
        <v>184.55</v>
      </c>
      <c r="N183" s="220">
        <v>181.05</v>
      </c>
      <c r="O183" s="220">
        <v>212575000</v>
      </c>
      <c r="P183" s="221">
        <v>2.8992838316338757E-2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3825.5</v>
      </c>
      <c r="F184" s="217">
        <v>3817.6833333333329</v>
      </c>
      <c r="G184" s="219">
        <v>3787.8166666666657</v>
      </c>
      <c r="H184" s="219">
        <v>3750.1333333333328</v>
      </c>
      <c r="I184" s="219">
        <v>3720.2666666666655</v>
      </c>
      <c r="J184" s="219">
        <v>3855.3666666666659</v>
      </c>
      <c r="K184" s="219">
        <v>3885.2333333333336</v>
      </c>
      <c r="L184" s="219">
        <v>3922.9166666666661</v>
      </c>
      <c r="M184" s="220">
        <v>3847.55</v>
      </c>
      <c r="N184" s="220">
        <v>3780</v>
      </c>
      <c r="O184" s="220">
        <v>19425000</v>
      </c>
      <c r="P184" s="221">
        <v>7.3600813148317892E-3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1373</v>
      </c>
      <c r="F185" s="217">
        <v>1378.75</v>
      </c>
      <c r="G185" s="219">
        <v>1365.65</v>
      </c>
      <c r="H185" s="219">
        <v>1358.3000000000002</v>
      </c>
      <c r="I185" s="219">
        <v>1345.2000000000003</v>
      </c>
      <c r="J185" s="219">
        <v>1386.1</v>
      </c>
      <c r="K185" s="219">
        <v>1399.1999999999998</v>
      </c>
      <c r="L185" s="219">
        <v>1406.5499999999997</v>
      </c>
      <c r="M185" s="220">
        <v>1391.85</v>
      </c>
      <c r="N185" s="220">
        <v>1371.4</v>
      </c>
      <c r="O185" s="220">
        <v>16222200</v>
      </c>
      <c r="P185" s="221">
        <v>3.8987078568245952E-3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3579.55</v>
      </c>
      <c r="F186" s="217">
        <v>3576.15</v>
      </c>
      <c r="G186" s="219">
        <v>3534.3500000000004</v>
      </c>
      <c r="H186" s="219">
        <v>3489.15</v>
      </c>
      <c r="I186" s="219">
        <v>3447.3500000000004</v>
      </c>
      <c r="J186" s="219">
        <v>3621.3500000000004</v>
      </c>
      <c r="K186" s="219">
        <v>3663.1500000000005</v>
      </c>
      <c r="L186" s="219">
        <v>3708.3500000000004</v>
      </c>
      <c r="M186" s="220">
        <v>3617.95</v>
      </c>
      <c r="N186" s="220">
        <v>3530.95</v>
      </c>
      <c r="O186" s="220">
        <v>7744275</v>
      </c>
      <c r="P186" s="221">
        <v>1.5820639153821814E-4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2880.2</v>
      </c>
      <c r="F187" s="217">
        <v>2885.7166666666667</v>
      </c>
      <c r="G187" s="219">
        <v>2849.4833333333336</v>
      </c>
      <c r="H187" s="219">
        <v>2818.7666666666669</v>
      </c>
      <c r="I187" s="219">
        <v>2782.5333333333338</v>
      </c>
      <c r="J187" s="219">
        <v>2916.4333333333334</v>
      </c>
      <c r="K187" s="219">
        <v>2952.6666666666661</v>
      </c>
      <c r="L187" s="219">
        <v>2983.3833333333332</v>
      </c>
      <c r="M187" s="220">
        <v>2921.95</v>
      </c>
      <c r="N187" s="220">
        <v>2855</v>
      </c>
      <c r="O187" s="220">
        <v>1344250</v>
      </c>
      <c r="P187" s="221">
        <v>-1.4840600952729937E-2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5361.2</v>
      </c>
      <c r="F188" s="217">
        <v>5340.7333333333336</v>
      </c>
      <c r="G188" s="219">
        <v>5230.4666666666672</v>
      </c>
      <c r="H188" s="219">
        <v>5099.7333333333336</v>
      </c>
      <c r="I188" s="219">
        <v>4989.4666666666672</v>
      </c>
      <c r="J188" s="219">
        <v>5471.4666666666672</v>
      </c>
      <c r="K188" s="219">
        <v>5581.7333333333336</v>
      </c>
      <c r="L188" s="219">
        <v>5712.4666666666672</v>
      </c>
      <c r="M188" s="220">
        <v>5451</v>
      </c>
      <c r="N188" s="220">
        <v>5210</v>
      </c>
      <c r="O188" s="220">
        <v>3199600</v>
      </c>
      <c r="P188" s="221">
        <v>1.251721116535236E-3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2479.3000000000002</v>
      </c>
      <c r="F189" s="217">
        <v>2480.5166666666669</v>
      </c>
      <c r="G189" s="219">
        <v>2456.0333333333338</v>
      </c>
      <c r="H189" s="219">
        <v>2432.7666666666669</v>
      </c>
      <c r="I189" s="219">
        <v>2408.2833333333338</v>
      </c>
      <c r="J189" s="219">
        <v>2503.7833333333338</v>
      </c>
      <c r="K189" s="219">
        <v>2528.2666666666664</v>
      </c>
      <c r="L189" s="219">
        <v>2551.5333333333338</v>
      </c>
      <c r="M189" s="220">
        <v>2505</v>
      </c>
      <c r="N189" s="220">
        <v>2457.25</v>
      </c>
      <c r="O189" s="220">
        <v>7398300</v>
      </c>
      <c r="P189" s="221">
        <v>2.3582393104450147E-2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2099.35</v>
      </c>
      <c r="F190" s="217">
        <v>2103.4333333333334</v>
      </c>
      <c r="G190" s="219">
        <v>2081.8666666666668</v>
      </c>
      <c r="H190" s="219">
        <v>2064.3833333333332</v>
      </c>
      <c r="I190" s="219">
        <v>2042.8166666666666</v>
      </c>
      <c r="J190" s="219">
        <v>2120.916666666667</v>
      </c>
      <c r="K190" s="219">
        <v>2142.4833333333336</v>
      </c>
      <c r="L190" s="219">
        <v>2159.9666666666672</v>
      </c>
      <c r="M190" s="220">
        <v>2125</v>
      </c>
      <c r="N190" s="220">
        <v>2085.9499999999998</v>
      </c>
      <c r="O190" s="220">
        <v>2051600</v>
      </c>
      <c r="P190" s="221">
        <v>4.0998579257154458E-2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11139.65</v>
      </c>
      <c r="F191" s="217">
        <v>11165.583333333334</v>
      </c>
      <c r="G191" s="219">
        <v>11058.416666666668</v>
      </c>
      <c r="H191" s="219">
        <v>10977.183333333334</v>
      </c>
      <c r="I191" s="219">
        <v>10870.016666666668</v>
      </c>
      <c r="J191" s="219">
        <v>11246.816666666668</v>
      </c>
      <c r="K191" s="219">
        <v>11353.983333333335</v>
      </c>
      <c r="L191" s="219">
        <v>11435.216666666667</v>
      </c>
      <c r="M191" s="220">
        <v>11272.75</v>
      </c>
      <c r="N191" s="220">
        <v>11084.35</v>
      </c>
      <c r="O191" s="220">
        <v>2087300</v>
      </c>
      <c r="P191" s="221">
        <v>-2.2570826504331537E-2</v>
      </c>
    </row>
    <row r="192" spans="1:16" ht="12.75" customHeight="1">
      <c r="A192" s="213">
        <v>182</v>
      </c>
      <c r="B192" s="225" t="s">
        <v>842</v>
      </c>
      <c r="C192" s="217" t="s">
        <v>232</v>
      </c>
      <c r="D192" s="218">
        <v>45470</v>
      </c>
      <c r="E192" s="217">
        <v>556.79999999999995</v>
      </c>
      <c r="F192" s="217">
        <v>555.1</v>
      </c>
      <c r="G192" s="219">
        <v>552.40000000000009</v>
      </c>
      <c r="H192" s="219">
        <v>548.00000000000011</v>
      </c>
      <c r="I192" s="219">
        <v>545.30000000000018</v>
      </c>
      <c r="J192" s="219">
        <v>559.5</v>
      </c>
      <c r="K192" s="219">
        <v>562.20000000000005</v>
      </c>
      <c r="L192" s="219">
        <v>566.59999999999991</v>
      </c>
      <c r="M192" s="220">
        <v>557.79999999999995</v>
      </c>
      <c r="N192" s="220">
        <v>550.70000000000005</v>
      </c>
      <c r="O192" s="220">
        <v>38351300</v>
      </c>
      <c r="P192" s="221">
        <v>-8.8694775743322699E-3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453.55</v>
      </c>
      <c r="F193" s="217">
        <v>452.33333333333331</v>
      </c>
      <c r="G193" s="219">
        <v>448.91666666666663</v>
      </c>
      <c r="H193" s="219">
        <v>444.2833333333333</v>
      </c>
      <c r="I193" s="219">
        <v>440.86666666666662</v>
      </c>
      <c r="J193" s="219">
        <v>456.96666666666664</v>
      </c>
      <c r="K193" s="219">
        <v>460.38333333333327</v>
      </c>
      <c r="L193" s="219">
        <v>465.01666666666665</v>
      </c>
      <c r="M193" s="220">
        <v>455.75</v>
      </c>
      <c r="N193" s="220">
        <v>447.7</v>
      </c>
      <c r="O193" s="220">
        <v>81003700</v>
      </c>
      <c r="P193" s="221">
        <v>5.9662480822774019E-4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1535.6</v>
      </c>
      <c r="F194" s="217">
        <v>1525.5999999999997</v>
      </c>
      <c r="G194" s="219">
        <v>1506.5999999999995</v>
      </c>
      <c r="H194" s="219">
        <v>1477.5999999999997</v>
      </c>
      <c r="I194" s="219">
        <v>1458.5999999999995</v>
      </c>
      <c r="J194" s="219">
        <v>1554.5999999999995</v>
      </c>
      <c r="K194" s="219">
        <v>1573.6</v>
      </c>
      <c r="L194" s="219">
        <v>1602.5999999999995</v>
      </c>
      <c r="M194" s="220">
        <v>1544.6</v>
      </c>
      <c r="N194" s="220">
        <v>1496.6</v>
      </c>
      <c r="O194" s="220">
        <v>7439400</v>
      </c>
      <c r="P194" s="221">
        <v>4.2283120376597177E-2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492.15</v>
      </c>
      <c r="F195" s="217">
        <v>488.2833333333333</v>
      </c>
      <c r="G195" s="219">
        <v>482.66666666666663</v>
      </c>
      <c r="H195" s="219">
        <v>473.18333333333334</v>
      </c>
      <c r="I195" s="219">
        <v>467.56666666666666</v>
      </c>
      <c r="J195" s="219">
        <v>497.76666666666659</v>
      </c>
      <c r="K195" s="219">
        <v>503.38333333333327</v>
      </c>
      <c r="L195" s="219">
        <v>512.86666666666656</v>
      </c>
      <c r="M195" s="220">
        <v>493.9</v>
      </c>
      <c r="N195" s="220">
        <v>478.8</v>
      </c>
      <c r="O195" s="220">
        <v>64626000</v>
      </c>
      <c r="P195" s="221">
        <v>-3.7460111917865238E-3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161.15</v>
      </c>
      <c r="F196" s="217">
        <v>162.04999999999998</v>
      </c>
      <c r="G196" s="219">
        <v>158.69999999999996</v>
      </c>
      <c r="H196" s="219">
        <v>156.24999999999997</v>
      </c>
      <c r="I196" s="219">
        <v>152.89999999999995</v>
      </c>
      <c r="J196" s="219">
        <v>164.49999999999997</v>
      </c>
      <c r="K196" s="219">
        <v>167.85</v>
      </c>
      <c r="L196" s="219">
        <v>170.29999999999998</v>
      </c>
      <c r="M196" s="220">
        <v>165.4</v>
      </c>
      <c r="N196" s="220">
        <v>159.6</v>
      </c>
      <c r="O196" s="220">
        <v>123687000</v>
      </c>
      <c r="P196" s="221">
        <v>-2.5250017731754025E-2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1081.3499999999999</v>
      </c>
      <c r="F197" s="217">
        <v>1088.8</v>
      </c>
      <c r="G197" s="219">
        <v>1062.5999999999999</v>
      </c>
      <c r="H197" s="219">
        <v>1043.8499999999999</v>
      </c>
      <c r="I197" s="219">
        <v>1017.6499999999999</v>
      </c>
      <c r="J197" s="219">
        <v>1107.55</v>
      </c>
      <c r="K197" s="219">
        <v>1133.7500000000002</v>
      </c>
      <c r="L197" s="219">
        <v>1152.5</v>
      </c>
      <c r="M197" s="220">
        <v>1115</v>
      </c>
      <c r="N197" s="220">
        <v>1070.05</v>
      </c>
      <c r="O197" s="220">
        <v>10949400</v>
      </c>
      <c r="P197" s="221">
        <v>2.3212783851976452E-2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45462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4" t="s">
        <v>16</v>
      </c>
      <c r="B8" s="366"/>
      <c r="C8" s="369" t="s">
        <v>20</v>
      </c>
      <c r="D8" s="369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6"/>
      <c r="L8" s="48"/>
      <c r="M8" s="48"/>
      <c r="N8" s="1"/>
      <c r="O8" s="1"/>
    </row>
    <row r="9" spans="1:15" ht="36" customHeight="1">
      <c r="A9" s="365"/>
      <c r="B9" s="368"/>
      <c r="C9" s="368"/>
      <c r="D9" s="36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23557.9</v>
      </c>
      <c r="D10" s="34">
        <v>23545.55</v>
      </c>
      <c r="E10" s="34">
        <v>23512.05</v>
      </c>
      <c r="F10" s="34">
        <v>23466.2</v>
      </c>
      <c r="G10" s="34">
        <v>23432.7</v>
      </c>
      <c r="H10" s="34">
        <v>23591.399999999998</v>
      </c>
      <c r="I10" s="34">
        <v>23624.899999999998</v>
      </c>
      <c r="J10" s="34">
        <v>23670.749999999996</v>
      </c>
      <c r="K10" s="34">
        <v>23579.05</v>
      </c>
      <c r="L10" s="34">
        <v>23499.7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50440.9</v>
      </c>
      <c r="D11" s="34">
        <v>50301.083333333336</v>
      </c>
      <c r="E11" s="34">
        <v>50040.01666666667</v>
      </c>
      <c r="F11" s="34">
        <v>49639.133333333331</v>
      </c>
      <c r="G11" s="34">
        <v>49378.066666666666</v>
      </c>
      <c r="H11" s="34">
        <v>50701.966666666674</v>
      </c>
      <c r="I11" s="34">
        <v>50963.03333333334</v>
      </c>
      <c r="J11" s="34">
        <v>51363.916666666679</v>
      </c>
      <c r="K11" s="34">
        <v>50562.15</v>
      </c>
      <c r="L11" s="34">
        <v>49900.2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6865.2</v>
      </c>
      <c r="D12" s="36">
        <v>6849.833333333333</v>
      </c>
      <c r="E12" s="36">
        <v>6828.7666666666664</v>
      </c>
      <c r="F12" s="36">
        <v>6792.333333333333</v>
      </c>
      <c r="G12" s="36">
        <v>6771.2666666666664</v>
      </c>
      <c r="H12" s="36">
        <v>6886.2666666666664</v>
      </c>
      <c r="I12" s="36">
        <v>6907.3333333333339</v>
      </c>
      <c r="J12" s="36">
        <v>6943.7666666666664</v>
      </c>
      <c r="K12" s="36">
        <v>6870.9</v>
      </c>
      <c r="L12" s="36">
        <v>6813.4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9053.15</v>
      </c>
      <c r="D13" s="36">
        <v>9055.0666666666675</v>
      </c>
      <c r="E13" s="36">
        <v>9023.383333333335</v>
      </c>
      <c r="F13" s="36">
        <v>8993.6166666666668</v>
      </c>
      <c r="G13" s="36">
        <v>8961.9333333333343</v>
      </c>
      <c r="H13" s="36">
        <v>9084.8333333333358</v>
      </c>
      <c r="I13" s="36">
        <v>9116.5166666666664</v>
      </c>
      <c r="J13" s="36">
        <v>9146.2833333333365</v>
      </c>
      <c r="K13" s="36">
        <v>9086.75</v>
      </c>
      <c r="L13" s="36">
        <v>9025.2999999999993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34802.9</v>
      </c>
      <c r="D14" s="36">
        <v>34792.15</v>
      </c>
      <c r="E14" s="36">
        <v>34666.65</v>
      </c>
      <c r="F14" s="36">
        <v>34530.400000000001</v>
      </c>
      <c r="G14" s="36">
        <v>34404.9</v>
      </c>
      <c r="H14" s="36">
        <v>34928.400000000001</v>
      </c>
      <c r="I14" s="36">
        <v>35053.9</v>
      </c>
      <c r="J14" s="36">
        <v>35190.15</v>
      </c>
      <c r="K14" s="36">
        <v>34917.65</v>
      </c>
      <c r="L14" s="36">
        <v>34655.9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10913.95</v>
      </c>
      <c r="D15" s="36">
        <v>10892.833333333334</v>
      </c>
      <c r="E15" s="36">
        <v>10859.666666666668</v>
      </c>
      <c r="F15" s="36">
        <v>10805.383333333333</v>
      </c>
      <c r="G15" s="36">
        <v>10772.216666666667</v>
      </c>
      <c r="H15" s="36">
        <v>10947.116666666669</v>
      </c>
      <c r="I15" s="36">
        <v>10980.283333333336</v>
      </c>
      <c r="J15" s="36">
        <v>11034.566666666669</v>
      </c>
      <c r="K15" s="36">
        <v>10926</v>
      </c>
      <c r="L15" s="36">
        <v>10838.55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15591.55</v>
      </c>
      <c r="D16" s="36">
        <v>15555.550000000001</v>
      </c>
      <c r="E16" s="36">
        <v>15511.400000000001</v>
      </c>
      <c r="F16" s="36">
        <v>15431.25</v>
      </c>
      <c r="G16" s="36">
        <v>15387.1</v>
      </c>
      <c r="H16" s="36">
        <v>15635.700000000003</v>
      </c>
      <c r="I16" s="36">
        <v>15679.85</v>
      </c>
      <c r="J16" s="36">
        <v>15760.000000000004</v>
      </c>
      <c r="K16" s="36">
        <v>15599.7</v>
      </c>
      <c r="L16" s="36">
        <v>15475.4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8867</v>
      </c>
      <c r="D17" s="36">
        <v>8939.35</v>
      </c>
      <c r="E17" s="36">
        <v>8728.75</v>
      </c>
      <c r="F17" s="36">
        <v>8590.5</v>
      </c>
      <c r="G17" s="36">
        <v>8379.9</v>
      </c>
      <c r="H17" s="36">
        <v>9077.6</v>
      </c>
      <c r="I17" s="36">
        <v>9288.2000000000025</v>
      </c>
      <c r="J17" s="36">
        <v>9426.4500000000007</v>
      </c>
      <c r="K17" s="31">
        <v>9149.9500000000007</v>
      </c>
      <c r="L17" s="31">
        <v>8801.1</v>
      </c>
      <c r="M17" s="31">
        <v>5.1783900000000003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2652</v>
      </c>
      <c r="D18" s="36">
        <v>2664.3166666666671</v>
      </c>
      <c r="E18" s="36">
        <v>2634.0833333333339</v>
      </c>
      <c r="F18" s="36">
        <v>2616.166666666667</v>
      </c>
      <c r="G18" s="36">
        <v>2585.9333333333338</v>
      </c>
      <c r="H18" s="36">
        <v>2682.233333333334</v>
      </c>
      <c r="I18" s="36">
        <v>2712.4666666666667</v>
      </c>
      <c r="J18" s="36">
        <v>2730.3833333333341</v>
      </c>
      <c r="K18" s="31">
        <v>2694.55</v>
      </c>
      <c r="L18" s="31">
        <v>2646.4</v>
      </c>
      <c r="M18" s="31">
        <v>2.0142099999999998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1578.95</v>
      </c>
      <c r="D19" s="36">
        <v>1574</v>
      </c>
      <c r="E19" s="36">
        <v>1560</v>
      </c>
      <c r="F19" s="36">
        <v>1541.05</v>
      </c>
      <c r="G19" s="36">
        <v>1527.05</v>
      </c>
      <c r="H19" s="36">
        <v>1592.95</v>
      </c>
      <c r="I19" s="36">
        <v>1606.95</v>
      </c>
      <c r="J19" s="36">
        <v>1625.9</v>
      </c>
      <c r="K19" s="31">
        <v>1588</v>
      </c>
      <c r="L19" s="31">
        <v>1555.05</v>
      </c>
      <c r="M19" s="31">
        <v>3.99064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664.5</v>
      </c>
      <c r="D20" s="36">
        <v>665.35</v>
      </c>
      <c r="E20" s="36">
        <v>659.7</v>
      </c>
      <c r="F20" s="36">
        <v>654.9</v>
      </c>
      <c r="G20" s="36">
        <v>649.25</v>
      </c>
      <c r="H20" s="36">
        <v>670.15000000000009</v>
      </c>
      <c r="I20" s="36">
        <v>675.8</v>
      </c>
      <c r="J20" s="36">
        <v>680.60000000000014</v>
      </c>
      <c r="K20" s="31">
        <v>671</v>
      </c>
      <c r="L20" s="31">
        <v>660.55</v>
      </c>
      <c r="M20" s="31">
        <v>22.257449999999999</v>
      </c>
      <c r="N20" s="1"/>
      <c r="O20" s="1"/>
    </row>
    <row r="21" spans="1:15" ht="12.75" customHeight="1">
      <c r="A21" s="51">
        <v>12</v>
      </c>
      <c r="B21" s="53" t="s">
        <v>826</v>
      </c>
      <c r="C21" s="31">
        <v>1026.55</v>
      </c>
      <c r="D21" s="36">
        <v>1028.0833333333333</v>
      </c>
      <c r="E21" s="36">
        <v>1021.4666666666665</v>
      </c>
      <c r="F21" s="36">
        <v>1016.3833333333332</v>
      </c>
      <c r="G21" s="36">
        <v>1009.7666666666664</v>
      </c>
      <c r="H21" s="36">
        <v>1033.1666666666665</v>
      </c>
      <c r="I21" s="36">
        <v>1039.7833333333333</v>
      </c>
      <c r="J21" s="36">
        <v>1044.8666666666666</v>
      </c>
      <c r="K21" s="31">
        <v>1034.7</v>
      </c>
      <c r="L21" s="31">
        <v>1023</v>
      </c>
      <c r="M21" s="31">
        <v>8.9335299999999993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3309.05</v>
      </c>
      <c r="D22" s="36">
        <v>3313.75</v>
      </c>
      <c r="E22" s="36">
        <v>3282.5</v>
      </c>
      <c r="F22" s="36">
        <v>3255.95</v>
      </c>
      <c r="G22" s="36">
        <v>3224.7</v>
      </c>
      <c r="H22" s="36">
        <v>3340.3</v>
      </c>
      <c r="I22" s="36">
        <v>3371.55</v>
      </c>
      <c r="J22" s="36">
        <v>3398.1000000000004</v>
      </c>
      <c r="K22" s="31">
        <v>3345</v>
      </c>
      <c r="L22" s="31">
        <v>3287.2</v>
      </c>
      <c r="M22" s="31">
        <v>17.55612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1814</v>
      </c>
      <c r="D23" s="36">
        <v>1820.7666666666667</v>
      </c>
      <c r="E23" s="36">
        <v>1801.2333333333333</v>
      </c>
      <c r="F23" s="36">
        <v>1788.4666666666667</v>
      </c>
      <c r="G23" s="36">
        <v>1768.9333333333334</v>
      </c>
      <c r="H23" s="36">
        <v>1833.5333333333333</v>
      </c>
      <c r="I23" s="36">
        <v>1853.0666666666666</v>
      </c>
      <c r="J23" s="36">
        <v>1865.8333333333333</v>
      </c>
      <c r="K23" s="31">
        <v>1840.3</v>
      </c>
      <c r="L23" s="31">
        <v>1808</v>
      </c>
      <c r="M23" s="31">
        <v>6.3354499999999998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1445</v>
      </c>
      <c r="D24" s="36">
        <v>1445.8833333333332</v>
      </c>
      <c r="E24" s="36">
        <v>1433.1666666666665</v>
      </c>
      <c r="F24" s="36">
        <v>1421.3333333333333</v>
      </c>
      <c r="G24" s="36">
        <v>1408.6166666666666</v>
      </c>
      <c r="H24" s="36">
        <v>1457.7166666666665</v>
      </c>
      <c r="I24" s="36">
        <v>1470.4333333333332</v>
      </c>
      <c r="J24" s="36">
        <v>1482.2666666666664</v>
      </c>
      <c r="K24" s="31">
        <v>1458.6</v>
      </c>
      <c r="L24" s="31">
        <v>1434.05</v>
      </c>
      <c r="M24" s="31">
        <v>56.518979999999999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748.15</v>
      </c>
      <c r="D25" s="36">
        <v>748.91666666666663</v>
      </c>
      <c r="E25" s="36">
        <v>739.33333333333326</v>
      </c>
      <c r="F25" s="36">
        <v>730.51666666666665</v>
      </c>
      <c r="G25" s="36">
        <v>720.93333333333328</v>
      </c>
      <c r="H25" s="36">
        <v>757.73333333333323</v>
      </c>
      <c r="I25" s="36">
        <v>767.31666666666649</v>
      </c>
      <c r="J25" s="36">
        <v>776.13333333333321</v>
      </c>
      <c r="K25" s="31">
        <v>758.5</v>
      </c>
      <c r="L25" s="31">
        <v>740.1</v>
      </c>
      <c r="M25" s="31">
        <v>73.984179999999995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940.25</v>
      </c>
      <c r="D26" s="36">
        <v>945.29999999999984</v>
      </c>
      <c r="E26" s="36">
        <v>932.74999999999966</v>
      </c>
      <c r="F26" s="36">
        <v>925.24999999999977</v>
      </c>
      <c r="G26" s="36">
        <v>912.69999999999959</v>
      </c>
      <c r="H26" s="36">
        <v>952.79999999999973</v>
      </c>
      <c r="I26" s="36">
        <v>965.34999999999991</v>
      </c>
      <c r="J26" s="36">
        <v>972.8499999999998</v>
      </c>
      <c r="K26" s="31">
        <v>957.85</v>
      </c>
      <c r="L26" s="31">
        <v>937.8</v>
      </c>
      <c r="M26" s="31">
        <v>12.535410000000001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341.55</v>
      </c>
      <c r="D27" s="36">
        <v>343.05</v>
      </c>
      <c r="E27" s="36">
        <v>339.40000000000003</v>
      </c>
      <c r="F27" s="36">
        <v>337.25</v>
      </c>
      <c r="G27" s="36">
        <v>333.6</v>
      </c>
      <c r="H27" s="36">
        <v>345.20000000000005</v>
      </c>
      <c r="I27" s="36">
        <v>348.85</v>
      </c>
      <c r="J27" s="36">
        <v>351.00000000000006</v>
      </c>
      <c r="K27" s="31">
        <v>346.7</v>
      </c>
      <c r="L27" s="31">
        <v>340.9</v>
      </c>
      <c r="M27" s="31">
        <v>14.67029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236.06</v>
      </c>
      <c r="D28" s="36">
        <v>234.23666666666668</v>
      </c>
      <c r="E28" s="36">
        <v>226.82333333333335</v>
      </c>
      <c r="F28" s="36">
        <v>217.58666666666667</v>
      </c>
      <c r="G28" s="36">
        <v>210.17333333333335</v>
      </c>
      <c r="H28" s="36">
        <v>243.47333333333336</v>
      </c>
      <c r="I28" s="36">
        <v>250.88666666666666</v>
      </c>
      <c r="J28" s="36">
        <v>260.12333333333333</v>
      </c>
      <c r="K28" s="31">
        <v>241.65</v>
      </c>
      <c r="L28" s="31">
        <v>225</v>
      </c>
      <c r="M28" s="31">
        <v>65.966539999999995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330.5</v>
      </c>
      <c r="D29" s="36">
        <v>330.96666666666664</v>
      </c>
      <c r="E29" s="36">
        <v>326.68333333333328</v>
      </c>
      <c r="F29" s="36">
        <v>322.86666666666662</v>
      </c>
      <c r="G29" s="36">
        <v>318.58333333333326</v>
      </c>
      <c r="H29" s="36">
        <v>334.7833333333333</v>
      </c>
      <c r="I29" s="36">
        <v>339.06666666666672</v>
      </c>
      <c r="J29" s="36">
        <v>342.88333333333333</v>
      </c>
      <c r="K29" s="31">
        <v>335.25</v>
      </c>
      <c r="L29" s="31">
        <v>327.14999999999998</v>
      </c>
      <c r="M29" s="31">
        <v>49.180219999999998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5218.05</v>
      </c>
      <c r="D30" s="36">
        <v>5121.6166666666659</v>
      </c>
      <c r="E30" s="36">
        <v>5005.2333333333318</v>
      </c>
      <c r="F30" s="36">
        <v>4792.4166666666661</v>
      </c>
      <c r="G30" s="36">
        <v>4676.0333333333319</v>
      </c>
      <c r="H30" s="36">
        <v>5334.4333333333316</v>
      </c>
      <c r="I30" s="36">
        <v>5450.8166666666648</v>
      </c>
      <c r="J30" s="36">
        <v>5663.6333333333314</v>
      </c>
      <c r="K30" s="31">
        <v>5238</v>
      </c>
      <c r="L30" s="31">
        <v>4908.8</v>
      </c>
      <c r="M30" s="31">
        <v>5.81602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674.1</v>
      </c>
      <c r="D31" s="36">
        <v>675.78333333333342</v>
      </c>
      <c r="E31" s="36">
        <v>668.61666666666679</v>
      </c>
      <c r="F31" s="36">
        <v>663.13333333333333</v>
      </c>
      <c r="G31" s="36">
        <v>655.9666666666667</v>
      </c>
      <c r="H31" s="36">
        <v>681.26666666666688</v>
      </c>
      <c r="I31" s="36">
        <v>688.43333333333362</v>
      </c>
      <c r="J31" s="36">
        <v>693.91666666666697</v>
      </c>
      <c r="K31" s="31">
        <v>682.95</v>
      </c>
      <c r="L31" s="31">
        <v>670.3</v>
      </c>
      <c r="M31" s="31">
        <v>26.70571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6236.35</v>
      </c>
      <c r="D32" s="36">
        <v>6217.4500000000007</v>
      </c>
      <c r="E32" s="36">
        <v>6185.1000000000013</v>
      </c>
      <c r="F32" s="36">
        <v>6133.85</v>
      </c>
      <c r="G32" s="36">
        <v>6101.5000000000009</v>
      </c>
      <c r="H32" s="36">
        <v>6268.7000000000016</v>
      </c>
      <c r="I32" s="36">
        <v>6301.05</v>
      </c>
      <c r="J32" s="36">
        <v>6352.300000000002</v>
      </c>
      <c r="K32" s="31">
        <v>6249.8</v>
      </c>
      <c r="L32" s="31">
        <v>6166.2</v>
      </c>
      <c r="M32" s="31">
        <v>2.6788699999999999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484.8</v>
      </c>
      <c r="D33" s="36">
        <v>483.48333333333335</v>
      </c>
      <c r="E33" s="36">
        <v>478.31666666666672</v>
      </c>
      <c r="F33" s="36">
        <v>471.83333333333337</v>
      </c>
      <c r="G33" s="36">
        <v>466.66666666666674</v>
      </c>
      <c r="H33" s="36">
        <v>489.9666666666667</v>
      </c>
      <c r="I33" s="36">
        <v>495.13333333333333</v>
      </c>
      <c r="J33" s="36">
        <v>501.61666666666667</v>
      </c>
      <c r="K33" s="31">
        <v>488.65</v>
      </c>
      <c r="L33" s="31">
        <v>477</v>
      </c>
      <c r="M33" s="31">
        <v>31.696549999999998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239.24</v>
      </c>
      <c r="D34" s="36">
        <v>240.01333333333332</v>
      </c>
      <c r="E34" s="36">
        <v>237.37666666666664</v>
      </c>
      <c r="F34" s="36">
        <v>235.51333333333332</v>
      </c>
      <c r="G34" s="36">
        <v>232.87666666666664</v>
      </c>
      <c r="H34" s="36">
        <v>241.87666666666664</v>
      </c>
      <c r="I34" s="36">
        <v>244.51333333333329</v>
      </c>
      <c r="J34" s="36">
        <v>246.37666666666664</v>
      </c>
      <c r="K34" s="31">
        <v>242.65</v>
      </c>
      <c r="L34" s="31">
        <v>238.15</v>
      </c>
      <c r="M34" s="31">
        <v>126.42828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2918.5</v>
      </c>
      <c r="D35" s="36">
        <v>2917.1666666666665</v>
      </c>
      <c r="E35" s="36">
        <v>2906.333333333333</v>
      </c>
      <c r="F35" s="36">
        <v>2894.1666666666665</v>
      </c>
      <c r="G35" s="36">
        <v>2883.333333333333</v>
      </c>
      <c r="H35" s="36">
        <v>2929.333333333333</v>
      </c>
      <c r="I35" s="36">
        <v>2940.1666666666661</v>
      </c>
      <c r="J35" s="36">
        <v>2952.333333333333</v>
      </c>
      <c r="K35" s="31">
        <v>2928</v>
      </c>
      <c r="L35" s="31">
        <v>2905</v>
      </c>
      <c r="M35" s="31">
        <v>7.4109800000000003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2257.1999999999998</v>
      </c>
      <c r="D36" s="36">
        <v>2268.6666666666665</v>
      </c>
      <c r="E36" s="36">
        <v>2239.5333333333328</v>
      </c>
      <c r="F36" s="36">
        <v>2221.8666666666663</v>
      </c>
      <c r="G36" s="36">
        <v>2192.7333333333327</v>
      </c>
      <c r="H36" s="36">
        <v>2286.333333333333</v>
      </c>
      <c r="I36" s="36">
        <v>2315.4666666666672</v>
      </c>
      <c r="J36" s="36">
        <v>2333.1333333333332</v>
      </c>
      <c r="K36" s="31">
        <v>2297.8000000000002</v>
      </c>
      <c r="L36" s="31">
        <v>2251</v>
      </c>
      <c r="M36" s="31">
        <v>3.60927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1242.7</v>
      </c>
      <c r="D37" s="36">
        <v>1240.9166666666667</v>
      </c>
      <c r="E37" s="36">
        <v>1213.7833333333335</v>
      </c>
      <c r="F37" s="36">
        <v>1184.8666666666668</v>
      </c>
      <c r="G37" s="36">
        <v>1157.7333333333336</v>
      </c>
      <c r="H37" s="36">
        <v>1269.8333333333335</v>
      </c>
      <c r="I37" s="36">
        <v>1296.9666666666667</v>
      </c>
      <c r="J37" s="36">
        <v>1325.8833333333334</v>
      </c>
      <c r="K37" s="31">
        <v>1268.05</v>
      </c>
      <c r="L37" s="31">
        <v>1212</v>
      </c>
      <c r="M37" s="31">
        <v>44.457479999999997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5039.3</v>
      </c>
      <c r="D38" s="36">
        <v>4951.3666666666659</v>
      </c>
      <c r="E38" s="36">
        <v>4822.7333333333318</v>
      </c>
      <c r="F38" s="36">
        <v>4606.1666666666661</v>
      </c>
      <c r="G38" s="36">
        <v>4477.5333333333319</v>
      </c>
      <c r="H38" s="36">
        <v>5167.9333333333316</v>
      </c>
      <c r="I38" s="36">
        <v>5296.5666666666648</v>
      </c>
      <c r="J38" s="36">
        <v>5513.1333333333314</v>
      </c>
      <c r="K38" s="31">
        <v>5080</v>
      </c>
      <c r="L38" s="31">
        <v>4734.8</v>
      </c>
      <c r="M38" s="31">
        <v>20.541679999999999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1191.9000000000001</v>
      </c>
      <c r="D39" s="36">
        <v>1189.0166666666667</v>
      </c>
      <c r="E39" s="36">
        <v>1184.0333333333333</v>
      </c>
      <c r="F39" s="36">
        <v>1176.1666666666667</v>
      </c>
      <c r="G39" s="36">
        <v>1171.1833333333334</v>
      </c>
      <c r="H39" s="36">
        <v>1196.8833333333332</v>
      </c>
      <c r="I39" s="36">
        <v>1201.8666666666663</v>
      </c>
      <c r="J39" s="36">
        <v>1209.7333333333331</v>
      </c>
      <c r="K39" s="31">
        <v>1194</v>
      </c>
      <c r="L39" s="31">
        <v>1181.1500000000001</v>
      </c>
      <c r="M39" s="31">
        <v>68.371809999999996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9918.2000000000007</v>
      </c>
      <c r="D40" s="36">
        <v>9955</v>
      </c>
      <c r="E40" s="36">
        <v>9871.2000000000007</v>
      </c>
      <c r="F40" s="36">
        <v>9824.2000000000007</v>
      </c>
      <c r="G40" s="36">
        <v>9740.4000000000015</v>
      </c>
      <c r="H40" s="36">
        <v>10002</v>
      </c>
      <c r="I40" s="36">
        <v>10085.799999999999</v>
      </c>
      <c r="J40" s="36">
        <v>10132.799999999999</v>
      </c>
      <c r="K40" s="31">
        <v>10038.799999999999</v>
      </c>
      <c r="L40" s="31">
        <v>9908</v>
      </c>
      <c r="M40" s="31">
        <v>2.0609999999999999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7334.7</v>
      </c>
      <c r="D41" s="36">
        <v>7354.7166666666672</v>
      </c>
      <c r="E41" s="36">
        <v>7279.9833333333345</v>
      </c>
      <c r="F41" s="36">
        <v>7225.2666666666673</v>
      </c>
      <c r="G41" s="36">
        <v>7150.5333333333347</v>
      </c>
      <c r="H41" s="36">
        <v>7409.4333333333343</v>
      </c>
      <c r="I41" s="36">
        <v>7484.1666666666679</v>
      </c>
      <c r="J41" s="36">
        <v>7538.8833333333341</v>
      </c>
      <c r="K41" s="31">
        <v>7429.45</v>
      </c>
      <c r="L41" s="31">
        <v>7300</v>
      </c>
      <c r="M41" s="31">
        <v>9.4690399999999997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1597.95</v>
      </c>
      <c r="D42" s="36">
        <v>1595.95</v>
      </c>
      <c r="E42" s="36">
        <v>1587</v>
      </c>
      <c r="F42" s="36">
        <v>1576.05</v>
      </c>
      <c r="G42" s="36">
        <v>1567.1</v>
      </c>
      <c r="H42" s="36">
        <v>1606.9</v>
      </c>
      <c r="I42" s="36">
        <v>1615.8500000000004</v>
      </c>
      <c r="J42" s="36">
        <v>1626.8000000000002</v>
      </c>
      <c r="K42" s="31">
        <v>1604.9</v>
      </c>
      <c r="L42" s="31">
        <v>1585</v>
      </c>
      <c r="M42" s="31">
        <v>12.82756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8283.6</v>
      </c>
      <c r="D43" s="36">
        <v>8310.9833333333318</v>
      </c>
      <c r="E43" s="36">
        <v>8245.9666666666635</v>
      </c>
      <c r="F43" s="36">
        <v>8208.3333333333321</v>
      </c>
      <c r="G43" s="36">
        <v>8143.3166666666639</v>
      </c>
      <c r="H43" s="36">
        <v>8348.6166666666631</v>
      </c>
      <c r="I43" s="36">
        <v>8413.6333333333296</v>
      </c>
      <c r="J43" s="36">
        <v>8451.2666666666628</v>
      </c>
      <c r="K43" s="31">
        <v>8376</v>
      </c>
      <c r="L43" s="31">
        <v>8273.35</v>
      </c>
      <c r="M43" s="31">
        <v>0.18623999999999999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3345.6</v>
      </c>
      <c r="D44" s="36">
        <v>3316.0666666666671</v>
      </c>
      <c r="E44" s="36">
        <v>3270.1333333333341</v>
      </c>
      <c r="F44" s="36">
        <v>3194.666666666667</v>
      </c>
      <c r="G44" s="36">
        <v>3148.733333333334</v>
      </c>
      <c r="H44" s="36">
        <v>3391.5333333333342</v>
      </c>
      <c r="I44" s="36">
        <v>3437.4666666666676</v>
      </c>
      <c r="J44" s="36">
        <v>3512.9333333333343</v>
      </c>
      <c r="K44" s="31">
        <v>3362</v>
      </c>
      <c r="L44" s="31">
        <v>3240.6</v>
      </c>
      <c r="M44" s="31">
        <v>4.7045599999999999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198.04</v>
      </c>
      <c r="D45" s="36">
        <v>196.76666666666665</v>
      </c>
      <c r="E45" s="36">
        <v>194.7833333333333</v>
      </c>
      <c r="F45" s="36">
        <v>191.52666666666664</v>
      </c>
      <c r="G45" s="36">
        <v>189.54333333333329</v>
      </c>
      <c r="H45" s="36">
        <v>200.02333333333331</v>
      </c>
      <c r="I45" s="36">
        <v>202.00666666666666</v>
      </c>
      <c r="J45" s="36">
        <v>205.26333333333332</v>
      </c>
      <c r="K45" s="31">
        <v>198.75</v>
      </c>
      <c r="L45" s="31">
        <v>193.51</v>
      </c>
      <c r="M45" s="31">
        <v>83.852180000000004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287.3</v>
      </c>
      <c r="D46" s="36">
        <v>286.95</v>
      </c>
      <c r="E46" s="36">
        <v>285.45</v>
      </c>
      <c r="F46" s="36">
        <v>283.60000000000002</v>
      </c>
      <c r="G46" s="36">
        <v>282.10000000000002</v>
      </c>
      <c r="H46" s="36">
        <v>288.79999999999995</v>
      </c>
      <c r="I46" s="36">
        <v>290.29999999999995</v>
      </c>
      <c r="J46" s="36">
        <v>292.14999999999992</v>
      </c>
      <c r="K46" s="31">
        <v>288.45</v>
      </c>
      <c r="L46" s="31">
        <v>285.10000000000002</v>
      </c>
      <c r="M46" s="31">
        <v>101.74646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122.22</v>
      </c>
      <c r="D47" s="36">
        <v>122.98</v>
      </c>
      <c r="E47" s="36">
        <v>121.06</v>
      </c>
      <c r="F47" s="36">
        <v>119.89999999999999</v>
      </c>
      <c r="G47" s="36">
        <v>117.97999999999999</v>
      </c>
      <c r="H47" s="36">
        <v>124.14000000000001</v>
      </c>
      <c r="I47" s="36">
        <v>126.06</v>
      </c>
      <c r="J47" s="36">
        <v>127.22000000000003</v>
      </c>
      <c r="K47" s="31">
        <v>124.9</v>
      </c>
      <c r="L47" s="31">
        <v>121.82</v>
      </c>
      <c r="M47" s="31">
        <v>192.83739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1455.85</v>
      </c>
      <c r="D48" s="36">
        <v>1456.1833333333334</v>
      </c>
      <c r="E48" s="36">
        <v>1447.3666666666668</v>
      </c>
      <c r="F48" s="36">
        <v>1438.8833333333334</v>
      </c>
      <c r="G48" s="36">
        <v>1430.0666666666668</v>
      </c>
      <c r="H48" s="36">
        <v>1464.6666666666667</v>
      </c>
      <c r="I48" s="36">
        <v>1473.4833333333333</v>
      </c>
      <c r="J48" s="36">
        <v>1481.9666666666667</v>
      </c>
      <c r="K48" s="31">
        <v>1465</v>
      </c>
      <c r="L48" s="31">
        <v>1447.7</v>
      </c>
      <c r="M48" s="31">
        <v>4.1177599999999996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504</v>
      </c>
      <c r="D49" s="36">
        <v>505.2</v>
      </c>
      <c r="E49" s="36">
        <v>501.7</v>
      </c>
      <c r="F49" s="36">
        <v>499.4</v>
      </c>
      <c r="G49" s="36">
        <v>495.9</v>
      </c>
      <c r="H49" s="36">
        <v>507.5</v>
      </c>
      <c r="I49" s="36">
        <v>511</v>
      </c>
      <c r="J49" s="36">
        <v>513.29999999999995</v>
      </c>
      <c r="K49" s="31">
        <v>508.7</v>
      </c>
      <c r="L49" s="31">
        <v>502.9</v>
      </c>
      <c r="M49" s="31">
        <v>19.484110000000001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1627.3</v>
      </c>
      <c r="D50" s="36">
        <v>1624.1000000000001</v>
      </c>
      <c r="E50" s="36">
        <v>1598.2000000000003</v>
      </c>
      <c r="F50" s="36">
        <v>1569.1000000000001</v>
      </c>
      <c r="G50" s="36">
        <v>1543.2000000000003</v>
      </c>
      <c r="H50" s="36">
        <v>1653.2000000000003</v>
      </c>
      <c r="I50" s="36">
        <v>1679.1000000000004</v>
      </c>
      <c r="J50" s="36">
        <v>1708.2000000000003</v>
      </c>
      <c r="K50" s="31">
        <v>1650</v>
      </c>
      <c r="L50" s="31">
        <v>1595</v>
      </c>
      <c r="M50" s="31">
        <v>72.870590000000007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318.25</v>
      </c>
      <c r="D51" s="36">
        <v>317.16666666666669</v>
      </c>
      <c r="E51" s="36">
        <v>313.33333333333337</v>
      </c>
      <c r="F51" s="36">
        <v>308.41666666666669</v>
      </c>
      <c r="G51" s="36">
        <v>304.58333333333337</v>
      </c>
      <c r="H51" s="36">
        <v>322.08333333333337</v>
      </c>
      <c r="I51" s="36">
        <v>325.91666666666674</v>
      </c>
      <c r="J51" s="36">
        <v>330.83333333333337</v>
      </c>
      <c r="K51" s="31">
        <v>321</v>
      </c>
      <c r="L51" s="31">
        <v>312.25</v>
      </c>
      <c r="M51" s="31">
        <v>648.59244999999999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1696.7</v>
      </c>
      <c r="D52" s="36">
        <v>1707.3999999999999</v>
      </c>
      <c r="E52" s="36">
        <v>1680.7999999999997</v>
      </c>
      <c r="F52" s="36">
        <v>1664.8999999999999</v>
      </c>
      <c r="G52" s="36">
        <v>1638.2999999999997</v>
      </c>
      <c r="H52" s="36">
        <v>1723.2999999999997</v>
      </c>
      <c r="I52" s="36">
        <v>1749.8999999999996</v>
      </c>
      <c r="J52" s="36">
        <v>1765.7999999999997</v>
      </c>
      <c r="K52" s="31">
        <v>1734</v>
      </c>
      <c r="L52" s="31">
        <v>1691.5</v>
      </c>
      <c r="M52" s="31">
        <v>14.38259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305.60000000000002</v>
      </c>
      <c r="D53" s="36">
        <v>306.51666666666671</v>
      </c>
      <c r="E53" s="36">
        <v>302.43333333333339</v>
      </c>
      <c r="F53" s="36">
        <v>299.26666666666671</v>
      </c>
      <c r="G53" s="36">
        <v>295.18333333333339</v>
      </c>
      <c r="H53" s="36">
        <v>309.68333333333339</v>
      </c>
      <c r="I53" s="36">
        <v>313.76666666666677</v>
      </c>
      <c r="J53" s="36">
        <v>316.93333333333339</v>
      </c>
      <c r="K53" s="31">
        <v>310.60000000000002</v>
      </c>
      <c r="L53" s="31">
        <v>303.35000000000002</v>
      </c>
      <c r="M53" s="31">
        <v>202.45612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630.9</v>
      </c>
      <c r="D54" s="36">
        <v>630.76666666666677</v>
      </c>
      <c r="E54" s="36">
        <v>626.53333333333353</v>
      </c>
      <c r="F54" s="36">
        <v>622.16666666666674</v>
      </c>
      <c r="G54" s="36">
        <v>617.93333333333351</v>
      </c>
      <c r="H54" s="36">
        <v>635.13333333333355</v>
      </c>
      <c r="I54" s="36">
        <v>639.3666666666669</v>
      </c>
      <c r="J54" s="36">
        <v>643.73333333333358</v>
      </c>
      <c r="K54" s="31">
        <v>635</v>
      </c>
      <c r="L54" s="31">
        <v>626.4</v>
      </c>
      <c r="M54" s="31">
        <v>79.424750000000003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1428.35</v>
      </c>
      <c r="D55" s="36">
        <v>1430.1166666666668</v>
      </c>
      <c r="E55" s="36">
        <v>1416.2333333333336</v>
      </c>
      <c r="F55" s="36">
        <v>1404.1166666666668</v>
      </c>
      <c r="G55" s="36">
        <v>1390.2333333333336</v>
      </c>
      <c r="H55" s="36">
        <v>1442.2333333333336</v>
      </c>
      <c r="I55" s="36">
        <v>1456.1166666666668</v>
      </c>
      <c r="J55" s="36">
        <v>1468.2333333333336</v>
      </c>
      <c r="K55" s="31">
        <v>1444</v>
      </c>
      <c r="L55" s="31">
        <v>1418</v>
      </c>
      <c r="M55" s="31">
        <v>86.711309999999997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328.35</v>
      </c>
      <c r="D56" s="36">
        <v>329.13333333333338</v>
      </c>
      <c r="E56" s="36">
        <v>325.71666666666675</v>
      </c>
      <c r="F56" s="36">
        <v>323.08333333333337</v>
      </c>
      <c r="G56" s="36">
        <v>319.66666666666674</v>
      </c>
      <c r="H56" s="36">
        <v>331.76666666666677</v>
      </c>
      <c r="I56" s="36">
        <v>335.18333333333339</v>
      </c>
      <c r="J56" s="36">
        <v>337.81666666666678</v>
      </c>
      <c r="K56" s="31">
        <v>332.55</v>
      </c>
      <c r="L56" s="31">
        <v>326.5</v>
      </c>
      <c r="M56" s="31">
        <v>62.08267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33379.199999999997</v>
      </c>
      <c r="D57" s="36">
        <v>33361.599999999999</v>
      </c>
      <c r="E57" s="36">
        <v>32373.199999999997</v>
      </c>
      <c r="F57" s="36">
        <v>31367.199999999997</v>
      </c>
      <c r="G57" s="36">
        <v>30378.799999999996</v>
      </c>
      <c r="H57" s="36">
        <v>34367.599999999999</v>
      </c>
      <c r="I57" s="36">
        <v>35356.000000000007</v>
      </c>
      <c r="J57" s="36">
        <v>36362</v>
      </c>
      <c r="K57" s="31">
        <v>34350</v>
      </c>
      <c r="L57" s="31">
        <v>32355.599999999999</v>
      </c>
      <c r="M57" s="31">
        <v>1.5652999999999999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5395.85</v>
      </c>
      <c r="D58" s="36">
        <v>5402.05</v>
      </c>
      <c r="E58" s="36">
        <v>5369.1</v>
      </c>
      <c r="F58" s="36">
        <v>5342.35</v>
      </c>
      <c r="G58" s="36">
        <v>5309.4000000000005</v>
      </c>
      <c r="H58" s="36">
        <v>5428.8</v>
      </c>
      <c r="I58" s="36">
        <v>5461.7499999999991</v>
      </c>
      <c r="J58" s="36">
        <v>5488.5</v>
      </c>
      <c r="K58" s="31">
        <v>5435</v>
      </c>
      <c r="L58" s="31">
        <v>5375.3</v>
      </c>
      <c r="M58" s="31">
        <v>1.55277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686</v>
      </c>
      <c r="D59" s="36">
        <v>689.23333333333323</v>
      </c>
      <c r="E59" s="36">
        <v>680.06666666666649</v>
      </c>
      <c r="F59" s="36">
        <v>674.13333333333321</v>
      </c>
      <c r="G59" s="36">
        <v>664.96666666666647</v>
      </c>
      <c r="H59" s="36">
        <v>695.16666666666652</v>
      </c>
      <c r="I59" s="36">
        <v>704.33333333333326</v>
      </c>
      <c r="J59" s="36">
        <v>710.26666666666654</v>
      </c>
      <c r="K59" s="31">
        <v>698.4</v>
      </c>
      <c r="L59" s="31">
        <v>683.3</v>
      </c>
      <c r="M59" s="31">
        <v>27.886500000000002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121.88</v>
      </c>
      <c r="D60" s="36">
        <v>121.89999999999999</v>
      </c>
      <c r="E60" s="36">
        <v>121.29999999999998</v>
      </c>
      <c r="F60" s="36">
        <v>120.71999999999998</v>
      </c>
      <c r="G60" s="36">
        <v>120.11999999999998</v>
      </c>
      <c r="H60" s="36">
        <v>122.47999999999999</v>
      </c>
      <c r="I60" s="36">
        <v>123.07999999999998</v>
      </c>
      <c r="J60" s="36">
        <v>123.66</v>
      </c>
      <c r="K60" s="31">
        <v>122.5</v>
      </c>
      <c r="L60" s="31">
        <v>121.32</v>
      </c>
      <c r="M60" s="31">
        <v>339.45927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1454.15</v>
      </c>
      <c r="D61" s="36">
        <v>1449.25</v>
      </c>
      <c r="E61" s="36">
        <v>1439.5</v>
      </c>
      <c r="F61" s="36">
        <v>1424.85</v>
      </c>
      <c r="G61" s="36">
        <v>1415.1</v>
      </c>
      <c r="H61" s="36">
        <v>1463.9</v>
      </c>
      <c r="I61" s="36">
        <v>1473.65</v>
      </c>
      <c r="J61" s="36">
        <v>1488.3000000000002</v>
      </c>
      <c r="K61" s="31">
        <v>1459</v>
      </c>
      <c r="L61" s="31">
        <v>1434.6</v>
      </c>
      <c r="M61" s="31">
        <v>12.78612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1574.8</v>
      </c>
      <c r="D62" s="36">
        <v>1571.7833333333335</v>
      </c>
      <c r="E62" s="36">
        <v>1566.616666666667</v>
      </c>
      <c r="F62" s="36">
        <v>1558.4333333333334</v>
      </c>
      <c r="G62" s="36">
        <v>1553.2666666666669</v>
      </c>
      <c r="H62" s="36">
        <v>1579.9666666666672</v>
      </c>
      <c r="I62" s="36">
        <v>1585.1333333333337</v>
      </c>
      <c r="J62" s="36">
        <v>1593.3166666666673</v>
      </c>
      <c r="K62" s="31">
        <v>1576.95</v>
      </c>
      <c r="L62" s="31">
        <v>1563.6</v>
      </c>
      <c r="M62" s="31">
        <v>20.688970000000001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489.05</v>
      </c>
      <c r="D63" s="36">
        <v>489.05</v>
      </c>
      <c r="E63" s="36">
        <v>485.20000000000005</v>
      </c>
      <c r="F63" s="36">
        <v>481.35</v>
      </c>
      <c r="G63" s="36">
        <v>477.50000000000006</v>
      </c>
      <c r="H63" s="36">
        <v>492.90000000000003</v>
      </c>
      <c r="I63" s="36">
        <v>496.75000000000006</v>
      </c>
      <c r="J63" s="36">
        <v>500.6</v>
      </c>
      <c r="K63" s="31">
        <v>492.9</v>
      </c>
      <c r="L63" s="31">
        <v>485.2</v>
      </c>
      <c r="M63" s="31">
        <v>69.465440000000001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5273.1</v>
      </c>
      <c r="D64" s="36">
        <v>5245.0333333333338</v>
      </c>
      <c r="E64" s="36">
        <v>5190.0666666666675</v>
      </c>
      <c r="F64" s="36">
        <v>5107.0333333333338</v>
      </c>
      <c r="G64" s="36">
        <v>5052.0666666666675</v>
      </c>
      <c r="H64" s="36">
        <v>5328.0666666666675</v>
      </c>
      <c r="I64" s="36">
        <v>5383.0333333333328</v>
      </c>
      <c r="J64" s="36">
        <v>5466.0666666666675</v>
      </c>
      <c r="K64" s="31">
        <v>5300</v>
      </c>
      <c r="L64" s="31">
        <v>5162</v>
      </c>
      <c r="M64" s="31">
        <v>3.9996700000000001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2945.7</v>
      </c>
      <c r="D65" s="36">
        <v>2951.2333333333336</v>
      </c>
      <c r="E65" s="36">
        <v>2923.4666666666672</v>
      </c>
      <c r="F65" s="36">
        <v>2901.2333333333336</v>
      </c>
      <c r="G65" s="36">
        <v>2873.4666666666672</v>
      </c>
      <c r="H65" s="36">
        <v>2973.4666666666672</v>
      </c>
      <c r="I65" s="36">
        <v>3001.2333333333336</v>
      </c>
      <c r="J65" s="36">
        <v>3023.4666666666672</v>
      </c>
      <c r="K65" s="31">
        <v>2979</v>
      </c>
      <c r="L65" s="31">
        <v>2929</v>
      </c>
      <c r="M65" s="31">
        <v>3.71522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1140.3</v>
      </c>
      <c r="D66" s="36">
        <v>1138.8500000000001</v>
      </c>
      <c r="E66" s="36">
        <v>1132.7500000000002</v>
      </c>
      <c r="F66" s="36">
        <v>1125.2</v>
      </c>
      <c r="G66" s="36">
        <v>1119.1000000000001</v>
      </c>
      <c r="H66" s="36">
        <v>1146.4000000000003</v>
      </c>
      <c r="I66" s="36">
        <v>1152.5000000000002</v>
      </c>
      <c r="J66" s="36">
        <v>1160.0500000000004</v>
      </c>
      <c r="K66" s="31">
        <v>1144.95</v>
      </c>
      <c r="L66" s="31">
        <v>1131.3</v>
      </c>
      <c r="M66" s="31">
        <v>8.2328100000000006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1530.15</v>
      </c>
      <c r="D67" s="36">
        <v>1521</v>
      </c>
      <c r="E67" s="36">
        <v>1499.7</v>
      </c>
      <c r="F67" s="36">
        <v>1469.25</v>
      </c>
      <c r="G67" s="36">
        <v>1447.95</v>
      </c>
      <c r="H67" s="36">
        <v>1551.45</v>
      </c>
      <c r="I67" s="36">
        <v>1572.7500000000002</v>
      </c>
      <c r="J67" s="36">
        <v>1603.2</v>
      </c>
      <c r="K67" s="31">
        <v>1542.3</v>
      </c>
      <c r="L67" s="31">
        <v>1490.55</v>
      </c>
      <c r="M67" s="31">
        <v>7.4218099999999998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428.65</v>
      </c>
      <c r="D68" s="36">
        <v>427.56666666666666</v>
      </c>
      <c r="E68" s="36">
        <v>423.33333333333331</v>
      </c>
      <c r="F68" s="36">
        <v>418.01666666666665</v>
      </c>
      <c r="G68" s="36">
        <v>413.7833333333333</v>
      </c>
      <c r="H68" s="36">
        <v>432.88333333333333</v>
      </c>
      <c r="I68" s="36">
        <v>437.11666666666667</v>
      </c>
      <c r="J68" s="36">
        <v>442.43333333333334</v>
      </c>
      <c r="K68" s="31">
        <v>431.8</v>
      </c>
      <c r="L68" s="31">
        <v>422.25</v>
      </c>
      <c r="M68" s="31">
        <v>38.480240000000002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3825.85</v>
      </c>
      <c r="D69" s="36">
        <v>3803.6</v>
      </c>
      <c r="E69" s="36">
        <v>3757.25</v>
      </c>
      <c r="F69" s="36">
        <v>3688.65</v>
      </c>
      <c r="G69" s="36">
        <v>3642.3</v>
      </c>
      <c r="H69" s="36">
        <v>3872.2</v>
      </c>
      <c r="I69" s="36">
        <v>3918.5499999999993</v>
      </c>
      <c r="J69" s="36">
        <v>3987.1499999999996</v>
      </c>
      <c r="K69" s="31">
        <v>3849.95</v>
      </c>
      <c r="L69" s="31">
        <v>3735</v>
      </c>
      <c r="M69" s="31">
        <v>5.4896599999999998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878.8</v>
      </c>
      <c r="D70" s="36">
        <v>879.83333333333337</v>
      </c>
      <c r="E70" s="36">
        <v>871.76666666666677</v>
      </c>
      <c r="F70" s="36">
        <v>864.73333333333335</v>
      </c>
      <c r="G70" s="36">
        <v>856.66666666666674</v>
      </c>
      <c r="H70" s="36">
        <v>886.86666666666679</v>
      </c>
      <c r="I70" s="36">
        <v>894.93333333333339</v>
      </c>
      <c r="J70" s="36">
        <v>901.96666666666681</v>
      </c>
      <c r="K70" s="31">
        <v>887.9</v>
      </c>
      <c r="L70" s="31">
        <v>872.8</v>
      </c>
      <c r="M70" s="31">
        <v>21.86628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600.20000000000005</v>
      </c>
      <c r="D71" s="36">
        <v>603.98333333333335</v>
      </c>
      <c r="E71" s="36">
        <v>594.2166666666667</v>
      </c>
      <c r="F71" s="36">
        <v>588.23333333333335</v>
      </c>
      <c r="G71" s="36">
        <v>578.4666666666667</v>
      </c>
      <c r="H71" s="36">
        <v>609.9666666666667</v>
      </c>
      <c r="I71" s="36">
        <v>619.73333333333335</v>
      </c>
      <c r="J71" s="36">
        <v>625.7166666666667</v>
      </c>
      <c r="K71" s="31">
        <v>613.75</v>
      </c>
      <c r="L71" s="31">
        <v>598</v>
      </c>
      <c r="M71" s="31">
        <v>43.04663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1889</v>
      </c>
      <c r="D72" s="36">
        <v>1887</v>
      </c>
      <c r="E72" s="36">
        <v>1875</v>
      </c>
      <c r="F72" s="36">
        <v>1861</v>
      </c>
      <c r="G72" s="36">
        <v>1849</v>
      </c>
      <c r="H72" s="36">
        <v>1901</v>
      </c>
      <c r="I72" s="36">
        <v>1913</v>
      </c>
      <c r="J72" s="36">
        <v>1927</v>
      </c>
      <c r="K72" s="31">
        <v>1899</v>
      </c>
      <c r="L72" s="31">
        <v>1873</v>
      </c>
      <c r="M72" s="31">
        <v>3.05111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2422.35</v>
      </c>
      <c r="D73" s="36">
        <v>2415.4166666666665</v>
      </c>
      <c r="E73" s="36">
        <v>2396.9333333333329</v>
      </c>
      <c r="F73" s="36">
        <v>2371.5166666666664</v>
      </c>
      <c r="G73" s="36">
        <v>2353.0333333333328</v>
      </c>
      <c r="H73" s="36">
        <v>2440.833333333333</v>
      </c>
      <c r="I73" s="36">
        <v>2459.3166666666666</v>
      </c>
      <c r="J73" s="36">
        <v>2484.7333333333331</v>
      </c>
      <c r="K73" s="31">
        <v>2433.9</v>
      </c>
      <c r="L73" s="31">
        <v>2390</v>
      </c>
      <c r="M73" s="31">
        <v>3.06853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398.75</v>
      </c>
      <c r="D74" s="36">
        <v>401.43333333333334</v>
      </c>
      <c r="E74" s="36">
        <v>393.4666666666667</v>
      </c>
      <c r="F74" s="36">
        <v>388.18333333333334</v>
      </c>
      <c r="G74" s="36">
        <v>380.2166666666667</v>
      </c>
      <c r="H74" s="36">
        <v>406.7166666666667</v>
      </c>
      <c r="I74" s="36">
        <v>414.68333333333328</v>
      </c>
      <c r="J74" s="36">
        <v>419.9666666666667</v>
      </c>
      <c r="K74" s="31">
        <v>409.4</v>
      </c>
      <c r="L74" s="31">
        <v>396.15</v>
      </c>
      <c r="M74" s="31">
        <v>22.355879999999999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174.42</v>
      </c>
      <c r="D75" s="36">
        <v>175.24</v>
      </c>
      <c r="E75" s="36">
        <v>171.98000000000002</v>
      </c>
      <c r="F75" s="36">
        <v>169.54000000000002</v>
      </c>
      <c r="G75" s="36">
        <v>166.28000000000003</v>
      </c>
      <c r="H75" s="36">
        <v>177.68</v>
      </c>
      <c r="I75" s="36">
        <v>180.94</v>
      </c>
      <c r="J75" s="36">
        <v>183.38</v>
      </c>
      <c r="K75" s="31">
        <v>178.5</v>
      </c>
      <c r="L75" s="31">
        <v>172.8</v>
      </c>
      <c r="M75" s="31">
        <v>26.506769999999999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4564.5</v>
      </c>
      <c r="D76" s="36">
        <v>4556.4666666666662</v>
      </c>
      <c r="E76" s="36">
        <v>4529.0333333333328</v>
      </c>
      <c r="F76" s="36">
        <v>4493.5666666666666</v>
      </c>
      <c r="G76" s="36">
        <v>4466.1333333333332</v>
      </c>
      <c r="H76" s="36">
        <v>4591.9333333333325</v>
      </c>
      <c r="I76" s="36">
        <v>4619.366666666665</v>
      </c>
      <c r="J76" s="36">
        <v>4654.8333333333321</v>
      </c>
      <c r="K76" s="31">
        <v>4583.8999999999996</v>
      </c>
      <c r="L76" s="31">
        <v>4521</v>
      </c>
      <c r="M76" s="31">
        <v>2.4125399999999999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11546.85</v>
      </c>
      <c r="D77" s="36">
        <v>11418.816666666666</v>
      </c>
      <c r="E77" s="36">
        <v>11268.033333333331</v>
      </c>
      <c r="F77" s="36">
        <v>10989.216666666665</v>
      </c>
      <c r="G77" s="36">
        <v>10838.433333333331</v>
      </c>
      <c r="H77" s="36">
        <v>11697.633333333331</v>
      </c>
      <c r="I77" s="36">
        <v>11848.416666666664</v>
      </c>
      <c r="J77" s="36">
        <v>12127.233333333332</v>
      </c>
      <c r="K77" s="31">
        <v>11569.6</v>
      </c>
      <c r="L77" s="31">
        <v>11140</v>
      </c>
      <c r="M77" s="31">
        <v>5.5851300000000004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2723.85</v>
      </c>
      <c r="D78" s="36">
        <v>2727.65</v>
      </c>
      <c r="E78" s="36">
        <v>2701.4500000000003</v>
      </c>
      <c r="F78" s="36">
        <v>2679.05</v>
      </c>
      <c r="G78" s="36">
        <v>2652.8500000000004</v>
      </c>
      <c r="H78" s="36">
        <v>2750.05</v>
      </c>
      <c r="I78" s="36">
        <v>2776.25</v>
      </c>
      <c r="J78" s="36">
        <v>2798.65</v>
      </c>
      <c r="K78" s="31">
        <v>2753.85</v>
      </c>
      <c r="L78" s="31">
        <v>2705.25</v>
      </c>
      <c r="M78" s="31">
        <v>2.3162199999999999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5991.25</v>
      </c>
      <c r="D79" s="36">
        <v>6011.083333333333</v>
      </c>
      <c r="E79" s="36">
        <v>5960.1666666666661</v>
      </c>
      <c r="F79" s="36">
        <v>5929.083333333333</v>
      </c>
      <c r="G79" s="36">
        <v>5878.1666666666661</v>
      </c>
      <c r="H79" s="36">
        <v>6042.1666666666661</v>
      </c>
      <c r="I79" s="36">
        <v>6093.0833333333321</v>
      </c>
      <c r="J79" s="36">
        <v>6124.1666666666661</v>
      </c>
      <c r="K79" s="31">
        <v>6062</v>
      </c>
      <c r="L79" s="31">
        <v>5980</v>
      </c>
      <c r="M79" s="31">
        <v>6.1539700000000002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4936.1000000000004</v>
      </c>
      <c r="D80" s="36">
        <v>4941.55</v>
      </c>
      <c r="E80" s="36">
        <v>4907.1000000000004</v>
      </c>
      <c r="F80" s="36">
        <v>4878.1000000000004</v>
      </c>
      <c r="G80" s="36">
        <v>4843.6500000000005</v>
      </c>
      <c r="H80" s="36">
        <v>4970.55</v>
      </c>
      <c r="I80" s="36">
        <v>5004.9999999999991</v>
      </c>
      <c r="J80" s="36">
        <v>5034</v>
      </c>
      <c r="K80" s="31">
        <v>4976</v>
      </c>
      <c r="L80" s="31">
        <v>4912.55</v>
      </c>
      <c r="M80" s="31">
        <v>7.0664100000000003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4302.1000000000004</v>
      </c>
      <c r="D81" s="36">
        <v>4309.0999999999995</v>
      </c>
      <c r="E81" s="36">
        <v>4264.9999999999991</v>
      </c>
      <c r="F81" s="36">
        <v>4227.8999999999996</v>
      </c>
      <c r="G81" s="36">
        <v>4183.7999999999993</v>
      </c>
      <c r="H81" s="36">
        <v>4346.1999999999989</v>
      </c>
      <c r="I81" s="36">
        <v>4390.2999999999993</v>
      </c>
      <c r="J81" s="36">
        <v>4427.3999999999987</v>
      </c>
      <c r="K81" s="31">
        <v>4353.2</v>
      </c>
      <c r="L81" s="31">
        <v>4272</v>
      </c>
      <c r="M81" s="31">
        <v>2.55721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174.98</v>
      </c>
      <c r="D82" s="36">
        <v>175.08666666666667</v>
      </c>
      <c r="E82" s="36">
        <v>171.89333333333335</v>
      </c>
      <c r="F82" s="36">
        <v>168.80666666666667</v>
      </c>
      <c r="G82" s="36">
        <v>165.61333333333334</v>
      </c>
      <c r="H82" s="36">
        <v>178.17333333333335</v>
      </c>
      <c r="I82" s="36">
        <v>181.36666666666667</v>
      </c>
      <c r="J82" s="36">
        <v>184.45333333333335</v>
      </c>
      <c r="K82" s="31">
        <v>178.28</v>
      </c>
      <c r="L82" s="31">
        <v>172</v>
      </c>
      <c r="M82" s="31">
        <v>133.85670999999999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175.09</v>
      </c>
      <c r="D83" s="36">
        <v>174.84666666666666</v>
      </c>
      <c r="E83" s="36">
        <v>173.49333333333334</v>
      </c>
      <c r="F83" s="36">
        <v>171.89666666666668</v>
      </c>
      <c r="G83" s="36">
        <v>170.54333333333335</v>
      </c>
      <c r="H83" s="36">
        <v>176.44333333333333</v>
      </c>
      <c r="I83" s="36">
        <v>177.79666666666662</v>
      </c>
      <c r="J83" s="36">
        <v>179.39333333333332</v>
      </c>
      <c r="K83" s="31">
        <v>176.2</v>
      </c>
      <c r="L83" s="31">
        <v>173.25</v>
      </c>
      <c r="M83" s="31">
        <v>100.19555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866.8</v>
      </c>
      <c r="D84" s="36">
        <v>841.26666666666677</v>
      </c>
      <c r="E84" s="36">
        <v>797.53333333333353</v>
      </c>
      <c r="F84" s="36">
        <v>728.26666666666677</v>
      </c>
      <c r="G84" s="36">
        <v>684.53333333333353</v>
      </c>
      <c r="H84" s="36">
        <v>910.53333333333353</v>
      </c>
      <c r="I84" s="36">
        <v>954.26666666666688</v>
      </c>
      <c r="J84" s="36">
        <v>1023.5333333333335</v>
      </c>
      <c r="K84" s="31">
        <v>885</v>
      </c>
      <c r="L84" s="31">
        <v>772</v>
      </c>
      <c r="M84" s="31">
        <v>98.109139999999996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493.5</v>
      </c>
      <c r="D85" s="36">
        <v>496.90000000000003</v>
      </c>
      <c r="E85" s="36">
        <v>483.95000000000005</v>
      </c>
      <c r="F85" s="36">
        <v>474.40000000000003</v>
      </c>
      <c r="G85" s="36">
        <v>461.45000000000005</v>
      </c>
      <c r="H85" s="36">
        <v>506.45000000000005</v>
      </c>
      <c r="I85" s="36">
        <v>519.4</v>
      </c>
      <c r="J85" s="36">
        <v>528.95000000000005</v>
      </c>
      <c r="K85" s="31">
        <v>509.85</v>
      </c>
      <c r="L85" s="31">
        <v>487.35</v>
      </c>
      <c r="M85" s="31">
        <v>12.55345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222.26</v>
      </c>
      <c r="D86" s="36">
        <v>222.26999999999998</v>
      </c>
      <c r="E86" s="36">
        <v>220.13999999999996</v>
      </c>
      <c r="F86" s="36">
        <v>218.01999999999998</v>
      </c>
      <c r="G86" s="36">
        <v>215.88999999999996</v>
      </c>
      <c r="H86" s="36">
        <v>224.38999999999996</v>
      </c>
      <c r="I86" s="36">
        <v>226.51999999999995</v>
      </c>
      <c r="J86" s="36">
        <v>228.63999999999996</v>
      </c>
      <c r="K86" s="31">
        <v>224.4</v>
      </c>
      <c r="L86" s="31">
        <v>220.15</v>
      </c>
      <c r="M86" s="31">
        <v>185.56533999999999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1839.65</v>
      </c>
      <c r="D87" s="36">
        <v>1844.55</v>
      </c>
      <c r="E87" s="36">
        <v>1820.1</v>
      </c>
      <c r="F87" s="36">
        <v>1800.55</v>
      </c>
      <c r="G87" s="36">
        <v>1776.1</v>
      </c>
      <c r="H87" s="36">
        <v>1864.1</v>
      </c>
      <c r="I87" s="36">
        <v>1888.5500000000002</v>
      </c>
      <c r="J87" s="36">
        <v>1908.1</v>
      </c>
      <c r="K87" s="31">
        <v>1869</v>
      </c>
      <c r="L87" s="31">
        <v>1825</v>
      </c>
      <c r="M87" s="31">
        <v>2.9666700000000001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1403.65</v>
      </c>
      <c r="D88" s="36">
        <v>1397.7</v>
      </c>
      <c r="E88" s="36">
        <v>1386.4</v>
      </c>
      <c r="F88" s="36">
        <v>1369.15</v>
      </c>
      <c r="G88" s="36">
        <v>1357.8500000000001</v>
      </c>
      <c r="H88" s="36">
        <v>1414.95</v>
      </c>
      <c r="I88" s="36">
        <v>1426.2499999999998</v>
      </c>
      <c r="J88" s="36">
        <v>1443.5</v>
      </c>
      <c r="K88" s="31">
        <v>1409</v>
      </c>
      <c r="L88" s="31">
        <v>1380.45</v>
      </c>
      <c r="M88" s="31">
        <v>9.7303899999999999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3088.9</v>
      </c>
      <c r="D89" s="36">
        <v>3056.2999999999997</v>
      </c>
      <c r="E89" s="36">
        <v>3017.5999999999995</v>
      </c>
      <c r="F89" s="36">
        <v>2946.2999999999997</v>
      </c>
      <c r="G89" s="36">
        <v>2907.5999999999995</v>
      </c>
      <c r="H89" s="36">
        <v>3127.5999999999995</v>
      </c>
      <c r="I89" s="36">
        <v>3166.2999999999993</v>
      </c>
      <c r="J89" s="36">
        <v>3237.5999999999995</v>
      </c>
      <c r="K89" s="31">
        <v>3095</v>
      </c>
      <c r="L89" s="31">
        <v>2985</v>
      </c>
      <c r="M89" s="31">
        <v>7.69815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2457.5500000000002</v>
      </c>
      <c r="D90" s="36">
        <v>2463.3333333333335</v>
      </c>
      <c r="E90" s="36">
        <v>2439.2166666666672</v>
      </c>
      <c r="F90" s="36">
        <v>2420.8833333333337</v>
      </c>
      <c r="G90" s="36">
        <v>2396.7666666666673</v>
      </c>
      <c r="H90" s="36">
        <v>2481.666666666667</v>
      </c>
      <c r="I90" s="36">
        <v>2505.7833333333328</v>
      </c>
      <c r="J90" s="36">
        <v>2524.1166666666668</v>
      </c>
      <c r="K90" s="31">
        <v>2487.4499999999998</v>
      </c>
      <c r="L90" s="31">
        <v>2445</v>
      </c>
      <c r="M90" s="31">
        <v>4.6755300000000002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3196.15</v>
      </c>
      <c r="D91" s="36">
        <v>3207.9833333333336</v>
      </c>
      <c r="E91" s="36">
        <v>3149.4666666666672</v>
      </c>
      <c r="F91" s="36">
        <v>3102.7833333333338</v>
      </c>
      <c r="G91" s="36">
        <v>3044.2666666666673</v>
      </c>
      <c r="H91" s="36">
        <v>3254.666666666667</v>
      </c>
      <c r="I91" s="36">
        <v>3313.1833333333334</v>
      </c>
      <c r="J91" s="36">
        <v>3359.8666666666668</v>
      </c>
      <c r="K91" s="31">
        <v>3266.5</v>
      </c>
      <c r="L91" s="31">
        <v>3161.3</v>
      </c>
      <c r="M91" s="31">
        <v>1.32846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635.25</v>
      </c>
      <c r="D92" s="36">
        <v>632.08333333333337</v>
      </c>
      <c r="E92" s="36">
        <v>625.66666666666674</v>
      </c>
      <c r="F92" s="36">
        <v>616.08333333333337</v>
      </c>
      <c r="G92" s="36">
        <v>609.66666666666674</v>
      </c>
      <c r="H92" s="36">
        <v>641.66666666666674</v>
      </c>
      <c r="I92" s="36">
        <v>648.08333333333348</v>
      </c>
      <c r="J92" s="36">
        <v>657.66666666666674</v>
      </c>
      <c r="K92" s="31">
        <v>638.5</v>
      </c>
      <c r="L92" s="31">
        <v>622.5</v>
      </c>
      <c r="M92" s="31">
        <v>12.23208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1437.2</v>
      </c>
      <c r="D93" s="36">
        <v>1434.6666666666667</v>
      </c>
      <c r="E93" s="36">
        <v>1429.5833333333335</v>
      </c>
      <c r="F93" s="36">
        <v>1421.9666666666667</v>
      </c>
      <c r="G93" s="36">
        <v>1416.8833333333334</v>
      </c>
      <c r="H93" s="36">
        <v>1442.2833333333335</v>
      </c>
      <c r="I93" s="36">
        <v>1447.366666666667</v>
      </c>
      <c r="J93" s="36">
        <v>1454.9833333333336</v>
      </c>
      <c r="K93" s="31">
        <v>1439.75</v>
      </c>
      <c r="L93" s="31">
        <v>1427.05</v>
      </c>
      <c r="M93" s="31">
        <v>22.23029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3961.05</v>
      </c>
      <c r="D94" s="36">
        <v>3949.3833333333337</v>
      </c>
      <c r="E94" s="36">
        <v>3927.7166666666672</v>
      </c>
      <c r="F94" s="36">
        <v>3894.3833333333337</v>
      </c>
      <c r="G94" s="36">
        <v>3872.7166666666672</v>
      </c>
      <c r="H94" s="36">
        <v>3982.7166666666672</v>
      </c>
      <c r="I94" s="36">
        <v>4004.3833333333341</v>
      </c>
      <c r="J94" s="36">
        <v>4037.7166666666672</v>
      </c>
      <c r="K94" s="31">
        <v>3971.05</v>
      </c>
      <c r="L94" s="31">
        <v>3916.05</v>
      </c>
      <c r="M94" s="31">
        <v>3.7817400000000001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1607.8</v>
      </c>
      <c r="D95" s="36">
        <v>1602.5833333333333</v>
      </c>
      <c r="E95" s="36">
        <v>1594.6666666666665</v>
      </c>
      <c r="F95" s="36">
        <v>1581.5333333333333</v>
      </c>
      <c r="G95" s="36">
        <v>1573.6166666666666</v>
      </c>
      <c r="H95" s="36">
        <v>1615.7166666666665</v>
      </c>
      <c r="I95" s="36">
        <v>1623.633333333333</v>
      </c>
      <c r="J95" s="36">
        <v>1636.7666666666664</v>
      </c>
      <c r="K95" s="31">
        <v>1610.5</v>
      </c>
      <c r="L95" s="31">
        <v>1589.45</v>
      </c>
      <c r="M95" s="31">
        <v>162.07857000000001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601.20000000000005</v>
      </c>
      <c r="D96" s="36">
        <v>599.33333333333337</v>
      </c>
      <c r="E96" s="36">
        <v>593.66666666666674</v>
      </c>
      <c r="F96" s="36">
        <v>586.13333333333333</v>
      </c>
      <c r="G96" s="36">
        <v>580.4666666666667</v>
      </c>
      <c r="H96" s="36">
        <v>606.86666666666679</v>
      </c>
      <c r="I96" s="36">
        <v>612.53333333333353</v>
      </c>
      <c r="J96" s="36">
        <v>620.06666666666683</v>
      </c>
      <c r="K96" s="31">
        <v>605</v>
      </c>
      <c r="L96" s="31">
        <v>591.79999999999995</v>
      </c>
      <c r="M96" s="31">
        <v>51.202800000000003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1828.2</v>
      </c>
      <c r="D97" s="36">
        <v>1835.25</v>
      </c>
      <c r="E97" s="36">
        <v>1816.95</v>
      </c>
      <c r="F97" s="36">
        <v>1805.7</v>
      </c>
      <c r="G97" s="36">
        <v>1787.4</v>
      </c>
      <c r="H97" s="36">
        <v>1846.5</v>
      </c>
      <c r="I97" s="36">
        <v>1864.8000000000002</v>
      </c>
      <c r="J97" s="36">
        <v>1876.05</v>
      </c>
      <c r="K97" s="31">
        <v>1853.55</v>
      </c>
      <c r="L97" s="31">
        <v>1824</v>
      </c>
      <c r="M97" s="31">
        <v>35.210949999999997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5754.85</v>
      </c>
      <c r="D98" s="36">
        <v>5795.3666666666677</v>
      </c>
      <c r="E98" s="36">
        <v>5696.1833333333352</v>
      </c>
      <c r="F98" s="36">
        <v>5637.5166666666673</v>
      </c>
      <c r="G98" s="36">
        <v>5538.3333333333348</v>
      </c>
      <c r="H98" s="36">
        <v>5854.0333333333356</v>
      </c>
      <c r="I98" s="36">
        <v>5953.2166666666681</v>
      </c>
      <c r="J98" s="36">
        <v>6011.8833333333359</v>
      </c>
      <c r="K98" s="31">
        <v>5894.55</v>
      </c>
      <c r="L98" s="31">
        <v>5736.7</v>
      </c>
      <c r="M98" s="31">
        <v>5.2706900000000001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678.75</v>
      </c>
      <c r="D99" s="36">
        <v>681.25</v>
      </c>
      <c r="E99" s="36">
        <v>674.5</v>
      </c>
      <c r="F99" s="36">
        <v>670.25</v>
      </c>
      <c r="G99" s="36">
        <v>663.5</v>
      </c>
      <c r="H99" s="36">
        <v>685.5</v>
      </c>
      <c r="I99" s="36">
        <v>692.25</v>
      </c>
      <c r="J99" s="36">
        <v>696.5</v>
      </c>
      <c r="K99" s="31">
        <v>688</v>
      </c>
      <c r="L99" s="31">
        <v>677</v>
      </c>
      <c r="M99" s="31">
        <v>40.137390000000003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5533.45</v>
      </c>
      <c r="D100" s="36">
        <v>5496.6500000000005</v>
      </c>
      <c r="E100" s="36">
        <v>5426.3000000000011</v>
      </c>
      <c r="F100" s="36">
        <v>5319.1500000000005</v>
      </c>
      <c r="G100" s="36">
        <v>5248.8000000000011</v>
      </c>
      <c r="H100" s="36">
        <v>5603.8000000000011</v>
      </c>
      <c r="I100" s="36">
        <v>5674.1500000000015</v>
      </c>
      <c r="J100" s="36">
        <v>5781.3000000000011</v>
      </c>
      <c r="K100" s="31">
        <v>5567</v>
      </c>
      <c r="L100" s="31">
        <v>5389.5</v>
      </c>
      <c r="M100" s="31">
        <v>99.341319999999996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530.15</v>
      </c>
      <c r="D101" s="36">
        <v>533.26666666666665</v>
      </c>
      <c r="E101" s="36">
        <v>524.33333333333326</v>
      </c>
      <c r="F101" s="36">
        <v>518.51666666666665</v>
      </c>
      <c r="G101" s="36">
        <v>509.58333333333326</v>
      </c>
      <c r="H101" s="36">
        <v>539.08333333333326</v>
      </c>
      <c r="I101" s="36">
        <v>548.01666666666665</v>
      </c>
      <c r="J101" s="36">
        <v>553.83333333333326</v>
      </c>
      <c r="K101" s="31">
        <v>542.20000000000005</v>
      </c>
      <c r="L101" s="31">
        <v>527.45000000000005</v>
      </c>
      <c r="M101" s="31">
        <v>68.509240000000005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2486.25</v>
      </c>
      <c r="D102" s="36">
        <v>2485.7999999999997</v>
      </c>
      <c r="E102" s="36">
        <v>2473.5999999999995</v>
      </c>
      <c r="F102" s="36">
        <v>2460.9499999999998</v>
      </c>
      <c r="G102" s="36">
        <v>2448.7499999999995</v>
      </c>
      <c r="H102" s="36">
        <v>2498.4499999999994</v>
      </c>
      <c r="I102" s="36">
        <v>2510.6499999999992</v>
      </c>
      <c r="J102" s="36">
        <v>2523.2999999999993</v>
      </c>
      <c r="K102" s="31">
        <v>2498</v>
      </c>
      <c r="L102" s="31">
        <v>2473.15</v>
      </c>
      <c r="M102" s="31">
        <v>18.209330000000001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1122.8499999999999</v>
      </c>
      <c r="D103" s="36">
        <v>1119.6999999999998</v>
      </c>
      <c r="E103" s="36">
        <v>1104.3499999999997</v>
      </c>
      <c r="F103" s="36">
        <v>1085.8499999999999</v>
      </c>
      <c r="G103" s="36">
        <v>1070.4999999999998</v>
      </c>
      <c r="H103" s="36">
        <v>1138.1999999999996</v>
      </c>
      <c r="I103" s="36">
        <v>1153.55</v>
      </c>
      <c r="J103" s="36">
        <v>1172.0499999999995</v>
      </c>
      <c r="K103" s="31">
        <v>1135.05</v>
      </c>
      <c r="L103" s="31">
        <v>1101.2</v>
      </c>
      <c r="M103" s="31">
        <v>183.06175999999999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1745.25</v>
      </c>
      <c r="D104" s="36">
        <v>1753.0666666666666</v>
      </c>
      <c r="E104" s="36">
        <v>1722.1333333333332</v>
      </c>
      <c r="F104" s="36">
        <v>1699.0166666666667</v>
      </c>
      <c r="G104" s="36">
        <v>1668.0833333333333</v>
      </c>
      <c r="H104" s="36">
        <v>1776.1833333333332</v>
      </c>
      <c r="I104" s="36">
        <v>1807.1166666666666</v>
      </c>
      <c r="J104" s="36">
        <v>1830.2333333333331</v>
      </c>
      <c r="K104" s="31">
        <v>1784</v>
      </c>
      <c r="L104" s="31">
        <v>1729.95</v>
      </c>
      <c r="M104" s="31">
        <v>35.017650000000003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606.79999999999995</v>
      </c>
      <c r="D105" s="36">
        <v>609.61666666666667</v>
      </c>
      <c r="E105" s="36">
        <v>598.58333333333337</v>
      </c>
      <c r="F105" s="36">
        <v>590.36666666666667</v>
      </c>
      <c r="G105" s="36">
        <v>579.33333333333337</v>
      </c>
      <c r="H105" s="36">
        <v>617.83333333333337</v>
      </c>
      <c r="I105" s="36">
        <v>628.86666666666667</v>
      </c>
      <c r="J105" s="36">
        <v>637.08333333333337</v>
      </c>
      <c r="K105" s="31">
        <v>620.65</v>
      </c>
      <c r="L105" s="31">
        <v>601.4</v>
      </c>
      <c r="M105" s="31">
        <v>20.053170000000001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81.459999999999994</v>
      </c>
      <c r="D106" s="36">
        <v>80.36333333333333</v>
      </c>
      <c r="E106" s="36">
        <v>79.096666666666664</v>
      </c>
      <c r="F106" s="36">
        <v>76.733333333333334</v>
      </c>
      <c r="G106" s="36">
        <v>75.466666666666669</v>
      </c>
      <c r="H106" s="36">
        <v>82.726666666666659</v>
      </c>
      <c r="I106" s="36">
        <v>83.993333333333339</v>
      </c>
      <c r="J106" s="36">
        <v>86.356666666666655</v>
      </c>
      <c r="K106" s="31">
        <v>81.63</v>
      </c>
      <c r="L106" s="31">
        <v>78</v>
      </c>
      <c r="M106" s="31">
        <v>733.28336999999999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428.75</v>
      </c>
      <c r="D107" s="36">
        <v>430.38333333333338</v>
      </c>
      <c r="E107" s="36">
        <v>426.56666666666678</v>
      </c>
      <c r="F107" s="36">
        <v>424.38333333333338</v>
      </c>
      <c r="G107" s="36">
        <v>420.56666666666678</v>
      </c>
      <c r="H107" s="36">
        <v>432.56666666666678</v>
      </c>
      <c r="I107" s="36">
        <v>436.38333333333338</v>
      </c>
      <c r="J107" s="36">
        <v>438.56666666666678</v>
      </c>
      <c r="K107" s="31">
        <v>434.2</v>
      </c>
      <c r="L107" s="31">
        <v>428.2</v>
      </c>
      <c r="M107" s="31">
        <v>140.98177999999999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540.04999999999995</v>
      </c>
      <c r="D108" s="36">
        <v>540.38333333333333</v>
      </c>
      <c r="E108" s="36">
        <v>536.56666666666661</v>
      </c>
      <c r="F108" s="36">
        <v>533.08333333333326</v>
      </c>
      <c r="G108" s="36">
        <v>529.26666666666654</v>
      </c>
      <c r="H108" s="36">
        <v>543.86666666666667</v>
      </c>
      <c r="I108" s="36">
        <v>547.68333333333351</v>
      </c>
      <c r="J108" s="36">
        <v>551.16666666666674</v>
      </c>
      <c r="K108" s="31">
        <v>544.20000000000005</v>
      </c>
      <c r="L108" s="31">
        <v>536.9</v>
      </c>
      <c r="M108" s="31">
        <v>10.448829999999999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621.45000000000005</v>
      </c>
      <c r="D109" s="36">
        <v>619.93333333333339</v>
      </c>
      <c r="E109" s="36">
        <v>613.86666666666679</v>
      </c>
      <c r="F109" s="36">
        <v>606.28333333333342</v>
      </c>
      <c r="G109" s="36">
        <v>600.21666666666681</v>
      </c>
      <c r="H109" s="36">
        <v>627.51666666666677</v>
      </c>
      <c r="I109" s="36">
        <v>633.58333333333337</v>
      </c>
      <c r="J109" s="36">
        <v>641.16666666666674</v>
      </c>
      <c r="K109" s="31">
        <v>626</v>
      </c>
      <c r="L109" s="31">
        <v>612.35</v>
      </c>
      <c r="M109" s="31">
        <v>53.058959999999999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169.59</v>
      </c>
      <c r="D110" s="36">
        <v>170.16333333333333</v>
      </c>
      <c r="E110" s="36">
        <v>168.42666666666665</v>
      </c>
      <c r="F110" s="36">
        <v>167.26333333333332</v>
      </c>
      <c r="G110" s="36">
        <v>165.52666666666664</v>
      </c>
      <c r="H110" s="36">
        <v>171.32666666666665</v>
      </c>
      <c r="I110" s="36">
        <v>173.06333333333333</v>
      </c>
      <c r="J110" s="36">
        <v>174.22666666666666</v>
      </c>
      <c r="K110" s="31">
        <v>171.9</v>
      </c>
      <c r="L110" s="31">
        <v>169</v>
      </c>
      <c r="M110" s="31">
        <v>177.23479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1032.4000000000001</v>
      </c>
      <c r="D111" s="36">
        <v>1029.9166666666667</v>
      </c>
      <c r="E111" s="36">
        <v>1021.1833333333334</v>
      </c>
      <c r="F111" s="36">
        <v>1009.9666666666667</v>
      </c>
      <c r="G111" s="36">
        <v>1001.2333333333333</v>
      </c>
      <c r="H111" s="36">
        <v>1041.1333333333334</v>
      </c>
      <c r="I111" s="36">
        <v>1049.8666666666666</v>
      </c>
      <c r="J111" s="36">
        <v>1061.0833333333335</v>
      </c>
      <c r="K111" s="31">
        <v>1038.6500000000001</v>
      </c>
      <c r="L111" s="31">
        <v>1018.7</v>
      </c>
      <c r="M111" s="31">
        <v>24.869890000000002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175.71</v>
      </c>
      <c r="D112" s="36">
        <v>176.45333333333335</v>
      </c>
      <c r="E112" s="36">
        <v>174.3066666666667</v>
      </c>
      <c r="F112" s="36">
        <v>172.90333333333336</v>
      </c>
      <c r="G112" s="36">
        <v>170.75666666666672</v>
      </c>
      <c r="H112" s="36">
        <v>177.85666666666668</v>
      </c>
      <c r="I112" s="36">
        <v>180.00333333333333</v>
      </c>
      <c r="J112" s="36">
        <v>181.40666666666667</v>
      </c>
      <c r="K112" s="31">
        <v>178.6</v>
      </c>
      <c r="L112" s="31">
        <v>175.05</v>
      </c>
      <c r="M112" s="31">
        <v>387.54538000000002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482.35</v>
      </c>
      <c r="D113" s="36">
        <v>481.26666666666665</v>
      </c>
      <c r="E113" s="36">
        <v>477.83333333333331</v>
      </c>
      <c r="F113" s="36">
        <v>473.31666666666666</v>
      </c>
      <c r="G113" s="36">
        <v>469.88333333333333</v>
      </c>
      <c r="H113" s="36">
        <v>485.7833333333333</v>
      </c>
      <c r="I113" s="36">
        <v>489.2166666666667</v>
      </c>
      <c r="J113" s="36">
        <v>493.73333333333329</v>
      </c>
      <c r="K113" s="31">
        <v>484.7</v>
      </c>
      <c r="L113" s="31">
        <v>476.75</v>
      </c>
      <c r="M113" s="31">
        <v>11.064209999999999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344.55</v>
      </c>
      <c r="D114" s="36">
        <v>341.25</v>
      </c>
      <c r="E114" s="36">
        <v>334.95</v>
      </c>
      <c r="F114" s="36">
        <v>325.34999999999997</v>
      </c>
      <c r="G114" s="36">
        <v>319.04999999999995</v>
      </c>
      <c r="H114" s="36">
        <v>350.85</v>
      </c>
      <c r="I114" s="36">
        <v>357.15</v>
      </c>
      <c r="J114" s="36">
        <v>366.75000000000006</v>
      </c>
      <c r="K114" s="31">
        <v>347.55</v>
      </c>
      <c r="L114" s="31">
        <v>331.65</v>
      </c>
      <c r="M114" s="31">
        <v>177.06369000000001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1507.9</v>
      </c>
      <c r="D115" s="36">
        <v>1507.8499999999997</v>
      </c>
      <c r="E115" s="36">
        <v>1499.1499999999994</v>
      </c>
      <c r="F115" s="36">
        <v>1490.3999999999996</v>
      </c>
      <c r="G115" s="36">
        <v>1481.6999999999994</v>
      </c>
      <c r="H115" s="36">
        <v>1516.5999999999995</v>
      </c>
      <c r="I115" s="36">
        <v>1525.2999999999997</v>
      </c>
      <c r="J115" s="36">
        <v>1534.0499999999995</v>
      </c>
      <c r="K115" s="31">
        <v>1516.55</v>
      </c>
      <c r="L115" s="31">
        <v>1499.1</v>
      </c>
      <c r="M115" s="31">
        <v>28.119669999999999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6186.65</v>
      </c>
      <c r="D116" s="36">
        <v>6223.2166666666672</v>
      </c>
      <c r="E116" s="36">
        <v>6088.4333333333343</v>
      </c>
      <c r="F116" s="36">
        <v>5990.2166666666672</v>
      </c>
      <c r="G116" s="36">
        <v>5855.4333333333343</v>
      </c>
      <c r="H116" s="36">
        <v>6321.4333333333343</v>
      </c>
      <c r="I116" s="36">
        <v>6456.2166666666672</v>
      </c>
      <c r="J116" s="36">
        <v>6554.4333333333343</v>
      </c>
      <c r="K116" s="31">
        <v>6358</v>
      </c>
      <c r="L116" s="31">
        <v>6125</v>
      </c>
      <c r="M116" s="31">
        <v>2.6847500000000002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1498.2</v>
      </c>
      <c r="D117" s="36">
        <v>1500.2</v>
      </c>
      <c r="E117" s="36">
        <v>1493.4</v>
      </c>
      <c r="F117" s="36">
        <v>1488.6000000000001</v>
      </c>
      <c r="G117" s="36">
        <v>1481.8000000000002</v>
      </c>
      <c r="H117" s="36">
        <v>1505</v>
      </c>
      <c r="I117" s="36">
        <v>1511.7999999999997</v>
      </c>
      <c r="J117" s="36">
        <v>1516.6</v>
      </c>
      <c r="K117" s="31">
        <v>1507</v>
      </c>
      <c r="L117" s="31">
        <v>1495.4</v>
      </c>
      <c r="M117" s="31">
        <v>54.209389999999999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4302.25</v>
      </c>
      <c r="D118" s="36">
        <v>4303.6833333333334</v>
      </c>
      <c r="E118" s="36">
        <v>4278.5666666666666</v>
      </c>
      <c r="F118" s="36">
        <v>4254.8833333333332</v>
      </c>
      <c r="G118" s="36">
        <v>4229.7666666666664</v>
      </c>
      <c r="H118" s="36">
        <v>4327.3666666666668</v>
      </c>
      <c r="I118" s="36">
        <v>4352.4833333333336</v>
      </c>
      <c r="J118" s="36">
        <v>4376.166666666667</v>
      </c>
      <c r="K118" s="31">
        <v>4328.8</v>
      </c>
      <c r="L118" s="31">
        <v>4280</v>
      </c>
      <c r="M118" s="31">
        <v>11.60966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1162.8499999999999</v>
      </c>
      <c r="D119" s="36">
        <v>1170.4166666666667</v>
      </c>
      <c r="E119" s="36">
        <v>1152.9333333333334</v>
      </c>
      <c r="F119" s="36">
        <v>1143.0166666666667</v>
      </c>
      <c r="G119" s="36">
        <v>1125.5333333333333</v>
      </c>
      <c r="H119" s="36">
        <v>1180.3333333333335</v>
      </c>
      <c r="I119" s="36">
        <v>1197.8166666666666</v>
      </c>
      <c r="J119" s="36">
        <v>1207.7333333333336</v>
      </c>
      <c r="K119" s="31">
        <v>1187.9000000000001</v>
      </c>
      <c r="L119" s="31">
        <v>1160.5</v>
      </c>
      <c r="M119" s="31">
        <v>5.2443200000000001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706.7</v>
      </c>
      <c r="D120" s="36">
        <v>702.56666666666661</v>
      </c>
      <c r="E120" s="36">
        <v>691.68333333333317</v>
      </c>
      <c r="F120" s="36">
        <v>676.66666666666652</v>
      </c>
      <c r="G120" s="36">
        <v>665.78333333333308</v>
      </c>
      <c r="H120" s="36">
        <v>717.58333333333326</v>
      </c>
      <c r="I120" s="36">
        <v>728.4666666666667</v>
      </c>
      <c r="J120" s="36">
        <v>743.48333333333335</v>
      </c>
      <c r="K120" s="31">
        <v>713.45</v>
      </c>
      <c r="L120" s="31">
        <v>687.55</v>
      </c>
      <c r="M120" s="31">
        <v>72.146439999999998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925.35</v>
      </c>
      <c r="D121" s="36">
        <v>922.36666666666679</v>
      </c>
      <c r="E121" s="36">
        <v>917.28333333333353</v>
      </c>
      <c r="F121" s="36">
        <v>909.2166666666667</v>
      </c>
      <c r="G121" s="36">
        <v>904.13333333333344</v>
      </c>
      <c r="H121" s="36">
        <v>930.43333333333362</v>
      </c>
      <c r="I121" s="36">
        <v>935.51666666666688</v>
      </c>
      <c r="J121" s="36">
        <v>943.58333333333371</v>
      </c>
      <c r="K121" s="31">
        <v>927.45</v>
      </c>
      <c r="L121" s="31">
        <v>914.3</v>
      </c>
      <c r="M121" s="31">
        <v>23.95045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1034.25</v>
      </c>
      <c r="D122" s="36">
        <v>1039.8</v>
      </c>
      <c r="E122" s="36">
        <v>1018.6499999999999</v>
      </c>
      <c r="F122" s="36">
        <v>1003.05</v>
      </c>
      <c r="G122" s="36">
        <v>981.89999999999986</v>
      </c>
      <c r="H122" s="36">
        <v>1055.3999999999999</v>
      </c>
      <c r="I122" s="36">
        <v>1076.55</v>
      </c>
      <c r="J122" s="36">
        <v>1092.1499999999999</v>
      </c>
      <c r="K122" s="31">
        <v>1060.95</v>
      </c>
      <c r="L122" s="31">
        <v>1024.2</v>
      </c>
      <c r="M122" s="31">
        <v>27.988489999999999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550.85</v>
      </c>
      <c r="D123" s="36">
        <v>545.08333333333337</v>
      </c>
      <c r="E123" s="36">
        <v>537.76666666666677</v>
      </c>
      <c r="F123" s="36">
        <v>524.68333333333339</v>
      </c>
      <c r="G123" s="36">
        <v>517.36666666666679</v>
      </c>
      <c r="H123" s="36">
        <v>558.16666666666674</v>
      </c>
      <c r="I123" s="36">
        <v>565.48333333333335</v>
      </c>
      <c r="J123" s="36">
        <v>578.56666666666672</v>
      </c>
      <c r="K123" s="31">
        <v>552.4</v>
      </c>
      <c r="L123" s="31">
        <v>532</v>
      </c>
      <c r="M123" s="31">
        <v>50.838290000000001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1510.75</v>
      </c>
      <c r="D124" s="36">
        <v>1499.7166666666665</v>
      </c>
      <c r="E124" s="36">
        <v>1484.4333333333329</v>
      </c>
      <c r="F124" s="36">
        <v>1458.1166666666666</v>
      </c>
      <c r="G124" s="36">
        <v>1442.833333333333</v>
      </c>
      <c r="H124" s="36">
        <v>1526.0333333333328</v>
      </c>
      <c r="I124" s="36">
        <v>1541.3166666666662</v>
      </c>
      <c r="J124" s="36">
        <v>1567.6333333333328</v>
      </c>
      <c r="K124" s="31">
        <v>1515</v>
      </c>
      <c r="L124" s="31">
        <v>1473.4</v>
      </c>
      <c r="M124" s="31">
        <v>8.8153699999999997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1719.4</v>
      </c>
      <c r="D125" s="36">
        <v>1715.7666666666667</v>
      </c>
      <c r="E125" s="36">
        <v>1706.8833333333332</v>
      </c>
      <c r="F125" s="36">
        <v>1694.3666666666666</v>
      </c>
      <c r="G125" s="36">
        <v>1685.4833333333331</v>
      </c>
      <c r="H125" s="36">
        <v>1728.2833333333333</v>
      </c>
      <c r="I125" s="36">
        <v>1737.166666666667</v>
      </c>
      <c r="J125" s="36">
        <v>1749.6833333333334</v>
      </c>
      <c r="K125" s="31">
        <v>1724.65</v>
      </c>
      <c r="L125" s="31">
        <v>1703.25</v>
      </c>
      <c r="M125" s="31">
        <v>57.073300000000003</v>
      </c>
      <c r="N125" s="1"/>
      <c r="O125" s="1"/>
    </row>
    <row r="126" spans="1:15" ht="12.75" customHeight="1">
      <c r="A126" s="51">
        <v>117</v>
      </c>
      <c r="B126" s="53" t="s">
        <v>846</v>
      </c>
      <c r="C126" s="31">
        <v>179.67</v>
      </c>
      <c r="D126" s="36">
        <v>180.30333333333331</v>
      </c>
      <c r="E126" s="36">
        <v>178.45666666666662</v>
      </c>
      <c r="F126" s="36">
        <v>177.24333333333331</v>
      </c>
      <c r="G126" s="36">
        <v>175.39666666666662</v>
      </c>
      <c r="H126" s="36">
        <v>181.51666666666662</v>
      </c>
      <c r="I126" s="36">
        <v>183.36333333333332</v>
      </c>
      <c r="J126" s="36">
        <v>184.57666666666663</v>
      </c>
      <c r="K126" s="31">
        <v>182.15</v>
      </c>
      <c r="L126" s="31">
        <v>179.09</v>
      </c>
      <c r="M126" s="31">
        <v>175.32848000000001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4863.25</v>
      </c>
      <c r="D127" s="36">
        <v>4864.8166666666666</v>
      </c>
      <c r="E127" s="36">
        <v>4834.6333333333332</v>
      </c>
      <c r="F127" s="36">
        <v>4806.0166666666664</v>
      </c>
      <c r="G127" s="36">
        <v>4775.833333333333</v>
      </c>
      <c r="H127" s="36">
        <v>4893.4333333333334</v>
      </c>
      <c r="I127" s="36">
        <v>4923.6166666666659</v>
      </c>
      <c r="J127" s="36">
        <v>4952.2333333333336</v>
      </c>
      <c r="K127" s="31">
        <v>4895</v>
      </c>
      <c r="L127" s="31">
        <v>4836.2</v>
      </c>
      <c r="M127" s="31">
        <v>1.02589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748.85</v>
      </c>
      <c r="D128" s="36">
        <v>747.43333333333339</v>
      </c>
      <c r="E128" s="36">
        <v>735.06666666666683</v>
      </c>
      <c r="F128" s="36">
        <v>721.28333333333342</v>
      </c>
      <c r="G128" s="36">
        <v>708.91666666666686</v>
      </c>
      <c r="H128" s="36">
        <v>761.21666666666681</v>
      </c>
      <c r="I128" s="36">
        <v>773.58333333333337</v>
      </c>
      <c r="J128" s="36">
        <v>787.36666666666679</v>
      </c>
      <c r="K128" s="31">
        <v>759.8</v>
      </c>
      <c r="L128" s="31">
        <v>733.65</v>
      </c>
      <c r="M128" s="31">
        <v>38.05256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5089.6000000000004</v>
      </c>
      <c r="D129" s="36">
        <v>5089.2166666666672</v>
      </c>
      <c r="E129" s="36">
        <v>5046.4333333333343</v>
      </c>
      <c r="F129" s="36">
        <v>5003.2666666666673</v>
      </c>
      <c r="G129" s="36">
        <v>4960.4833333333345</v>
      </c>
      <c r="H129" s="36">
        <v>5132.3833333333341</v>
      </c>
      <c r="I129" s="36">
        <v>5175.166666666667</v>
      </c>
      <c r="J129" s="36">
        <v>5218.3333333333339</v>
      </c>
      <c r="K129" s="31">
        <v>5132</v>
      </c>
      <c r="L129" s="31">
        <v>5046.05</v>
      </c>
      <c r="M129" s="31">
        <v>6.9762399999999998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3689.2</v>
      </c>
      <c r="D130" s="36">
        <v>3691.4</v>
      </c>
      <c r="E130" s="36">
        <v>3672.8</v>
      </c>
      <c r="F130" s="36">
        <v>3656.4</v>
      </c>
      <c r="G130" s="36">
        <v>3637.8</v>
      </c>
      <c r="H130" s="36">
        <v>3707.8</v>
      </c>
      <c r="I130" s="36">
        <v>3726.3999999999996</v>
      </c>
      <c r="J130" s="36">
        <v>3742.8</v>
      </c>
      <c r="K130" s="31">
        <v>3710</v>
      </c>
      <c r="L130" s="31">
        <v>3675</v>
      </c>
      <c r="M130" s="31">
        <v>19.367920000000002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428.25</v>
      </c>
      <c r="D131" s="36">
        <v>430.31666666666661</v>
      </c>
      <c r="E131" s="36">
        <v>424.3333333333332</v>
      </c>
      <c r="F131" s="36">
        <v>420.41666666666657</v>
      </c>
      <c r="G131" s="36">
        <v>414.43333333333317</v>
      </c>
      <c r="H131" s="36">
        <v>434.23333333333323</v>
      </c>
      <c r="I131" s="36">
        <v>440.21666666666658</v>
      </c>
      <c r="J131" s="36">
        <v>444.13333333333327</v>
      </c>
      <c r="K131" s="31">
        <v>436.3</v>
      </c>
      <c r="L131" s="31">
        <v>426.4</v>
      </c>
      <c r="M131" s="31">
        <v>11.53792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1056.5</v>
      </c>
      <c r="D132" s="36">
        <v>1064.3</v>
      </c>
      <c r="E132" s="36">
        <v>1043.5999999999999</v>
      </c>
      <c r="F132" s="36">
        <v>1030.7</v>
      </c>
      <c r="G132" s="36">
        <v>1010</v>
      </c>
      <c r="H132" s="36">
        <v>1077.1999999999998</v>
      </c>
      <c r="I132" s="36">
        <v>1097.9000000000001</v>
      </c>
      <c r="J132" s="36">
        <v>1110.7999999999997</v>
      </c>
      <c r="K132" s="31">
        <v>1085</v>
      </c>
      <c r="L132" s="31">
        <v>1051.4000000000001</v>
      </c>
      <c r="M132" s="31">
        <v>42.762659999999997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1581.45</v>
      </c>
      <c r="D133" s="36">
        <v>1589.1666666666667</v>
      </c>
      <c r="E133" s="36">
        <v>1564.4833333333336</v>
      </c>
      <c r="F133" s="36">
        <v>1547.5166666666669</v>
      </c>
      <c r="G133" s="36">
        <v>1522.8333333333337</v>
      </c>
      <c r="H133" s="36">
        <v>1606.1333333333334</v>
      </c>
      <c r="I133" s="36">
        <v>1630.8166666666664</v>
      </c>
      <c r="J133" s="36">
        <v>1647.7833333333333</v>
      </c>
      <c r="K133" s="31">
        <v>1613.85</v>
      </c>
      <c r="L133" s="31">
        <v>1572.2</v>
      </c>
      <c r="M133" s="31">
        <v>13.478490000000001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125848.2</v>
      </c>
      <c r="D134" s="36">
        <v>125919.61666666665</v>
      </c>
      <c r="E134" s="36">
        <v>125509.28333333331</v>
      </c>
      <c r="F134" s="36">
        <v>125170.36666666665</v>
      </c>
      <c r="G134" s="36">
        <v>124760.03333333331</v>
      </c>
      <c r="H134" s="36">
        <v>126258.53333333331</v>
      </c>
      <c r="I134" s="36">
        <v>126668.86666666665</v>
      </c>
      <c r="J134" s="36">
        <v>127007.78333333331</v>
      </c>
      <c r="K134" s="31">
        <v>126329.95</v>
      </c>
      <c r="L134" s="31">
        <v>125580.7</v>
      </c>
      <c r="M134" s="31">
        <v>3.4389999999999997E-2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1592.2</v>
      </c>
      <c r="D135" s="36">
        <v>1593.55</v>
      </c>
      <c r="E135" s="36">
        <v>1537.1499999999999</v>
      </c>
      <c r="F135" s="36">
        <v>1482.1</v>
      </c>
      <c r="G135" s="36">
        <v>1425.6999999999998</v>
      </c>
      <c r="H135" s="36">
        <v>1648.6</v>
      </c>
      <c r="I135" s="36">
        <v>1705</v>
      </c>
      <c r="J135" s="36">
        <v>1760.05</v>
      </c>
      <c r="K135" s="31">
        <v>1649.95</v>
      </c>
      <c r="L135" s="31">
        <v>1538.5</v>
      </c>
      <c r="M135" s="31">
        <v>19.034649999999999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307.7</v>
      </c>
      <c r="D136" s="36">
        <v>305.58333333333331</v>
      </c>
      <c r="E136" s="36">
        <v>298.16666666666663</v>
      </c>
      <c r="F136" s="36">
        <v>288.63333333333333</v>
      </c>
      <c r="G136" s="36">
        <v>281.21666666666664</v>
      </c>
      <c r="H136" s="36">
        <v>315.11666666666662</v>
      </c>
      <c r="I136" s="36">
        <v>322.53333333333325</v>
      </c>
      <c r="J136" s="36">
        <v>332.06666666666661</v>
      </c>
      <c r="K136" s="31">
        <v>313</v>
      </c>
      <c r="L136" s="31">
        <v>296.05</v>
      </c>
      <c r="M136" s="31">
        <v>82.182509999999994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2961.9</v>
      </c>
      <c r="D137" s="36">
        <v>2977.35</v>
      </c>
      <c r="E137" s="36">
        <v>2941.2</v>
      </c>
      <c r="F137" s="36">
        <v>2920.5</v>
      </c>
      <c r="G137" s="36">
        <v>2884.35</v>
      </c>
      <c r="H137" s="36">
        <v>2998.0499999999997</v>
      </c>
      <c r="I137" s="36">
        <v>3034.2000000000003</v>
      </c>
      <c r="J137" s="36">
        <v>3054.8999999999996</v>
      </c>
      <c r="K137" s="31">
        <v>3013.5</v>
      </c>
      <c r="L137" s="31">
        <v>2956.65</v>
      </c>
      <c r="M137" s="31">
        <v>48.875120000000003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2243.9499999999998</v>
      </c>
      <c r="D138" s="36">
        <v>2254.9666666666667</v>
      </c>
      <c r="E138" s="36">
        <v>2227.1833333333334</v>
      </c>
      <c r="F138" s="36">
        <v>2210.4166666666665</v>
      </c>
      <c r="G138" s="36">
        <v>2182.6333333333332</v>
      </c>
      <c r="H138" s="36">
        <v>2271.7333333333336</v>
      </c>
      <c r="I138" s="36">
        <v>2299.5166666666673</v>
      </c>
      <c r="J138" s="36">
        <v>2316.2833333333338</v>
      </c>
      <c r="K138" s="31">
        <v>2282.75</v>
      </c>
      <c r="L138" s="31">
        <v>2238.1999999999998</v>
      </c>
      <c r="M138" s="31">
        <v>5.3098900000000002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623.5</v>
      </c>
      <c r="D139" s="36">
        <v>621.4</v>
      </c>
      <c r="E139" s="36">
        <v>617.79999999999995</v>
      </c>
      <c r="F139" s="36">
        <v>612.1</v>
      </c>
      <c r="G139" s="36">
        <v>608.5</v>
      </c>
      <c r="H139" s="36">
        <v>627.09999999999991</v>
      </c>
      <c r="I139" s="36">
        <v>630.70000000000005</v>
      </c>
      <c r="J139" s="36">
        <v>636.39999999999986</v>
      </c>
      <c r="K139" s="31">
        <v>625</v>
      </c>
      <c r="L139" s="31">
        <v>615.70000000000005</v>
      </c>
      <c r="M139" s="31">
        <v>19.988309999999998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12560.95</v>
      </c>
      <c r="D140" s="36">
        <v>12661</v>
      </c>
      <c r="E140" s="36">
        <v>12442</v>
      </c>
      <c r="F140" s="36">
        <v>12323.05</v>
      </c>
      <c r="G140" s="36">
        <v>12104.05</v>
      </c>
      <c r="H140" s="36">
        <v>12779.95</v>
      </c>
      <c r="I140" s="36">
        <v>12998.95</v>
      </c>
      <c r="J140" s="36">
        <v>13117.900000000001</v>
      </c>
      <c r="K140" s="31">
        <v>12880</v>
      </c>
      <c r="L140" s="31">
        <v>12542.05</v>
      </c>
      <c r="M140" s="31">
        <v>8.23306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990.7</v>
      </c>
      <c r="D141" s="36">
        <v>989.4666666666667</v>
      </c>
      <c r="E141" s="36">
        <v>980.23333333333335</v>
      </c>
      <c r="F141" s="36">
        <v>969.76666666666665</v>
      </c>
      <c r="G141" s="36">
        <v>960.5333333333333</v>
      </c>
      <c r="H141" s="36">
        <v>999.93333333333339</v>
      </c>
      <c r="I141" s="36">
        <v>1009.1666666666667</v>
      </c>
      <c r="J141" s="36">
        <v>1019.6333333333334</v>
      </c>
      <c r="K141" s="31">
        <v>998.7</v>
      </c>
      <c r="L141" s="31">
        <v>979</v>
      </c>
      <c r="M141" s="31">
        <v>11.67291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903.05</v>
      </c>
      <c r="D142" s="36">
        <v>910.43333333333339</v>
      </c>
      <c r="E142" s="36">
        <v>892.61666666666679</v>
      </c>
      <c r="F142" s="36">
        <v>882.18333333333339</v>
      </c>
      <c r="G142" s="36">
        <v>864.36666666666679</v>
      </c>
      <c r="H142" s="36">
        <v>920.86666666666679</v>
      </c>
      <c r="I142" s="36">
        <v>938.68333333333339</v>
      </c>
      <c r="J142" s="36">
        <v>949.11666666666679</v>
      </c>
      <c r="K142" s="31">
        <v>928.25</v>
      </c>
      <c r="L142" s="31">
        <v>900</v>
      </c>
      <c r="M142" s="31">
        <v>9.3753399999999996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4178.25</v>
      </c>
      <c r="D143" s="36">
        <v>4086.1</v>
      </c>
      <c r="E143" s="36">
        <v>3953.2</v>
      </c>
      <c r="F143" s="36">
        <v>3728.15</v>
      </c>
      <c r="G143" s="36">
        <v>3595.25</v>
      </c>
      <c r="H143" s="36">
        <v>4311.1499999999996</v>
      </c>
      <c r="I143" s="36">
        <v>4444.05</v>
      </c>
      <c r="J143" s="36">
        <v>4669.0999999999995</v>
      </c>
      <c r="K143" s="31">
        <v>4219</v>
      </c>
      <c r="L143" s="31">
        <v>3861.05</v>
      </c>
      <c r="M143" s="31">
        <v>106.28776000000001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78.75</v>
      </c>
      <c r="D144" s="36">
        <v>77.516666666666666</v>
      </c>
      <c r="E144" s="36">
        <v>76.033333333333331</v>
      </c>
      <c r="F144" s="36">
        <v>73.316666666666663</v>
      </c>
      <c r="G144" s="36">
        <v>71.833333333333329</v>
      </c>
      <c r="H144" s="36">
        <v>80.233333333333334</v>
      </c>
      <c r="I144" s="36">
        <v>81.716666666666654</v>
      </c>
      <c r="J144" s="36">
        <v>84.433333333333337</v>
      </c>
      <c r="K144" s="31">
        <v>79</v>
      </c>
      <c r="L144" s="31">
        <v>74.8</v>
      </c>
      <c r="M144" s="31">
        <v>465.66741000000002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2417.35</v>
      </c>
      <c r="D145" s="36">
        <v>2419.0833333333335</v>
      </c>
      <c r="E145" s="36">
        <v>2403.2666666666669</v>
      </c>
      <c r="F145" s="36">
        <v>2389.1833333333334</v>
      </c>
      <c r="G145" s="36">
        <v>2373.3666666666668</v>
      </c>
      <c r="H145" s="36">
        <v>2433.166666666667</v>
      </c>
      <c r="I145" s="36">
        <v>2448.9833333333336</v>
      </c>
      <c r="J145" s="36">
        <v>2463.0666666666671</v>
      </c>
      <c r="K145" s="31">
        <v>2434.9</v>
      </c>
      <c r="L145" s="31">
        <v>2405</v>
      </c>
      <c r="M145" s="31">
        <v>5.7848300000000004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1748.7</v>
      </c>
      <c r="D146" s="36">
        <v>1757.5</v>
      </c>
      <c r="E146" s="36">
        <v>1733.2</v>
      </c>
      <c r="F146" s="36">
        <v>1717.7</v>
      </c>
      <c r="G146" s="36">
        <v>1693.4</v>
      </c>
      <c r="H146" s="36">
        <v>1773</v>
      </c>
      <c r="I146" s="36">
        <v>1797.3000000000002</v>
      </c>
      <c r="J146" s="36">
        <v>1812.8</v>
      </c>
      <c r="K146" s="31">
        <v>1781.8</v>
      </c>
      <c r="L146" s="31">
        <v>1742</v>
      </c>
      <c r="M146" s="31">
        <v>2.6946500000000002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101.7</v>
      </c>
      <c r="D147" s="36">
        <v>102.08</v>
      </c>
      <c r="E147" s="36">
        <v>100.86</v>
      </c>
      <c r="F147" s="36">
        <v>100.02</v>
      </c>
      <c r="G147" s="36">
        <v>98.8</v>
      </c>
      <c r="H147" s="36">
        <v>102.92</v>
      </c>
      <c r="I147" s="36">
        <v>104.14</v>
      </c>
      <c r="J147" s="36">
        <v>104.98</v>
      </c>
      <c r="K147" s="31">
        <v>103.3</v>
      </c>
      <c r="L147" s="31">
        <v>101.24</v>
      </c>
      <c r="M147" s="31">
        <v>353.31787000000003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265.95</v>
      </c>
      <c r="D148" s="36">
        <v>267.38333333333333</v>
      </c>
      <c r="E148" s="36">
        <v>263.91666666666663</v>
      </c>
      <c r="F148" s="36">
        <v>261.88333333333333</v>
      </c>
      <c r="G148" s="36">
        <v>258.41666666666663</v>
      </c>
      <c r="H148" s="36">
        <v>269.41666666666663</v>
      </c>
      <c r="I148" s="36">
        <v>272.88333333333333</v>
      </c>
      <c r="J148" s="36">
        <v>274.91666666666663</v>
      </c>
      <c r="K148" s="31">
        <v>270.85000000000002</v>
      </c>
      <c r="L148" s="31">
        <v>265.35000000000002</v>
      </c>
      <c r="M148" s="31">
        <v>74.663970000000006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369.65</v>
      </c>
      <c r="D149" s="36">
        <v>370.2</v>
      </c>
      <c r="E149" s="36">
        <v>368.15</v>
      </c>
      <c r="F149" s="36">
        <v>366.65</v>
      </c>
      <c r="G149" s="36">
        <v>364.59999999999997</v>
      </c>
      <c r="H149" s="36">
        <v>371.7</v>
      </c>
      <c r="I149" s="36">
        <v>373.75000000000006</v>
      </c>
      <c r="J149" s="36">
        <v>375.25</v>
      </c>
      <c r="K149" s="31">
        <v>372.25</v>
      </c>
      <c r="L149" s="31">
        <v>368.7</v>
      </c>
      <c r="M149" s="31">
        <v>102.28382000000001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3599.7</v>
      </c>
      <c r="D150" s="36">
        <v>3580.4833333333336</v>
      </c>
      <c r="E150" s="36">
        <v>3554.9666666666672</v>
      </c>
      <c r="F150" s="36">
        <v>3510.2333333333336</v>
      </c>
      <c r="G150" s="36">
        <v>3484.7166666666672</v>
      </c>
      <c r="H150" s="36">
        <v>3625.2166666666672</v>
      </c>
      <c r="I150" s="36">
        <v>3650.7333333333336</v>
      </c>
      <c r="J150" s="36">
        <v>3695.4666666666672</v>
      </c>
      <c r="K150" s="31">
        <v>3606</v>
      </c>
      <c r="L150" s="31">
        <v>3535.75</v>
      </c>
      <c r="M150" s="31">
        <v>1.5743400000000001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2550.35</v>
      </c>
      <c r="D151" s="36">
        <v>2546.4500000000003</v>
      </c>
      <c r="E151" s="36">
        <v>2537.9000000000005</v>
      </c>
      <c r="F151" s="36">
        <v>2525.4500000000003</v>
      </c>
      <c r="G151" s="36">
        <v>2516.9000000000005</v>
      </c>
      <c r="H151" s="36">
        <v>2558.9000000000005</v>
      </c>
      <c r="I151" s="36">
        <v>2567.4500000000007</v>
      </c>
      <c r="J151" s="36">
        <v>2579.9000000000005</v>
      </c>
      <c r="K151" s="31">
        <v>2555</v>
      </c>
      <c r="L151" s="31">
        <v>2534</v>
      </c>
      <c r="M151" s="31">
        <v>2.5955400000000002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1913.05</v>
      </c>
      <c r="D152" s="36">
        <v>1911.3666666666668</v>
      </c>
      <c r="E152" s="36">
        <v>1892.8333333333335</v>
      </c>
      <c r="F152" s="36">
        <v>1872.6166666666668</v>
      </c>
      <c r="G152" s="36">
        <v>1854.0833333333335</v>
      </c>
      <c r="H152" s="36">
        <v>1931.5833333333335</v>
      </c>
      <c r="I152" s="36">
        <v>1950.1166666666668</v>
      </c>
      <c r="J152" s="36">
        <v>1970.3333333333335</v>
      </c>
      <c r="K152" s="31">
        <v>1929.9</v>
      </c>
      <c r="L152" s="31">
        <v>1891.15</v>
      </c>
      <c r="M152" s="31">
        <v>9.2569999999999997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275.8</v>
      </c>
      <c r="D153" s="36">
        <v>276.26666666666665</v>
      </c>
      <c r="E153" s="36">
        <v>273.5333333333333</v>
      </c>
      <c r="F153" s="36">
        <v>271.26666666666665</v>
      </c>
      <c r="G153" s="36">
        <v>268.5333333333333</v>
      </c>
      <c r="H153" s="36">
        <v>278.5333333333333</v>
      </c>
      <c r="I153" s="36">
        <v>281.26666666666665</v>
      </c>
      <c r="J153" s="36">
        <v>283.5333333333333</v>
      </c>
      <c r="K153" s="31">
        <v>279</v>
      </c>
      <c r="L153" s="31">
        <v>274</v>
      </c>
      <c r="M153" s="31">
        <v>170.44768999999999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690.95</v>
      </c>
      <c r="D154" s="36">
        <v>692.69999999999993</v>
      </c>
      <c r="E154" s="36">
        <v>682.24999999999989</v>
      </c>
      <c r="F154" s="36">
        <v>673.55</v>
      </c>
      <c r="G154" s="36">
        <v>663.09999999999991</v>
      </c>
      <c r="H154" s="36">
        <v>701.39999999999986</v>
      </c>
      <c r="I154" s="36">
        <v>711.84999999999991</v>
      </c>
      <c r="J154" s="36">
        <v>720.54999999999984</v>
      </c>
      <c r="K154" s="31">
        <v>703.15</v>
      </c>
      <c r="L154" s="31">
        <v>684</v>
      </c>
      <c r="M154" s="31">
        <v>38.853499999999997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417</v>
      </c>
      <c r="D155" s="36">
        <v>423.33333333333331</v>
      </c>
      <c r="E155" s="36">
        <v>404.66666666666663</v>
      </c>
      <c r="F155" s="36">
        <v>392.33333333333331</v>
      </c>
      <c r="G155" s="36">
        <v>373.66666666666663</v>
      </c>
      <c r="H155" s="36">
        <v>435.66666666666663</v>
      </c>
      <c r="I155" s="36">
        <v>454.33333333333326</v>
      </c>
      <c r="J155" s="36">
        <v>466.66666666666663</v>
      </c>
      <c r="K155" s="31">
        <v>442</v>
      </c>
      <c r="L155" s="31">
        <v>411</v>
      </c>
      <c r="M155" s="31">
        <v>128.2577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1365.15</v>
      </c>
      <c r="D156" s="36">
        <v>1373.8</v>
      </c>
      <c r="E156" s="36">
        <v>1343.1</v>
      </c>
      <c r="F156" s="36">
        <v>1321.05</v>
      </c>
      <c r="G156" s="36">
        <v>1290.3499999999999</v>
      </c>
      <c r="H156" s="36">
        <v>1395.85</v>
      </c>
      <c r="I156" s="36">
        <v>1426.5500000000002</v>
      </c>
      <c r="J156" s="36">
        <v>1448.6</v>
      </c>
      <c r="K156" s="31">
        <v>1404.5</v>
      </c>
      <c r="L156" s="31">
        <v>1351.75</v>
      </c>
      <c r="M156" s="31">
        <v>8.2621699999999993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3660.9</v>
      </c>
      <c r="D157" s="36">
        <v>3658.0833333333335</v>
      </c>
      <c r="E157" s="36">
        <v>3646.8666666666668</v>
      </c>
      <c r="F157" s="36">
        <v>3632.8333333333335</v>
      </c>
      <c r="G157" s="36">
        <v>3621.6166666666668</v>
      </c>
      <c r="H157" s="36">
        <v>3672.1166666666668</v>
      </c>
      <c r="I157" s="36">
        <v>3683.333333333333</v>
      </c>
      <c r="J157" s="36">
        <v>3697.3666666666668</v>
      </c>
      <c r="K157" s="31">
        <v>3669.3</v>
      </c>
      <c r="L157" s="31">
        <v>3644.05</v>
      </c>
      <c r="M157" s="31">
        <v>2.1688399999999999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38424.699999999997</v>
      </c>
      <c r="D158" s="36">
        <v>38477.950000000004</v>
      </c>
      <c r="E158" s="36">
        <v>38212.750000000007</v>
      </c>
      <c r="F158" s="36">
        <v>38000.800000000003</v>
      </c>
      <c r="G158" s="36">
        <v>37735.600000000006</v>
      </c>
      <c r="H158" s="36">
        <v>38689.900000000009</v>
      </c>
      <c r="I158" s="36">
        <v>38955.100000000006</v>
      </c>
      <c r="J158" s="36">
        <v>39167.05000000001</v>
      </c>
      <c r="K158" s="31">
        <v>38743.15</v>
      </c>
      <c r="L158" s="31">
        <v>38266</v>
      </c>
      <c r="M158" s="31">
        <v>0.13946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1467.25</v>
      </c>
      <c r="D159" s="36">
        <v>1477.4166666666667</v>
      </c>
      <c r="E159" s="36">
        <v>1449.8333333333335</v>
      </c>
      <c r="F159" s="36">
        <v>1432.4166666666667</v>
      </c>
      <c r="G159" s="36">
        <v>1404.8333333333335</v>
      </c>
      <c r="H159" s="36">
        <v>1494.8333333333335</v>
      </c>
      <c r="I159" s="36">
        <v>1522.416666666667</v>
      </c>
      <c r="J159" s="36">
        <v>1539.8333333333335</v>
      </c>
      <c r="K159" s="31">
        <v>1505</v>
      </c>
      <c r="L159" s="31">
        <v>1460</v>
      </c>
      <c r="M159" s="31">
        <v>2.6888000000000001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3847.55</v>
      </c>
      <c r="D160" s="36">
        <v>3837.4333333333329</v>
      </c>
      <c r="E160" s="36">
        <v>3783.1166666666659</v>
      </c>
      <c r="F160" s="36">
        <v>3718.6833333333329</v>
      </c>
      <c r="G160" s="36">
        <v>3664.3666666666659</v>
      </c>
      <c r="H160" s="36">
        <v>3901.8666666666659</v>
      </c>
      <c r="I160" s="36">
        <v>3956.1833333333325</v>
      </c>
      <c r="J160" s="36">
        <v>4020.6166666666659</v>
      </c>
      <c r="K160" s="31">
        <v>3891.75</v>
      </c>
      <c r="L160" s="31">
        <v>3773</v>
      </c>
      <c r="M160" s="31">
        <v>4.7918900000000004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316.45</v>
      </c>
      <c r="D161" s="36">
        <v>318.89999999999998</v>
      </c>
      <c r="E161" s="36">
        <v>313.19999999999993</v>
      </c>
      <c r="F161" s="36">
        <v>309.94999999999993</v>
      </c>
      <c r="G161" s="36">
        <v>304.24999999999989</v>
      </c>
      <c r="H161" s="36">
        <v>322.14999999999998</v>
      </c>
      <c r="I161" s="36">
        <v>327.85</v>
      </c>
      <c r="J161" s="36">
        <v>331.1</v>
      </c>
      <c r="K161" s="31">
        <v>324.60000000000002</v>
      </c>
      <c r="L161" s="31">
        <v>315.64999999999998</v>
      </c>
      <c r="M161" s="31">
        <v>43.346719999999998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3122.6</v>
      </c>
      <c r="D162" s="36">
        <v>3122.0333333333333</v>
      </c>
      <c r="E162" s="36">
        <v>3105.0666666666666</v>
      </c>
      <c r="F162" s="36">
        <v>3087.5333333333333</v>
      </c>
      <c r="G162" s="36">
        <v>3070.5666666666666</v>
      </c>
      <c r="H162" s="36">
        <v>3139.5666666666666</v>
      </c>
      <c r="I162" s="36">
        <v>3156.5333333333328</v>
      </c>
      <c r="J162" s="36">
        <v>3174.0666666666666</v>
      </c>
      <c r="K162" s="31">
        <v>3139</v>
      </c>
      <c r="L162" s="31">
        <v>3104.5</v>
      </c>
      <c r="M162" s="31">
        <v>3.3591199999999999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900.8</v>
      </c>
      <c r="D163" s="36">
        <v>898.2833333333333</v>
      </c>
      <c r="E163" s="36">
        <v>880.66666666666663</v>
      </c>
      <c r="F163" s="36">
        <v>860.5333333333333</v>
      </c>
      <c r="G163" s="36">
        <v>842.91666666666663</v>
      </c>
      <c r="H163" s="36">
        <v>918.41666666666663</v>
      </c>
      <c r="I163" s="36">
        <v>936.03333333333342</v>
      </c>
      <c r="J163" s="36">
        <v>956.16666666666663</v>
      </c>
      <c r="K163" s="31">
        <v>915.9</v>
      </c>
      <c r="L163" s="31">
        <v>878.15</v>
      </c>
      <c r="M163" s="31">
        <v>21.68289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7110.25</v>
      </c>
      <c r="D164" s="36">
        <v>7106.3499999999995</v>
      </c>
      <c r="E164" s="36">
        <v>7065.2999999999993</v>
      </c>
      <c r="F164" s="36">
        <v>7020.3499999999995</v>
      </c>
      <c r="G164" s="36">
        <v>6979.2999999999993</v>
      </c>
      <c r="H164" s="36">
        <v>7151.2999999999993</v>
      </c>
      <c r="I164" s="36">
        <v>7192.35</v>
      </c>
      <c r="J164" s="36">
        <v>7237.2999999999993</v>
      </c>
      <c r="K164" s="31">
        <v>7147.4</v>
      </c>
      <c r="L164" s="31">
        <v>7061.4</v>
      </c>
      <c r="M164" s="31">
        <v>1.9422299999999999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433.55</v>
      </c>
      <c r="D165" s="36">
        <v>435.51666666666665</v>
      </c>
      <c r="E165" s="36">
        <v>430.0333333333333</v>
      </c>
      <c r="F165" s="36">
        <v>426.51666666666665</v>
      </c>
      <c r="G165" s="36">
        <v>421.0333333333333</v>
      </c>
      <c r="H165" s="36">
        <v>439.0333333333333</v>
      </c>
      <c r="I165" s="36">
        <v>444.51666666666665</v>
      </c>
      <c r="J165" s="36">
        <v>448.0333333333333</v>
      </c>
      <c r="K165" s="31">
        <v>441</v>
      </c>
      <c r="L165" s="31">
        <v>432</v>
      </c>
      <c r="M165" s="31">
        <v>21.743110000000001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507.75</v>
      </c>
      <c r="D166" s="36">
        <v>508.2833333333333</v>
      </c>
      <c r="E166" s="36">
        <v>503.96666666666658</v>
      </c>
      <c r="F166" s="36">
        <v>500.18333333333328</v>
      </c>
      <c r="G166" s="36">
        <v>495.86666666666656</v>
      </c>
      <c r="H166" s="36">
        <v>512.06666666666661</v>
      </c>
      <c r="I166" s="36">
        <v>516.38333333333333</v>
      </c>
      <c r="J166" s="36">
        <v>520.16666666666663</v>
      </c>
      <c r="K166" s="31">
        <v>512.6</v>
      </c>
      <c r="L166" s="31">
        <v>504.5</v>
      </c>
      <c r="M166" s="31">
        <v>124.94967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331.8</v>
      </c>
      <c r="D167" s="36">
        <v>328.76666666666665</v>
      </c>
      <c r="E167" s="36">
        <v>325.0333333333333</v>
      </c>
      <c r="F167" s="36">
        <v>318.26666666666665</v>
      </c>
      <c r="G167" s="36">
        <v>314.5333333333333</v>
      </c>
      <c r="H167" s="36">
        <v>335.5333333333333</v>
      </c>
      <c r="I167" s="36">
        <v>339.26666666666665</v>
      </c>
      <c r="J167" s="36">
        <v>346.0333333333333</v>
      </c>
      <c r="K167" s="31">
        <v>332.5</v>
      </c>
      <c r="L167" s="31">
        <v>322</v>
      </c>
      <c r="M167" s="31">
        <v>216.53702000000001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1935.15</v>
      </c>
      <c r="D168" s="36">
        <v>1949.3999999999999</v>
      </c>
      <c r="E168" s="36">
        <v>1898.7999999999997</v>
      </c>
      <c r="F168" s="36">
        <v>1862.4499999999998</v>
      </c>
      <c r="G168" s="36">
        <v>1811.8499999999997</v>
      </c>
      <c r="H168" s="36">
        <v>1985.7499999999998</v>
      </c>
      <c r="I168" s="36">
        <v>2036.3499999999997</v>
      </c>
      <c r="J168" s="36">
        <v>2072.6999999999998</v>
      </c>
      <c r="K168" s="31">
        <v>2000</v>
      </c>
      <c r="L168" s="31">
        <v>1913.05</v>
      </c>
      <c r="M168" s="31">
        <v>15.09558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16633.3</v>
      </c>
      <c r="D169" s="36">
        <v>16736.100000000002</v>
      </c>
      <c r="E169" s="36">
        <v>16472.200000000004</v>
      </c>
      <c r="F169" s="36">
        <v>16311.100000000002</v>
      </c>
      <c r="G169" s="36">
        <v>16047.200000000004</v>
      </c>
      <c r="H169" s="36">
        <v>16897.200000000004</v>
      </c>
      <c r="I169" s="36">
        <v>17161.100000000006</v>
      </c>
      <c r="J169" s="36">
        <v>17322.200000000004</v>
      </c>
      <c r="K169" s="31">
        <v>17000</v>
      </c>
      <c r="L169" s="31">
        <v>16575</v>
      </c>
      <c r="M169" s="31">
        <v>5.3719999999999997E-2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128.63</v>
      </c>
      <c r="D170" s="36">
        <v>128.95333333333335</v>
      </c>
      <c r="E170" s="36">
        <v>128.00666666666669</v>
      </c>
      <c r="F170" s="36">
        <v>127.38333333333335</v>
      </c>
      <c r="G170" s="36">
        <v>126.4366666666667</v>
      </c>
      <c r="H170" s="36">
        <v>129.57666666666668</v>
      </c>
      <c r="I170" s="36">
        <v>130.52333333333334</v>
      </c>
      <c r="J170" s="36">
        <v>131.14666666666668</v>
      </c>
      <c r="K170" s="31">
        <v>129.9</v>
      </c>
      <c r="L170" s="31">
        <v>128.33000000000001</v>
      </c>
      <c r="M170" s="31">
        <v>203.04777000000001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527.95000000000005</v>
      </c>
      <c r="D171" s="36">
        <v>528.88333333333333</v>
      </c>
      <c r="E171" s="36">
        <v>521.11666666666667</v>
      </c>
      <c r="F171" s="36">
        <v>514.2833333333333</v>
      </c>
      <c r="G171" s="36">
        <v>506.51666666666665</v>
      </c>
      <c r="H171" s="36">
        <v>535.7166666666667</v>
      </c>
      <c r="I171" s="36">
        <v>543.48333333333335</v>
      </c>
      <c r="J171" s="36">
        <v>550.31666666666672</v>
      </c>
      <c r="K171" s="31">
        <v>536.65</v>
      </c>
      <c r="L171" s="31">
        <v>522.04999999999995</v>
      </c>
      <c r="M171" s="31">
        <v>121.02131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396.1</v>
      </c>
      <c r="D172" s="36">
        <v>398.7</v>
      </c>
      <c r="E172" s="36">
        <v>392.4</v>
      </c>
      <c r="F172" s="36">
        <v>388.7</v>
      </c>
      <c r="G172" s="36">
        <v>382.4</v>
      </c>
      <c r="H172" s="36">
        <v>402.4</v>
      </c>
      <c r="I172" s="36">
        <v>408.70000000000005</v>
      </c>
      <c r="J172" s="36">
        <v>412.4</v>
      </c>
      <c r="K172" s="31">
        <v>405</v>
      </c>
      <c r="L172" s="31">
        <v>395</v>
      </c>
      <c r="M172" s="31">
        <v>286.38589999999999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2962.05</v>
      </c>
      <c r="D173" s="36">
        <v>2959.85</v>
      </c>
      <c r="E173" s="36">
        <v>2944.8999999999996</v>
      </c>
      <c r="F173" s="36">
        <v>2927.7499999999995</v>
      </c>
      <c r="G173" s="36">
        <v>2912.7999999999993</v>
      </c>
      <c r="H173" s="36">
        <v>2977</v>
      </c>
      <c r="I173" s="36">
        <v>2991.95</v>
      </c>
      <c r="J173" s="36">
        <v>3009.1000000000004</v>
      </c>
      <c r="K173" s="31">
        <v>2974.8</v>
      </c>
      <c r="L173" s="31">
        <v>2942.7</v>
      </c>
      <c r="M173" s="31">
        <v>35.983829999999998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726.35</v>
      </c>
      <c r="D174" s="36">
        <v>727.18333333333339</v>
      </c>
      <c r="E174" s="36">
        <v>722.16666666666674</v>
      </c>
      <c r="F174" s="36">
        <v>717.98333333333335</v>
      </c>
      <c r="G174" s="36">
        <v>712.9666666666667</v>
      </c>
      <c r="H174" s="36">
        <v>731.36666666666679</v>
      </c>
      <c r="I174" s="36">
        <v>736.38333333333344</v>
      </c>
      <c r="J174" s="36">
        <v>740.56666666666683</v>
      </c>
      <c r="K174" s="31">
        <v>732.2</v>
      </c>
      <c r="L174" s="31">
        <v>723</v>
      </c>
      <c r="M174" s="31">
        <v>10.23807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1473.55</v>
      </c>
      <c r="D175" s="36">
        <v>1469.5333333333335</v>
      </c>
      <c r="E175" s="36">
        <v>1459.0666666666671</v>
      </c>
      <c r="F175" s="36">
        <v>1444.5833333333335</v>
      </c>
      <c r="G175" s="36">
        <v>1434.116666666667</v>
      </c>
      <c r="H175" s="36">
        <v>1484.0166666666671</v>
      </c>
      <c r="I175" s="36">
        <v>1494.4833333333338</v>
      </c>
      <c r="J175" s="36">
        <v>1508.9666666666672</v>
      </c>
      <c r="K175" s="31">
        <v>1480</v>
      </c>
      <c r="L175" s="31">
        <v>1455.05</v>
      </c>
      <c r="M175" s="31">
        <v>14.270350000000001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2422.1999999999998</v>
      </c>
      <c r="D176" s="36">
        <v>2412.8166666666666</v>
      </c>
      <c r="E176" s="36">
        <v>2394.3833333333332</v>
      </c>
      <c r="F176" s="36">
        <v>2366.5666666666666</v>
      </c>
      <c r="G176" s="36">
        <v>2348.1333333333332</v>
      </c>
      <c r="H176" s="36">
        <v>2440.6333333333332</v>
      </c>
      <c r="I176" s="36">
        <v>2459.0666666666666</v>
      </c>
      <c r="J176" s="36">
        <v>2486.8833333333332</v>
      </c>
      <c r="K176" s="31">
        <v>2431.25</v>
      </c>
      <c r="L176" s="31">
        <v>2385</v>
      </c>
      <c r="M176" s="31">
        <v>2.23271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180.32</v>
      </c>
      <c r="D177" s="36">
        <v>180.16666666666666</v>
      </c>
      <c r="E177" s="36">
        <v>175.2533333333333</v>
      </c>
      <c r="F177" s="36">
        <v>170.18666666666664</v>
      </c>
      <c r="G177" s="36">
        <v>165.27333333333328</v>
      </c>
      <c r="H177" s="36">
        <v>185.23333333333332</v>
      </c>
      <c r="I177" s="36">
        <v>190.14666666666668</v>
      </c>
      <c r="J177" s="36">
        <v>195.21333333333334</v>
      </c>
      <c r="K177" s="31">
        <v>185.08</v>
      </c>
      <c r="L177" s="31">
        <v>175.1</v>
      </c>
      <c r="M177" s="31">
        <v>555.63379999999995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27462.1</v>
      </c>
      <c r="D178" s="36">
        <v>27475.083333333332</v>
      </c>
      <c r="E178" s="36">
        <v>27250.266666666663</v>
      </c>
      <c r="F178" s="36">
        <v>27038.433333333331</v>
      </c>
      <c r="G178" s="36">
        <v>26813.616666666661</v>
      </c>
      <c r="H178" s="36">
        <v>27686.916666666664</v>
      </c>
      <c r="I178" s="36">
        <v>27911.733333333337</v>
      </c>
      <c r="J178" s="36">
        <v>28123.566666666666</v>
      </c>
      <c r="K178" s="31">
        <v>27699.9</v>
      </c>
      <c r="L178" s="31">
        <v>27263.25</v>
      </c>
      <c r="M178" s="31">
        <v>0.28615000000000002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2829.75</v>
      </c>
      <c r="D179" s="36">
        <v>2801.0833333333335</v>
      </c>
      <c r="E179" s="36">
        <v>2761.0166666666669</v>
      </c>
      <c r="F179" s="36">
        <v>2692.2833333333333</v>
      </c>
      <c r="G179" s="36">
        <v>2652.2166666666667</v>
      </c>
      <c r="H179" s="36">
        <v>2869.8166666666671</v>
      </c>
      <c r="I179" s="36">
        <v>2909.8833333333337</v>
      </c>
      <c r="J179" s="36">
        <v>2978.6166666666672</v>
      </c>
      <c r="K179" s="31">
        <v>2841.15</v>
      </c>
      <c r="L179" s="31">
        <v>2732.35</v>
      </c>
      <c r="M179" s="31">
        <v>24.78641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7727.85</v>
      </c>
      <c r="D180" s="36">
        <v>7743.3</v>
      </c>
      <c r="E180" s="36">
        <v>7645.6</v>
      </c>
      <c r="F180" s="36">
        <v>7563.35</v>
      </c>
      <c r="G180" s="36">
        <v>7465.6500000000005</v>
      </c>
      <c r="H180" s="36">
        <v>7825.55</v>
      </c>
      <c r="I180" s="36">
        <v>7923.2499999999991</v>
      </c>
      <c r="J180" s="36">
        <v>8005.5</v>
      </c>
      <c r="K180" s="31">
        <v>7841</v>
      </c>
      <c r="L180" s="31">
        <v>7661.05</v>
      </c>
      <c r="M180" s="31">
        <v>3.31393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641.29999999999995</v>
      </c>
      <c r="D181" s="36">
        <v>646.98333333333323</v>
      </c>
      <c r="E181" s="36">
        <v>631.96666666666647</v>
      </c>
      <c r="F181" s="36">
        <v>622.63333333333321</v>
      </c>
      <c r="G181" s="36">
        <v>607.61666666666645</v>
      </c>
      <c r="H181" s="36">
        <v>656.31666666666649</v>
      </c>
      <c r="I181" s="36">
        <v>671.33333333333314</v>
      </c>
      <c r="J181" s="36">
        <v>680.66666666666652</v>
      </c>
      <c r="K181" s="31">
        <v>662</v>
      </c>
      <c r="L181" s="31">
        <v>637.65</v>
      </c>
      <c r="M181" s="31">
        <v>15.49934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844.9</v>
      </c>
      <c r="D182" s="36">
        <v>845.55000000000007</v>
      </c>
      <c r="E182" s="36">
        <v>839.60000000000014</v>
      </c>
      <c r="F182" s="36">
        <v>834.30000000000007</v>
      </c>
      <c r="G182" s="36">
        <v>828.35000000000014</v>
      </c>
      <c r="H182" s="36">
        <v>850.85000000000014</v>
      </c>
      <c r="I182" s="36">
        <v>856.80000000000018</v>
      </c>
      <c r="J182" s="36">
        <v>862.10000000000014</v>
      </c>
      <c r="K182" s="31">
        <v>851.5</v>
      </c>
      <c r="L182" s="31">
        <v>840.25</v>
      </c>
      <c r="M182" s="31">
        <v>149.29083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153.41</v>
      </c>
      <c r="D183" s="36">
        <v>153.68333333333331</v>
      </c>
      <c r="E183" s="36">
        <v>152.22666666666663</v>
      </c>
      <c r="F183" s="36">
        <v>151.04333333333332</v>
      </c>
      <c r="G183" s="36">
        <v>149.58666666666664</v>
      </c>
      <c r="H183" s="36">
        <v>154.86666666666662</v>
      </c>
      <c r="I183" s="36">
        <v>156.32333333333327</v>
      </c>
      <c r="J183" s="36">
        <v>157.5066666666666</v>
      </c>
      <c r="K183" s="31">
        <v>155.13999999999999</v>
      </c>
      <c r="L183" s="31">
        <v>152.5</v>
      </c>
      <c r="M183" s="31">
        <v>187.08072000000001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1520.95</v>
      </c>
      <c r="D184" s="36">
        <v>1518</v>
      </c>
      <c r="E184" s="36">
        <v>1513.15</v>
      </c>
      <c r="F184" s="36">
        <v>1505.3500000000001</v>
      </c>
      <c r="G184" s="36">
        <v>1500.5000000000002</v>
      </c>
      <c r="H184" s="36">
        <v>1525.8</v>
      </c>
      <c r="I184" s="36">
        <v>1530.6499999999999</v>
      </c>
      <c r="J184" s="36">
        <v>1538.4499999999998</v>
      </c>
      <c r="K184" s="31">
        <v>1522.85</v>
      </c>
      <c r="L184" s="31">
        <v>1510.2</v>
      </c>
      <c r="M184" s="31">
        <v>14.78241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757.05</v>
      </c>
      <c r="D185" s="36">
        <v>755.9</v>
      </c>
      <c r="E185" s="36">
        <v>748.9</v>
      </c>
      <c r="F185" s="36">
        <v>740.75</v>
      </c>
      <c r="G185" s="36">
        <v>733.75</v>
      </c>
      <c r="H185" s="36">
        <v>764.05</v>
      </c>
      <c r="I185" s="36">
        <v>771.05</v>
      </c>
      <c r="J185" s="36">
        <v>779.19999999999993</v>
      </c>
      <c r="K185" s="31">
        <v>762.9</v>
      </c>
      <c r="L185" s="31">
        <v>747.75</v>
      </c>
      <c r="M185" s="31">
        <v>7.0301499999999999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707.6</v>
      </c>
      <c r="D186" s="36">
        <v>707.11666666666667</v>
      </c>
      <c r="E186" s="36">
        <v>703.23333333333335</v>
      </c>
      <c r="F186" s="36">
        <v>698.86666666666667</v>
      </c>
      <c r="G186" s="36">
        <v>694.98333333333335</v>
      </c>
      <c r="H186" s="36">
        <v>711.48333333333335</v>
      </c>
      <c r="I186" s="36">
        <v>715.36666666666679</v>
      </c>
      <c r="J186" s="36">
        <v>719.73333333333335</v>
      </c>
      <c r="K186" s="31">
        <v>711</v>
      </c>
      <c r="L186" s="31">
        <v>702.75</v>
      </c>
      <c r="M186" s="31">
        <v>5.1740399999999998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2471.15</v>
      </c>
      <c r="D187" s="36">
        <v>2478.3333333333335</v>
      </c>
      <c r="E187" s="36">
        <v>2446.1166666666668</v>
      </c>
      <c r="F187" s="36">
        <v>2421.0833333333335</v>
      </c>
      <c r="G187" s="36">
        <v>2388.8666666666668</v>
      </c>
      <c r="H187" s="36">
        <v>2503.3666666666668</v>
      </c>
      <c r="I187" s="36">
        <v>2535.583333333333</v>
      </c>
      <c r="J187" s="36">
        <v>2560.6166666666668</v>
      </c>
      <c r="K187" s="31">
        <v>2510.5500000000002</v>
      </c>
      <c r="L187" s="31">
        <v>2453.3000000000002</v>
      </c>
      <c r="M187" s="31">
        <v>10.90211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1121.0999999999999</v>
      </c>
      <c r="D188" s="36">
        <v>1115.5833333333333</v>
      </c>
      <c r="E188" s="36">
        <v>1106.7666666666664</v>
      </c>
      <c r="F188" s="36">
        <v>1092.4333333333332</v>
      </c>
      <c r="G188" s="36">
        <v>1083.6166666666663</v>
      </c>
      <c r="H188" s="36">
        <v>1129.9166666666665</v>
      </c>
      <c r="I188" s="36">
        <v>1138.7333333333336</v>
      </c>
      <c r="J188" s="36">
        <v>1153.0666666666666</v>
      </c>
      <c r="K188" s="31">
        <v>1124.4000000000001</v>
      </c>
      <c r="L188" s="31">
        <v>1101.25</v>
      </c>
      <c r="M188" s="31">
        <v>13.657859999999999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1868.2</v>
      </c>
      <c r="D189" s="36">
        <v>1867.1666666666667</v>
      </c>
      <c r="E189" s="36">
        <v>1856.1333333333334</v>
      </c>
      <c r="F189" s="36">
        <v>1844.0666666666666</v>
      </c>
      <c r="G189" s="36">
        <v>1833.0333333333333</v>
      </c>
      <c r="H189" s="36">
        <v>1879.2333333333336</v>
      </c>
      <c r="I189" s="36">
        <v>1890.2666666666669</v>
      </c>
      <c r="J189" s="36">
        <v>1902.3333333333337</v>
      </c>
      <c r="K189" s="31">
        <v>1878.2</v>
      </c>
      <c r="L189" s="31">
        <v>1855.1</v>
      </c>
      <c r="M189" s="31">
        <v>3.4214600000000002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3815.1</v>
      </c>
      <c r="D190" s="36">
        <v>3817.3833333333337</v>
      </c>
      <c r="E190" s="36">
        <v>3792.7666666666673</v>
      </c>
      <c r="F190" s="36">
        <v>3770.4333333333338</v>
      </c>
      <c r="G190" s="36">
        <v>3745.8166666666675</v>
      </c>
      <c r="H190" s="36">
        <v>3839.7166666666672</v>
      </c>
      <c r="I190" s="36">
        <v>3864.333333333333</v>
      </c>
      <c r="J190" s="36">
        <v>3886.666666666667</v>
      </c>
      <c r="K190" s="31">
        <v>3842</v>
      </c>
      <c r="L190" s="31">
        <v>3795.05</v>
      </c>
      <c r="M190" s="31">
        <v>17.740449999999999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1126.9000000000001</v>
      </c>
      <c r="D191" s="36">
        <v>1122.55</v>
      </c>
      <c r="E191" s="36">
        <v>1116.8</v>
      </c>
      <c r="F191" s="36">
        <v>1106.7</v>
      </c>
      <c r="G191" s="36">
        <v>1100.95</v>
      </c>
      <c r="H191" s="36">
        <v>1132.6499999999999</v>
      </c>
      <c r="I191" s="36">
        <v>1138.3999999999999</v>
      </c>
      <c r="J191" s="36">
        <v>1148.4999999999998</v>
      </c>
      <c r="K191" s="31">
        <v>1128.3</v>
      </c>
      <c r="L191" s="31">
        <v>1112.45</v>
      </c>
      <c r="M191" s="31">
        <v>11.618639999999999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7289.7</v>
      </c>
      <c r="D192" s="36">
        <v>7309.0666666666666</v>
      </c>
      <c r="E192" s="36">
        <v>7255.6333333333332</v>
      </c>
      <c r="F192" s="36">
        <v>7221.5666666666666</v>
      </c>
      <c r="G192" s="36">
        <v>7168.1333333333332</v>
      </c>
      <c r="H192" s="36">
        <v>7343.1333333333332</v>
      </c>
      <c r="I192" s="36">
        <v>7396.5666666666657</v>
      </c>
      <c r="J192" s="36">
        <v>7430.6333333333332</v>
      </c>
      <c r="K192" s="31">
        <v>7362.5</v>
      </c>
      <c r="L192" s="31">
        <v>7275</v>
      </c>
      <c r="M192" s="31">
        <v>0.94020000000000004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660.75</v>
      </c>
      <c r="D193" s="36">
        <v>664.68333333333339</v>
      </c>
      <c r="E193" s="36">
        <v>655.41666666666674</v>
      </c>
      <c r="F193" s="36">
        <v>650.08333333333337</v>
      </c>
      <c r="G193" s="36">
        <v>640.81666666666672</v>
      </c>
      <c r="H193" s="36">
        <v>670.01666666666677</v>
      </c>
      <c r="I193" s="36">
        <v>679.28333333333342</v>
      </c>
      <c r="J193" s="36">
        <v>684.61666666666679</v>
      </c>
      <c r="K193" s="31">
        <v>673.95</v>
      </c>
      <c r="L193" s="31">
        <v>659.35</v>
      </c>
      <c r="M193" s="31">
        <v>28.600989999999999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985.9</v>
      </c>
      <c r="D194" s="36">
        <v>991.15</v>
      </c>
      <c r="E194" s="36">
        <v>978.75</v>
      </c>
      <c r="F194" s="36">
        <v>971.6</v>
      </c>
      <c r="G194" s="36">
        <v>959.2</v>
      </c>
      <c r="H194" s="36">
        <v>998.3</v>
      </c>
      <c r="I194" s="36">
        <v>1010.6999999999998</v>
      </c>
      <c r="J194" s="36">
        <v>1017.8499999999999</v>
      </c>
      <c r="K194" s="31">
        <v>1003.55</v>
      </c>
      <c r="L194" s="31">
        <v>984</v>
      </c>
      <c r="M194" s="31">
        <v>98.450749999999999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451.7</v>
      </c>
      <c r="D195" s="36">
        <v>451.36666666666662</v>
      </c>
      <c r="E195" s="36">
        <v>448.48333333333323</v>
      </c>
      <c r="F195" s="36">
        <v>445.26666666666659</v>
      </c>
      <c r="G195" s="36">
        <v>442.38333333333321</v>
      </c>
      <c r="H195" s="36">
        <v>454.58333333333326</v>
      </c>
      <c r="I195" s="36">
        <v>457.46666666666658</v>
      </c>
      <c r="J195" s="36">
        <v>460.68333333333328</v>
      </c>
      <c r="K195" s="31">
        <v>454.25</v>
      </c>
      <c r="L195" s="31">
        <v>448.15</v>
      </c>
      <c r="M195" s="31">
        <v>65.229439999999997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181.12</v>
      </c>
      <c r="D196" s="36">
        <v>182.10666666666668</v>
      </c>
      <c r="E196" s="36">
        <v>179.61333333333337</v>
      </c>
      <c r="F196" s="36">
        <v>178.10666666666668</v>
      </c>
      <c r="G196" s="36">
        <v>175.61333333333337</v>
      </c>
      <c r="H196" s="36">
        <v>183.61333333333337</v>
      </c>
      <c r="I196" s="36">
        <v>186.10666666666671</v>
      </c>
      <c r="J196" s="36">
        <v>187.61333333333337</v>
      </c>
      <c r="K196" s="31">
        <v>184.6</v>
      </c>
      <c r="L196" s="31">
        <v>180.6</v>
      </c>
      <c r="M196" s="31">
        <v>350.32118000000003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1371.35</v>
      </c>
      <c r="D197" s="36">
        <v>1377.6500000000003</v>
      </c>
      <c r="E197" s="36">
        <v>1363.8500000000006</v>
      </c>
      <c r="F197" s="36">
        <v>1356.3500000000004</v>
      </c>
      <c r="G197" s="36">
        <v>1342.5500000000006</v>
      </c>
      <c r="H197" s="36">
        <v>1385.1500000000005</v>
      </c>
      <c r="I197" s="36">
        <v>1398.9500000000003</v>
      </c>
      <c r="J197" s="36">
        <v>1406.4500000000005</v>
      </c>
      <c r="K197" s="31">
        <v>1391.45</v>
      </c>
      <c r="L197" s="31">
        <v>1370.15</v>
      </c>
      <c r="M197" s="31">
        <v>9.5076000000000001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875.3</v>
      </c>
      <c r="D198" s="36">
        <v>871.4</v>
      </c>
      <c r="E198" s="36">
        <v>862.44999999999993</v>
      </c>
      <c r="F198" s="36">
        <v>849.59999999999991</v>
      </c>
      <c r="G198" s="36">
        <v>840.64999999999986</v>
      </c>
      <c r="H198" s="36">
        <v>884.25</v>
      </c>
      <c r="I198" s="36">
        <v>893.2</v>
      </c>
      <c r="J198" s="36">
        <v>906.05000000000007</v>
      </c>
      <c r="K198" s="31">
        <v>880.35</v>
      </c>
      <c r="L198" s="31">
        <v>858.55</v>
      </c>
      <c r="M198" s="31">
        <v>7.4358700000000004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3589</v>
      </c>
      <c r="D199" s="36">
        <v>3584</v>
      </c>
      <c r="E199" s="36">
        <v>3543</v>
      </c>
      <c r="F199" s="36">
        <v>3497</v>
      </c>
      <c r="G199" s="36">
        <v>3456</v>
      </c>
      <c r="H199" s="36">
        <v>3630</v>
      </c>
      <c r="I199" s="36">
        <v>3671</v>
      </c>
      <c r="J199" s="36">
        <v>3717</v>
      </c>
      <c r="K199" s="31">
        <v>3625</v>
      </c>
      <c r="L199" s="31">
        <v>3538</v>
      </c>
      <c r="M199" s="31">
        <v>15.850479999999999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2886.85</v>
      </c>
      <c r="D200" s="36">
        <v>2885.4166666666665</v>
      </c>
      <c r="E200" s="36">
        <v>2861.833333333333</v>
      </c>
      <c r="F200" s="36">
        <v>2836.8166666666666</v>
      </c>
      <c r="G200" s="36">
        <v>2813.2333333333331</v>
      </c>
      <c r="H200" s="36">
        <v>2910.4333333333329</v>
      </c>
      <c r="I200" s="36">
        <v>2934.016666666666</v>
      </c>
      <c r="J200" s="36">
        <v>2959.0333333333328</v>
      </c>
      <c r="K200" s="31">
        <v>2909</v>
      </c>
      <c r="L200" s="31">
        <v>2860.4</v>
      </c>
      <c r="M200" s="31">
        <v>1.86896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1604.45</v>
      </c>
      <c r="D201" s="36">
        <v>1600.4833333333333</v>
      </c>
      <c r="E201" s="36">
        <v>1591.9666666666667</v>
      </c>
      <c r="F201" s="36">
        <v>1579.4833333333333</v>
      </c>
      <c r="G201" s="36">
        <v>1570.9666666666667</v>
      </c>
      <c r="H201" s="36">
        <v>1612.9666666666667</v>
      </c>
      <c r="I201" s="36">
        <v>1621.4833333333336</v>
      </c>
      <c r="J201" s="36">
        <v>1633.9666666666667</v>
      </c>
      <c r="K201" s="31">
        <v>1609</v>
      </c>
      <c r="L201" s="31">
        <v>1588</v>
      </c>
      <c r="M201" s="31">
        <v>2.49173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5357.6</v>
      </c>
      <c r="D202" s="36">
        <v>5338.2</v>
      </c>
      <c r="E202" s="36">
        <v>5224.3999999999996</v>
      </c>
      <c r="F202" s="36">
        <v>5091.2</v>
      </c>
      <c r="G202" s="36">
        <v>4977.3999999999996</v>
      </c>
      <c r="H202" s="36">
        <v>5471.4</v>
      </c>
      <c r="I202" s="36">
        <v>5585.2000000000007</v>
      </c>
      <c r="J202" s="36">
        <v>5718.4</v>
      </c>
      <c r="K202" s="31">
        <v>5452</v>
      </c>
      <c r="L202" s="31">
        <v>5205</v>
      </c>
      <c r="M202" s="31">
        <v>12.47457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4363.25</v>
      </c>
      <c r="D203" s="36">
        <v>4338.75</v>
      </c>
      <c r="E203" s="36">
        <v>4277.5</v>
      </c>
      <c r="F203" s="36">
        <v>4191.75</v>
      </c>
      <c r="G203" s="36">
        <v>4130.5</v>
      </c>
      <c r="H203" s="36">
        <v>4424.5</v>
      </c>
      <c r="I203" s="36">
        <v>4485.75</v>
      </c>
      <c r="J203" s="36">
        <v>4571.5</v>
      </c>
      <c r="K203" s="31">
        <v>4400</v>
      </c>
      <c r="L203" s="31">
        <v>4253</v>
      </c>
      <c r="M203" s="31">
        <v>4.04976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556.15</v>
      </c>
      <c r="D204" s="36">
        <v>554.61666666666667</v>
      </c>
      <c r="E204" s="36">
        <v>551.63333333333333</v>
      </c>
      <c r="F204" s="36">
        <v>547.11666666666667</v>
      </c>
      <c r="G204" s="36">
        <v>544.13333333333333</v>
      </c>
      <c r="H204" s="36">
        <v>559.13333333333333</v>
      </c>
      <c r="I204" s="36">
        <v>562.11666666666667</v>
      </c>
      <c r="J204" s="36">
        <v>566.63333333333333</v>
      </c>
      <c r="K204" s="31">
        <v>557.6</v>
      </c>
      <c r="L204" s="31">
        <v>550.1</v>
      </c>
      <c r="M204" s="31">
        <v>15.8767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11119.05</v>
      </c>
      <c r="D205" s="36">
        <v>11146.683333333334</v>
      </c>
      <c r="E205" s="36">
        <v>11024.016666666668</v>
      </c>
      <c r="F205" s="36">
        <v>10928.983333333334</v>
      </c>
      <c r="G205" s="36">
        <v>10806.316666666668</v>
      </c>
      <c r="H205" s="36">
        <v>11241.716666666669</v>
      </c>
      <c r="I205" s="36">
        <v>11364.383333333333</v>
      </c>
      <c r="J205" s="36">
        <v>11459.41666666667</v>
      </c>
      <c r="K205" s="31">
        <v>11269.35</v>
      </c>
      <c r="L205" s="31">
        <v>11051.65</v>
      </c>
      <c r="M205" s="31">
        <v>3.2272400000000001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147.05000000000001</v>
      </c>
      <c r="D206" s="36">
        <v>147.34</v>
      </c>
      <c r="E206" s="36">
        <v>146.06</v>
      </c>
      <c r="F206" s="36">
        <v>145.07</v>
      </c>
      <c r="G206" s="36">
        <v>143.79</v>
      </c>
      <c r="H206" s="36">
        <v>148.33000000000001</v>
      </c>
      <c r="I206" s="36">
        <v>149.61000000000004</v>
      </c>
      <c r="J206" s="36">
        <v>150.60000000000002</v>
      </c>
      <c r="K206" s="31">
        <v>148.62</v>
      </c>
      <c r="L206" s="31">
        <v>146.35</v>
      </c>
      <c r="M206" s="31">
        <v>80.140010000000004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2092.9499999999998</v>
      </c>
      <c r="D207" s="36">
        <v>2097.0166666666664</v>
      </c>
      <c r="E207" s="36">
        <v>2075.9333333333329</v>
      </c>
      <c r="F207" s="36">
        <v>2058.9166666666665</v>
      </c>
      <c r="G207" s="36">
        <v>2037.833333333333</v>
      </c>
      <c r="H207" s="36">
        <v>2114.0333333333328</v>
      </c>
      <c r="I207" s="36">
        <v>2135.1166666666668</v>
      </c>
      <c r="J207" s="36">
        <v>2152.1333333333328</v>
      </c>
      <c r="K207" s="31">
        <v>2118.1</v>
      </c>
      <c r="L207" s="31">
        <v>2080</v>
      </c>
      <c r="M207" s="31">
        <v>3.1548099999999999</v>
      </c>
      <c r="N207" s="1"/>
      <c r="O207" s="1"/>
    </row>
    <row r="208" spans="1:15" ht="12.75" customHeight="1">
      <c r="A208" s="51">
        <v>203</v>
      </c>
      <c r="B208" s="53" t="s">
        <v>1017</v>
      </c>
      <c r="C208" s="31">
        <v>1252.5999999999999</v>
      </c>
      <c r="D208" s="36">
        <v>1254.8166666666666</v>
      </c>
      <c r="E208" s="36">
        <v>1234.7833333333333</v>
      </c>
      <c r="F208" s="36">
        <v>1216.9666666666667</v>
      </c>
      <c r="G208" s="36">
        <v>1196.9333333333334</v>
      </c>
      <c r="H208" s="36">
        <v>1272.6333333333332</v>
      </c>
      <c r="I208" s="36">
        <v>1292.6666666666665</v>
      </c>
      <c r="J208" s="36">
        <v>1310.4833333333331</v>
      </c>
      <c r="K208" s="31">
        <v>1274.8499999999999</v>
      </c>
      <c r="L208" s="31">
        <v>1237</v>
      </c>
      <c r="M208" s="31">
        <v>36.096670000000003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1624.9</v>
      </c>
      <c r="D209" s="36">
        <v>1638.6333333333332</v>
      </c>
      <c r="E209" s="36">
        <v>1606.2666666666664</v>
      </c>
      <c r="F209" s="36">
        <v>1587.6333333333332</v>
      </c>
      <c r="G209" s="36">
        <v>1555.2666666666664</v>
      </c>
      <c r="H209" s="36">
        <v>1657.2666666666664</v>
      </c>
      <c r="I209" s="36">
        <v>1689.6333333333332</v>
      </c>
      <c r="J209" s="36">
        <v>1708.2666666666664</v>
      </c>
      <c r="K209" s="31">
        <v>1671</v>
      </c>
      <c r="L209" s="31">
        <v>1620</v>
      </c>
      <c r="M209" s="31">
        <v>20.467230000000001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452.3</v>
      </c>
      <c r="D210" s="36">
        <v>451.56666666666666</v>
      </c>
      <c r="E210" s="36">
        <v>448.33333333333331</v>
      </c>
      <c r="F210" s="36">
        <v>444.36666666666667</v>
      </c>
      <c r="G210" s="36">
        <v>441.13333333333333</v>
      </c>
      <c r="H210" s="36">
        <v>455.5333333333333</v>
      </c>
      <c r="I210" s="36">
        <v>458.76666666666665</v>
      </c>
      <c r="J210" s="36">
        <v>462.73333333333329</v>
      </c>
      <c r="K210" s="31">
        <v>454.8</v>
      </c>
      <c r="L210" s="31">
        <v>447.6</v>
      </c>
      <c r="M210" s="31">
        <v>86.01634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16.850000000000001</v>
      </c>
      <c r="D211" s="36">
        <v>16.786666666666665</v>
      </c>
      <c r="E211" s="36">
        <v>16.543333333333329</v>
      </c>
      <c r="F211" s="36">
        <v>16.236666666666665</v>
      </c>
      <c r="G211" s="36">
        <v>15.993333333333329</v>
      </c>
      <c r="H211" s="36">
        <v>17.09333333333333</v>
      </c>
      <c r="I211" s="36">
        <v>17.336666666666662</v>
      </c>
      <c r="J211" s="36">
        <v>17.643333333333331</v>
      </c>
      <c r="K211" s="31">
        <v>17.03</v>
      </c>
      <c r="L211" s="31">
        <v>16.48</v>
      </c>
      <c r="M211" s="31">
        <v>8043.3849200000004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1536.15</v>
      </c>
      <c r="D212" s="36">
        <v>1528.8000000000002</v>
      </c>
      <c r="E212" s="36">
        <v>1506.9000000000003</v>
      </c>
      <c r="F212" s="36">
        <v>1477.65</v>
      </c>
      <c r="G212" s="36">
        <v>1455.7500000000002</v>
      </c>
      <c r="H212" s="36">
        <v>1558.0500000000004</v>
      </c>
      <c r="I212" s="36">
        <v>1579.95</v>
      </c>
      <c r="J212" s="36">
        <v>1609.2000000000005</v>
      </c>
      <c r="K212" s="31">
        <v>1550.7</v>
      </c>
      <c r="L212" s="31">
        <v>1499.55</v>
      </c>
      <c r="M212" s="31">
        <v>23.68835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491.85</v>
      </c>
      <c r="D213" s="36">
        <v>488.3</v>
      </c>
      <c r="E213" s="36">
        <v>483.6</v>
      </c>
      <c r="F213" s="36">
        <v>475.35</v>
      </c>
      <c r="G213" s="36">
        <v>470.65000000000003</v>
      </c>
      <c r="H213" s="36">
        <v>496.55</v>
      </c>
      <c r="I213" s="36">
        <v>501.24999999999994</v>
      </c>
      <c r="J213" s="36">
        <v>509.5</v>
      </c>
      <c r="K213" s="31">
        <v>493</v>
      </c>
      <c r="L213" s="31">
        <v>480.05</v>
      </c>
      <c r="M213" s="31">
        <v>159.35491999999999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23.8</v>
      </c>
      <c r="D214" s="36">
        <v>23.88</v>
      </c>
      <c r="E214" s="36">
        <v>23.65</v>
      </c>
      <c r="F214" s="36">
        <v>23.5</v>
      </c>
      <c r="G214" s="36">
        <v>23.27</v>
      </c>
      <c r="H214" s="36">
        <v>24.029999999999998</v>
      </c>
      <c r="I214" s="36">
        <v>24.259999999999994</v>
      </c>
      <c r="J214" s="36">
        <v>24.409999999999997</v>
      </c>
      <c r="K214" s="31">
        <v>24.11</v>
      </c>
      <c r="L214" s="31">
        <v>23.73</v>
      </c>
      <c r="M214" s="31">
        <v>935.71771000000001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160.91999999999999</v>
      </c>
      <c r="D215" s="36">
        <v>161.86666666666667</v>
      </c>
      <c r="E215" s="36">
        <v>158.64333333333335</v>
      </c>
      <c r="F215" s="36">
        <v>156.36666666666667</v>
      </c>
      <c r="G215" s="36">
        <v>153.14333333333335</v>
      </c>
      <c r="H215" s="36">
        <v>164.14333333333335</v>
      </c>
      <c r="I215" s="36">
        <v>167.3666666666667</v>
      </c>
      <c r="J215" s="36">
        <v>169.64333333333335</v>
      </c>
      <c r="K215" s="31">
        <v>165.09</v>
      </c>
      <c r="L215" s="31">
        <v>159.59</v>
      </c>
      <c r="M215" s="31">
        <v>115.78858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188.61</v>
      </c>
      <c r="D216" s="36">
        <v>187.50333333333333</v>
      </c>
      <c r="E216" s="36">
        <v>185.90666666666667</v>
      </c>
      <c r="F216" s="36">
        <v>183.20333333333335</v>
      </c>
      <c r="G216" s="36">
        <v>181.60666666666668</v>
      </c>
      <c r="H216" s="36">
        <v>190.20666666666665</v>
      </c>
      <c r="I216" s="36">
        <v>191.80333333333334</v>
      </c>
      <c r="J216" s="36">
        <v>194.50666666666663</v>
      </c>
      <c r="K216" s="31">
        <v>189.1</v>
      </c>
      <c r="L216" s="31">
        <v>184.8</v>
      </c>
      <c r="M216" s="31">
        <v>406.33379000000002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1078.95</v>
      </c>
      <c r="D217" s="36">
        <v>1086.3</v>
      </c>
      <c r="E217" s="36">
        <v>1063.0999999999999</v>
      </c>
      <c r="F217" s="36">
        <v>1047.25</v>
      </c>
      <c r="G217" s="36">
        <v>1024.05</v>
      </c>
      <c r="H217" s="36">
        <v>1102.1499999999999</v>
      </c>
      <c r="I217" s="36">
        <v>1125.3500000000001</v>
      </c>
      <c r="J217" s="36">
        <v>1141.1999999999998</v>
      </c>
      <c r="K217" s="31">
        <v>1109.5</v>
      </c>
      <c r="L217" s="31">
        <v>1070.45</v>
      </c>
      <c r="M217" s="31">
        <v>18.997630000000001</v>
      </c>
      <c r="N217" s="1"/>
      <c r="O217" s="1"/>
    </row>
    <row r="218" spans="1:15" ht="12.75" customHeight="1">
      <c r="A218" s="54"/>
      <c r="B218" s="198"/>
      <c r="C218" s="286"/>
      <c r="D218" s="286"/>
      <c r="E218" s="286"/>
      <c r="F218" s="286"/>
      <c r="G218" s="286"/>
      <c r="H218" s="286"/>
      <c r="I218" s="286"/>
      <c r="J218" s="286"/>
      <c r="K218" s="286"/>
      <c r="L218" s="287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0"/>
      <c r="B1" s="37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45462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69" t="s">
        <v>20</v>
      </c>
      <c r="D9" s="369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6"/>
      <c r="L9" s="27"/>
      <c r="M9" s="48"/>
      <c r="N9" s="1"/>
      <c r="O9" s="1"/>
    </row>
    <row r="10" spans="1:15" ht="42.75" customHeight="1">
      <c r="A10" s="365"/>
      <c r="B10" s="368"/>
      <c r="C10" s="368"/>
      <c r="D10" s="36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809.9</v>
      </c>
      <c r="D11" s="36">
        <v>804.01666666666677</v>
      </c>
      <c r="E11" s="36">
        <v>793.03333333333353</v>
      </c>
      <c r="F11" s="36">
        <v>776.16666666666674</v>
      </c>
      <c r="G11" s="36">
        <v>765.18333333333351</v>
      </c>
      <c r="H11" s="36">
        <v>820.88333333333355</v>
      </c>
      <c r="I11" s="36">
        <v>831.8666666666669</v>
      </c>
      <c r="J11" s="36">
        <v>848.73333333333358</v>
      </c>
      <c r="K11" s="31">
        <v>815</v>
      </c>
      <c r="L11" s="31">
        <v>787.15</v>
      </c>
      <c r="M11" s="31">
        <v>16.635940000000002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37068.550000000003</v>
      </c>
      <c r="D12" s="36">
        <v>36952.183333333334</v>
      </c>
      <c r="E12" s="36">
        <v>36656.366666666669</v>
      </c>
      <c r="F12" s="36">
        <v>36244.183333333334</v>
      </c>
      <c r="G12" s="36">
        <v>35948.366666666669</v>
      </c>
      <c r="H12" s="36">
        <v>37364.366666666669</v>
      </c>
      <c r="I12" s="36">
        <v>37660.183333333334</v>
      </c>
      <c r="J12" s="36">
        <v>38072.366666666669</v>
      </c>
      <c r="K12" s="31">
        <v>37248</v>
      </c>
      <c r="L12" s="31">
        <v>36540</v>
      </c>
      <c r="M12" s="31">
        <v>6.3670000000000004E-2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8867</v>
      </c>
      <c r="D13" s="36">
        <v>8939.35</v>
      </c>
      <c r="E13" s="36">
        <v>8728.75</v>
      </c>
      <c r="F13" s="36">
        <v>8590.5</v>
      </c>
      <c r="G13" s="36">
        <v>8379.9</v>
      </c>
      <c r="H13" s="36">
        <v>9077.6</v>
      </c>
      <c r="I13" s="36">
        <v>9288.2000000000025</v>
      </c>
      <c r="J13" s="36">
        <v>9426.4500000000007</v>
      </c>
      <c r="K13" s="31">
        <v>9149.9500000000007</v>
      </c>
      <c r="L13" s="31">
        <v>8801.1</v>
      </c>
      <c r="M13" s="31">
        <v>5.1783900000000003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2652</v>
      </c>
      <c r="D14" s="36">
        <v>2664.3166666666671</v>
      </c>
      <c r="E14" s="36">
        <v>2634.0833333333339</v>
      </c>
      <c r="F14" s="36">
        <v>2616.166666666667</v>
      </c>
      <c r="G14" s="36">
        <v>2585.9333333333338</v>
      </c>
      <c r="H14" s="36">
        <v>2682.233333333334</v>
      </c>
      <c r="I14" s="36">
        <v>2712.4666666666667</v>
      </c>
      <c r="J14" s="36">
        <v>2730.3833333333341</v>
      </c>
      <c r="K14" s="31">
        <v>2694.55</v>
      </c>
      <c r="L14" s="31">
        <v>2646.4</v>
      </c>
      <c r="M14" s="31">
        <v>2.0142099999999998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4121.6000000000004</v>
      </c>
      <c r="D15" s="36">
        <v>4072.2166666666672</v>
      </c>
      <c r="E15" s="36">
        <v>4014.5833333333339</v>
      </c>
      <c r="F15" s="36">
        <v>3907.5666666666666</v>
      </c>
      <c r="G15" s="36">
        <v>3849.9333333333334</v>
      </c>
      <c r="H15" s="36">
        <v>4179.2333333333345</v>
      </c>
      <c r="I15" s="36">
        <v>4236.8666666666677</v>
      </c>
      <c r="J15" s="36">
        <v>4343.883333333335</v>
      </c>
      <c r="K15" s="31">
        <v>4129.8500000000004</v>
      </c>
      <c r="L15" s="31">
        <v>3965.2</v>
      </c>
      <c r="M15" s="31">
        <v>1.4662299999999999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1578.95</v>
      </c>
      <c r="D16" s="36">
        <v>1574</v>
      </c>
      <c r="E16" s="36">
        <v>1560</v>
      </c>
      <c r="F16" s="36">
        <v>1541.05</v>
      </c>
      <c r="G16" s="36">
        <v>1527.05</v>
      </c>
      <c r="H16" s="36">
        <v>1592.95</v>
      </c>
      <c r="I16" s="36">
        <v>1606.95</v>
      </c>
      <c r="J16" s="36">
        <v>1625.9</v>
      </c>
      <c r="K16" s="31">
        <v>1588</v>
      </c>
      <c r="L16" s="31">
        <v>1555.05</v>
      </c>
      <c r="M16" s="31">
        <v>3.99064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664.5</v>
      </c>
      <c r="D17" s="36">
        <v>665.35</v>
      </c>
      <c r="E17" s="36">
        <v>659.7</v>
      </c>
      <c r="F17" s="36">
        <v>654.9</v>
      </c>
      <c r="G17" s="36">
        <v>649.25</v>
      </c>
      <c r="H17" s="36">
        <v>670.15000000000009</v>
      </c>
      <c r="I17" s="36">
        <v>675.8</v>
      </c>
      <c r="J17" s="36">
        <v>680.60000000000014</v>
      </c>
      <c r="K17" s="31">
        <v>671</v>
      </c>
      <c r="L17" s="31">
        <v>660.55</v>
      </c>
      <c r="M17" s="31">
        <v>22.257449999999999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690.45</v>
      </c>
      <c r="D18" s="36">
        <v>685.81666666666661</v>
      </c>
      <c r="E18" s="36">
        <v>679.63333333333321</v>
      </c>
      <c r="F18" s="36">
        <v>668.81666666666661</v>
      </c>
      <c r="G18" s="36">
        <v>662.63333333333321</v>
      </c>
      <c r="H18" s="36">
        <v>696.63333333333321</v>
      </c>
      <c r="I18" s="36">
        <v>702.81666666666661</v>
      </c>
      <c r="J18" s="36">
        <v>713.63333333333321</v>
      </c>
      <c r="K18" s="31">
        <v>692</v>
      </c>
      <c r="L18" s="31">
        <v>675</v>
      </c>
      <c r="M18" s="31">
        <v>13.58816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1900.45</v>
      </c>
      <c r="D19" s="36">
        <v>1892.05</v>
      </c>
      <c r="E19" s="36">
        <v>1856.3999999999999</v>
      </c>
      <c r="F19" s="36">
        <v>1812.35</v>
      </c>
      <c r="G19" s="36">
        <v>1776.6999999999998</v>
      </c>
      <c r="H19" s="36">
        <v>1936.1</v>
      </c>
      <c r="I19" s="36">
        <v>1971.75</v>
      </c>
      <c r="J19" s="36">
        <v>2015.8</v>
      </c>
      <c r="K19" s="31">
        <v>1927.7</v>
      </c>
      <c r="L19" s="31">
        <v>1848</v>
      </c>
      <c r="M19" s="31">
        <v>4.0191800000000004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27198.05</v>
      </c>
      <c r="D20" s="36">
        <v>27256.150000000005</v>
      </c>
      <c r="E20" s="36">
        <v>27057.55000000001</v>
      </c>
      <c r="F20" s="36">
        <v>26917.050000000007</v>
      </c>
      <c r="G20" s="36">
        <v>26718.450000000012</v>
      </c>
      <c r="H20" s="36">
        <v>27396.650000000009</v>
      </c>
      <c r="I20" s="36">
        <v>27595.250000000007</v>
      </c>
      <c r="J20" s="36">
        <v>27735.750000000007</v>
      </c>
      <c r="K20" s="31">
        <v>27454.75</v>
      </c>
      <c r="L20" s="31">
        <v>27115.65</v>
      </c>
      <c r="M20" s="31">
        <v>8.7590000000000001E-2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1476.9</v>
      </c>
      <c r="D21" s="36">
        <v>1490.7166666666665</v>
      </c>
      <c r="E21" s="36">
        <v>1449.4333333333329</v>
      </c>
      <c r="F21" s="36">
        <v>1421.9666666666665</v>
      </c>
      <c r="G21" s="36">
        <v>1380.6833333333329</v>
      </c>
      <c r="H21" s="36">
        <v>1518.1833333333329</v>
      </c>
      <c r="I21" s="36">
        <v>1559.4666666666662</v>
      </c>
      <c r="J21" s="36">
        <v>1586.9333333333329</v>
      </c>
      <c r="K21" s="31">
        <v>1532</v>
      </c>
      <c r="L21" s="31">
        <v>1463.25</v>
      </c>
      <c r="M21" s="31">
        <v>7.4780699999999998</v>
      </c>
      <c r="N21" s="1"/>
      <c r="O21" s="1"/>
    </row>
    <row r="22" spans="1:15" ht="12" customHeight="1">
      <c r="A22" s="33">
        <v>12</v>
      </c>
      <c r="B22" s="53" t="s">
        <v>826</v>
      </c>
      <c r="C22" s="31">
        <v>1026.55</v>
      </c>
      <c r="D22" s="36">
        <v>1028.0833333333333</v>
      </c>
      <c r="E22" s="36">
        <v>1021.4666666666665</v>
      </c>
      <c r="F22" s="36">
        <v>1016.3833333333332</v>
      </c>
      <c r="G22" s="36">
        <v>1009.7666666666664</v>
      </c>
      <c r="H22" s="36">
        <v>1033.1666666666665</v>
      </c>
      <c r="I22" s="36">
        <v>1039.7833333333333</v>
      </c>
      <c r="J22" s="36">
        <v>1044.8666666666666</v>
      </c>
      <c r="K22" s="31">
        <v>1034.7</v>
      </c>
      <c r="L22" s="31">
        <v>1023</v>
      </c>
      <c r="M22" s="31">
        <v>8.9335299999999993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3309.05</v>
      </c>
      <c r="D23" s="36">
        <v>3313.75</v>
      </c>
      <c r="E23" s="36">
        <v>3282.5</v>
      </c>
      <c r="F23" s="36">
        <v>3255.95</v>
      </c>
      <c r="G23" s="36">
        <v>3224.7</v>
      </c>
      <c r="H23" s="36">
        <v>3340.3</v>
      </c>
      <c r="I23" s="36">
        <v>3371.55</v>
      </c>
      <c r="J23" s="36">
        <v>3398.1000000000004</v>
      </c>
      <c r="K23" s="31">
        <v>3345</v>
      </c>
      <c r="L23" s="31">
        <v>3287.2</v>
      </c>
      <c r="M23" s="31">
        <v>17.55612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1814</v>
      </c>
      <c r="D24" s="36">
        <v>1820.7666666666667</v>
      </c>
      <c r="E24" s="36">
        <v>1801.2333333333333</v>
      </c>
      <c r="F24" s="36">
        <v>1788.4666666666667</v>
      </c>
      <c r="G24" s="36">
        <v>1768.9333333333334</v>
      </c>
      <c r="H24" s="36">
        <v>1833.5333333333333</v>
      </c>
      <c r="I24" s="36">
        <v>1853.0666666666666</v>
      </c>
      <c r="J24" s="36">
        <v>1865.8333333333333</v>
      </c>
      <c r="K24" s="31">
        <v>1840.3</v>
      </c>
      <c r="L24" s="31">
        <v>1808</v>
      </c>
      <c r="M24" s="31">
        <v>6.3354499999999998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1445</v>
      </c>
      <c r="D25" s="36">
        <v>1445.8833333333332</v>
      </c>
      <c r="E25" s="36">
        <v>1433.1666666666665</v>
      </c>
      <c r="F25" s="36">
        <v>1421.3333333333333</v>
      </c>
      <c r="G25" s="36">
        <v>1408.6166666666666</v>
      </c>
      <c r="H25" s="36">
        <v>1457.7166666666665</v>
      </c>
      <c r="I25" s="36">
        <v>1470.4333333333332</v>
      </c>
      <c r="J25" s="36">
        <v>1482.2666666666664</v>
      </c>
      <c r="K25" s="31">
        <v>1458.6</v>
      </c>
      <c r="L25" s="31">
        <v>1434.05</v>
      </c>
      <c r="M25" s="31">
        <v>56.518979999999999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748.15</v>
      </c>
      <c r="D26" s="36">
        <v>748.91666666666663</v>
      </c>
      <c r="E26" s="36">
        <v>739.33333333333326</v>
      </c>
      <c r="F26" s="36">
        <v>730.51666666666665</v>
      </c>
      <c r="G26" s="36">
        <v>720.93333333333328</v>
      </c>
      <c r="H26" s="36">
        <v>757.73333333333323</v>
      </c>
      <c r="I26" s="36">
        <v>767.31666666666649</v>
      </c>
      <c r="J26" s="36">
        <v>776.13333333333321</v>
      </c>
      <c r="K26" s="31">
        <v>758.5</v>
      </c>
      <c r="L26" s="31">
        <v>740.1</v>
      </c>
      <c r="M26" s="31">
        <v>73.984179999999995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940.25</v>
      </c>
      <c r="D27" s="36">
        <v>945.29999999999984</v>
      </c>
      <c r="E27" s="36">
        <v>932.74999999999966</v>
      </c>
      <c r="F27" s="36">
        <v>925.24999999999977</v>
      </c>
      <c r="G27" s="36">
        <v>912.69999999999959</v>
      </c>
      <c r="H27" s="36">
        <v>952.79999999999973</v>
      </c>
      <c r="I27" s="36">
        <v>965.34999999999991</v>
      </c>
      <c r="J27" s="36">
        <v>972.8499999999998</v>
      </c>
      <c r="K27" s="31">
        <v>957.85</v>
      </c>
      <c r="L27" s="31">
        <v>937.8</v>
      </c>
      <c r="M27" s="31">
        <v>12.535410000000001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341.55</v>
      </c>
      <c r="D28" s="36">
        <v>343.05</v>
      </c>
      <c r="E28" s="36">
        <v>339.40000000000003</v>
      </c>
      <c r="F28" s="36">
        <v>337.25</v>
      </c>
      <c r="G28" s="36">
        <v>333.6</v>
      </c>
      <c r="H28" s="36">
        <v>345.20000000000005</v>
      </c>
      <c r="I28" s="36">
        <v>348.85</v>
      </c>
      <c r="J28" s="36">
        <v>351.00000000000006</v>
      </c>
      <c r="K28" s="31">
        <v>346.7</v>
      </c>
      <c r="L28" s="31">
        <v>340.9</v>
      </c>
      <c r="M28" s="31">
        <v>14.67029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236.06</v>
      </c>
      <c r="D29" s="36">
        <v>234.23666666666668</v>
      </c>
      <c r="E29" s="36">
        <v>226.82333333333335</v>
      </c>
      <c r="F29" s="36">
        <v>217.58666666666667</v>
      </c>
      <c r="G29" s="36">
        <v>210.17333333333335</v>
      </c>
      <c r="H29" s="36">
        <v>243.47333333333336</v>
      </c>
      <c r="I29" s="36">
        <v>250.88666666666666</v>
      </c>
      <c r="J29" s="36">
        <v>260.12333333333333</v>
      </c>
      <c r="K29" s="31">
        <v>241.65</v>
      </c>
      <c r="L29" s="31">
        <v>225</v>
      </c>
      <c r="M29" s="31">
        <v>65.966539999999995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330.5</v>
      </c>
      <c r="D30" s="36">
        <v>330.96666666666664</v>
      </c>
      <c r="E30" s="36">
        <v>326.68333333333328</v>
      </c>
      <c r="F30" s="36">
        <v>322.86666666666662</v>
      </c>
      <c r="G30" s="36">
        <v>318.58333333333326</v>
      </c>
      <c r="H30" s="36">
        <v>334.7833333333333</v>
      </c>
      <c r="I30" s="36">
        <v>339.06666666666672</v>
      </c>
      <c r="J30" s="36">
        <v>342.88333333333333</v>
      </c>
      <c r="K30" s="31">
        <v>335.25</v>
      </c>
      <c r="L30" s="31">
        <v>327.14999999999998</v>
      </c>
      <c r="M30" s="31">
        <v>49.180219999999998</v>
      </c>
      <c r="N30" s="1"/>
      <c r="O30" s="1"/>
    </row>
    <row r="31" spans="1:15" ht="12.75" customHeight="1">
      <c r="A31" s="33">
        <v>21</v>
      </c>
      <c r="B31" s="53" t="s">
        <v>1018</v>
      </c>
      <c r="C31" s="31">
        <v>833.4</v>
      </c>
      <c r="D31" s="36">
        <v>832.80000000000007</v>
      </c>
      <c r="E31" s="36">
        <v>820.60000000000014</v>
      </c>
      <c r="F31" s="36">
        <v>807.80000000000007</v>
      </c>
      <c r="G31" s="36">
        <v>795.60000000000014</v>
      </c>
      <c r="H31" s="36">
        <v>845.60000000000014</v>
      </c>
      <c r="I31" s="36">
        <v>857.80000000000018</v>
      </c>
      <c r="J31" s="36">
        <v>870.60000000000014</v>
      </c>
      <c r="K31" s="31">
        <v>845</v>
      </c>
      <c r="L31" s="31">
        <v>820</v>
      </c>
      <c r="M31" s="31">
        <v>6.5946999999999996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885.75</v>
      </c>
      <c r="D32" s="36">
        <v>878.26666666666677</v>
      </c>
      <c r="E32" s="36">
        <v>867.53333333333353</v>
      </c>
      <c r="F32" s="36">
        <v>849.31666666666672</v>
      </c>
      <c r="G32" s="36">
        <v>838.58333333333348</v>
      </c>
      <c r="H32" s="36">
        <v>896.48333333333358</v>
      </c>
      <c r="I32" s="36">
        <v>907.21666666666692</v>
      </c>
      <c r="J32" s="36">
        <v>925.43333333333362</v>
      </c>
      <c r="K32" s="31">
        <v>889</v>
      </c>
      <c r="L32" s="31">
        <v>860.05</v>
      </c>
      <c r="M32" s="31">
        <v>2.8168099999999998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1236.25</v>
      </c>
      <c r="D33" s="36">
        <v>1247.8999999999999</v>
      </c>
      <c r="E33" s="36">
        <v>1219.8499999999997</v>
      </c>
      <c r="F33" s="36">
        <v>1203.4499999999998</v>
      </c>
      <c r="G33" s="36">
        <v>1175.3999999999996</v>
      </c>
      <c r="H33" s="36">
        <v>1264.2999999999997</v>
      </c>
      <c r="I33" s="36">
        <v>1292.3499999999999</v>
      </c>
      <c r="J33" s="36">
        <v>1308.7499999999998</v>
      </c>
      <c r="K33" s="31">
        <v>1275.95</v>
      </c>
      <c r="L33" s="31">
        <v>1231.5</v>
      </c>
      <c r="M33" s="31">
        <v>1.86717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2412.75</v>
      </c>
      <c r="D34" s="36">
        <v>2391.85</v>
      </c>
      <c r="E34" s="36">
        <v>2366.1999999999998</v>
      </c>
      <c r="F34" s="36">
        <v>2319.65</v>
      </c>
      <c r="G34" s="36">
        <v>2294</v>
      </c>
      <c r="H34" s="36">
        <v>2438.3999999999996</v>
      </c>
      <c r="I34" s="36">
        <v>2464.0500000000002</v>
      </c>
      <c r="J34" s="36">
        <v>2510.5999999999995</v>
      </c>
      <c r="K34" s="31">
        <v>2417.5</v>
      </c>
      <c r="L34" s="31">
        <v>2345.3000000000002</v>
      </c>
      <c r="M34" s="31">
        <v>0.54425999999999997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868</v>
      </c>
      <c r="D35" s="36">
        <v>882.4666666666667</v>
      </c>
      <c r="E35" s="36">
        <v>849.93333333333339</v>
      </c>
      <c r="F35" s="36">
        <v>831.86666666666667</v>
      </c>
      <c r="G35" s="36">
        <v>799.33333333333337</v>
      </c>
      <c r="H35" s="36">
        <v>900.53333333333342</v>
      </c>
      <c r="I35" s="36">
        <v>933.06666666666672</v>
      </c>
      <c r="J35" s="36">
        <v>951.13333333333344</v>
      </c>
      <c r="K35" s="31">
        <v>915</v>
      </c>
      <c r="L35" s="31">
        <v>864.4</v>
      </c>
      <c r="M35" s="31">
        <v>6.8968400000000001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5218.05</v>
      </c>
      <c r="D36" s="36">
        <v>5121.6166666666659</v>
      </c>
      <c r="E36" s="36">
        <v>5005.2333333333318</v>
      </c>
      <c r="F36" s="36">
        <v>4792.4166666666661</v>
      </c>
      <c r="G36" s="36">
        <v>4676.0333333333319</v>
      </c>
      <c r="H36" s="36">
        <v>5334.4333333333316</v>
      </c>
      <c r="I36" s="36">
        <v>5450.8166666666648</v>
      </c>
      <c r="J36" s="36">
        <v>5663.6333333333314</v>
      </c>
      <c r="K36" s="31">
        <v>5238</v>
      </c>
      <c r="L36" s="31">
        <v>4908.8</v>
      </c>
      <c r="M36" s="31">
        <v>5.81602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1993.55</v>
      </c>
      <c r="D37" s="36">
        <v>2005.5166666666667</v>
      </c>
      <c r="E37" s="36">
        <v>1978.0333333333333</v>
      </c>
      <c r="F37" s="36">
        <v>1962.5166666666667</v>
      </c>
      <c r="G37" s="36">
        <v>1935.0333333333333</v>
      </c>
      <c r="H37" s="36">
        <v>2021.0333333333333</v>
      </c>
      <c r="I37" s="36">
        <v>2048.5166666666664</v>
      </c>
      <c r="J37" s="36">
        <v>2064.0333333333333</v>
      </c>
      <c r="K37" s="31">
        <v>2033</v>
      </c>
      <c r="L37" s="31">
        <v>1990</v>
      </c>
      <c r="M37" s="31">
        <v>0.42407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64.47</v>
      </c>
      <c r="D38" s="36">
        <v>65.023333333333326</v>
      </c>
      <c r="E38" s="36">
        <v>63.446666666666658</v>
      </c>
      <c r="F38" s="36">
        <v>62.423333333333332</v>
      </c>
      <c r="G38" s="36">
        <v>60.846666666666664</v>
      </c>
      <c r="H38" s="36">
        <v>66.046666666666653</v>
      </c>
      <c r="I38" s="36">
        <v>67.623333333333335</v>
      </c>
      <c r="J38" s="36">
        <v>68.646666666666647</v>
      </c>
      <c r="K38" s="31">
        <v>66.599999999999994</v>
      </c>
      <c r="L38" s="31">
        <v>64</v>
      </c>
      <c r="M38" s="31">
        <v>76.664230000000003</v>
      </c>
      <c r="N38" s="1"/>
      <c r="O38" s="1"/>
    </row>
    <row r="39" spans="1:15" ht="12.75" customHeight="1">
      <c r="A39" s="33">
        <v>29</v>
      </c>
      <c r="B39" s="53" t="s">
        <v>827</v>
      </c>
      <c r="C39" s="31">
        <v>27.38</v>
      </c>
      <c r="D39" s="36">
        <v>27.703333333333333</v>
      </c>
      <c r="E39" s="36">
        <v>27.016666666666666</v>
      </c>
      <c r="F39" s="36">
        <v>26.653333333333332</v>
      </c>
      <c r="G39" s="36">
        <v>25.966666666666665</v>
      </c>
      <c r="H39" s="36">
        <v>28.066666666666666</v>
      </c>
      <c r="I39" s="36">
        <v>28.753333333333334</v>
      </c>
      <c r="J39" s="36">
        <v>29.116666666666667</v>
      </c>
      <c r="K39" s="31">
        <v>28.39</v>
      </c>
      <c r="L39" s="31">
        <v>27.34</v>
      </c>
      <c r="M39" s="31">
        <v>87.327759999999998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1370.9</v>
      </c>
      <c r="D40" s="36">
        <v>1375.9833333333333</v>
      </c>
      <c r="E40" s="36">
        <v>1333.9666666666667</v>
      </c>
      <c r="F40" s="36">
        <v>1297.0333333333333</v>
      </c>
      <c r="G40" s="36">
        <v>1255.0166666666667</v>
      </c>
      <c r="H40" s="36">
        <v>1412.9166666666667</v>
      </c>
      <c r="I40" s="36">
        <v>1454.9333333333336</v>
      </c>
      <c r="J40" s="36">
        <v>1491.8666666666668</v>
      </c>
      <c r="K40" s="31">
        <v>1418</v>
      </c>
      <c r="L40" s="31">
        <v>1339.05</v>
      </c>
      <c r="M40" s="31">
        <v>34.503889999999998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4009.85</v>
      </c>
      <c r="D41" s="36">
        <v>4083.2833333333333</v>
      </c>
      <c r="E41" s="36">
        <v>3896.5666666666666</v>
      </c>
      <c r="F41" s="36">
        <v>3783.2833333333333</v>
      </c>
      <c r="G41" s="36">
        <v>3596.5666666666666</v>
      </c>
      <c r="H41" s="36">
        <v>4196.5666666666666</v>
      </c>
      <c r="I41" s="36">
        <v>4383.2833333333328</v>
      </c>
      <c r="J41" s="36">
        <v>4496.5666666666666</v>
      </c>
      <c r="K41" s="31">
        <v>4270</v>
      </c>
      <c r="L41" s="31">
        <v>3970</v>
      </c>
      <c r="M41" s="31">
        <v>11.62945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674.1</v>
      </c>
      <c r="D42" s="36">
        <v>675.78333333333342</v>
      </c>
      <c r="E42" s="36">
        <v>668.61666666666679</v>
      </c>
      <c r="F42" s="36">
        <v>663.13333333333333</v>
      </c>
      <c r="G42" s="36">
        <v>655.9666666666667</v>
      </c>
      <c r="H42" s="36">
        <v>681.26666666666688</v>
      </c>
      <c r="I42" s="36">
        <v>688.43333333333362</v>
      </c>
      <c r="J42" s="36">
        <v>693.91666666666697</v>
      </c>
      <c r="K42" s="31">
        <v>682.95</v>
      </c>
      <c r="L42" s="31">
        <v>670.3</v>
      </c>
      <c r="M42" s="31">
        <v>26.70571</v>
      </c>
      <c r="N42" s="1"/>
      <c r="O42" s="1"/>
    </row>
    <row r="43" spans="1:15" ht="12.75" customHeight="1">
      <c r="A43" s="33">
        <v>33</v>
      </c>
      <c r="B43" s="53" t="s">
        <v>862</v>
      </c>
      <c r="C43" s="31">
        <v>4014.9</v>
      </c>
      <c r="D43" s="36">
        <v>4011.5</v>
      </c>
      <c r="E43" s="36">
        <v>3978.9</v>
      </c>
      <c r="F43" s="36">
        <v>3942.9</v>
      </c>
      <c r="G43" s="36">
        <v>3910.3</v>
      </c>
      <c r="H43" s="36">
        <v>4047.5</v>
      </c>
      <c r="I43" s="36">
        <v>4080.1000000000004</v>
      </c>
      <c r="J43" s="36">
        <v>4116.1000000000004</v>
      </c>
      <c r="K43" s="31">
        <v>4044.1</v>
      </c>
      <c r="L43" s="31">
        <v>3975.5</v>
      </c>
      <c r="M43" s="31">
        <v>0.18929000000000001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2646.5</v>
      </c>
      <c r="D44" s="36">
        <v>2648.6333333333332</v>
      </c>
      <c r="E44" s="36">
        <v>2619.2666666666664</v>
      </c>
      <c r="F44" s="36">
        <v>2592.0333333333333</v>
      </c>
      <c r="G44" s="36">
        <v>2562.6666666666665</v>
      </c>
      <c r="H44" s="36">
        <v>2675.8666666666663</v>
      </c>
      <c r="I44" s="36">
        <v>2705.2333333333331</v>
      </c>
      <c r="J44" s="36">
        <v>2732.4666666666662</v>
      </c>
      <c r="K44" s="31">
        <v>2678</v>
      </c>
      <c r="L44" s="31">
        <v>2621.4</v>
      </c>
      <c r="M44" s="31">
        <v>5.1916799999999999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791.45</v>
      </c>
      <c r="D45" s="36">
        <v>790.05000000000007</v>
      </c>
      <c r="E45" s="36">
        <v>786.40000000000009</v>
      </c>
      <c r="F45" s="36">
        <v>781.35</v>
      </c>
      <c r="G45" s="36">
        <v>777.7</v>
      </c>
      <c r="H45" s="36">
        <v>795.10000000000014</v>
      </c>
      <c r="I45" s="36">
        <v>798.75</v>
      </c>
      <c r="J45" s="36">
        <v>803.80000000000018</v>
      </c>
      <c r="K45" s="31">
        <v>793.7</v>
      </c>
      <c r="L45" s="31">
        <v>785</v>
      </c>
      <c r="M45" s="31">
        <v>1.99403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8490.5499999999993</v>
      </c>
      <c r="D46" s="36">
        <v>8480.5500000000011</v>
      </c>
      <c r="E46" s="36">
        <v>8411.1000000000022</v>
      </c>
      <c r="F46" s="36">
        <v>8331.6500000000015</v>
      </c>
      <c r="G46" s="36">
        <v>8262.2000000000025</v>
      </c>
      <c r="H46" s="36">
        <v>8560.0000000000018</v>
      </c>
      <c r="I46" s="36">
        <v>8629.4500000000025</v>
      </c>
      <c r="J46" s="36">
        <v>8708.9000000000015</v>
      </c>
      <c r="K46" s="31">
        <v>8550</v>
      </c>
      <c r="L46" s="31">
        <v>8401.1</v>
      </c>
      <c r="M46" s="31">
        <v>0.69799999999999995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6236.35</v>
      </c>
      <c r="D47" s="36">
        <v>6217.4500000000007</v>
      </c>
      <c r="E47" s="36">
        <v>6185.1000000000013</v>
      </c>
      <c r="F47" s="36">
        <v>6133.85</v>
      </c>
      <c r="G47" s="36">
        <v>6101.5000000000009</v>
      </c>
      <c r="H47" s="36">
        <v>6268.7000000000016</v>
      </c>
      <c r="I47" s="36">
        <v>6301.05</v>
      </c>
      <c r="J47" s="36">
        <v>6352.300000000002</v>
      </c>
      <c r="K47" s="31">
        <v>6249.8</v>
      </c>
      <c r="L47" s="31">
        <v>6166.2</v>
      </c>
      <c r="M47" s="31">
        <v>2.6788699999999999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484.8</v>
      </c>
      <c r="D48" s="36">
        <v>483.48333333333335</v>
      </c>
      <c r="E48" s="36">
        <v>478.31666666666672</v>
      </c>
      <c r="F48" s="36">
        <v>471.83333333333337</v>
      </c>
      <c r="G48" s="36">
        <v>466.66666666666674</v>
      </c>
      <c r="H48" s="36">
        <v>489.9666666666667</v>
      </c>
      <c r="I48" s="36">
        <v>495.13333333333333</v>
      </c>
      <c r="J48" s="36">
        <v>501.61666666666667</v>
      </c>
      <c r="K48" s="31">
        <v>488.65</v>
      </c>
      <c r="L48" s="31">
        <v>477</v>
      </c>
      <c r="M48" s="31">
        <v>31.696549999999998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343.6</v>
      </c>
      <c r="D49" s="36">
        <v>345.0333333333333</v>
      </c>
      <c r="E49" s="36">
        <v>340.06666666666661</v>
      </c>
      <c r="F49" s="36">
        <v>336.5333333333333</v>
      </c>
      <c r="G49" s="36">
        <v>331.56666666666661</v>
      </c>
      <c r="H49" s="36">
        <v>348.56666666666661</v>
      </c>
      <c r="I49" s="36">
        <v>353.5333333333333</v>
      </c>
      <c r="J49" s="36">
        <v>357.06666666666661</v>
      </c>
      <c r="K49" s="31">
        <v>350</v>
      </c>
      <c r="L49" s="31">
        <v>341.5</v>
      </c>
      <c r="M49" s="31">
        <v>4.2115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657.3</v>
      </c>
      <c r="D50" s="36">
        <v>662.63333333333333</v>
      </c>
      <c r="E50" s="36">
        <v>647.86666666666667</v>
      </c>
      <c r="F50" s="36">
        <v>638.43333333333339</v>
      </c>
      <c r="G50" s="36">
        <v>623.66666666666674</v>
      </c>
      <c r="H50" s="36">
        <v>672.06666666666661</v>
      </c>
      <c r="I50" s="36">
        <v>686.83333333333326</v>
      </c>
      <c r="J50" s="36">
        <v>696.26666666666654</v>
      </c>
      <c r="K50" s="31">
        <v>677.4</v>
      </c>
      <c r="L50" s="31">
        <v>653.20000000000005</v>
      </c>
      <c r="M50" s="31">
        <v>3.5047000000000001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669.55</v>
      </c>
      <c r="D51" s="36">
        <v>654.33333333333337</v>
      </c>
      <c r="E51" s="36">
        <v>635.2166666666667</v>
      </c>
      <c r="F51" s="36">
        <v>600.88333333333333</v>
      </c>
      <c r="G51" s="36">
        <v>581.76666666666665</v>
      </c>
      <c r="H51" s="36">
        <v>688.66666666666674</v>
      </c>
      <c r="I51" s="36">
        <v>707.7833333333333</v>
      </c>
      <c r="J51" s="36">
        <v>742.11666666666679</v>
      </c>
      <c r="K51" s="31">
        <v>673.45</v>
      </c>
      <c r="L51" s="31">
        <v>620</v>
      </c>
      <c r="M51" s="31">
        <v>18.817219999999999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239.24</v>
      </c>
      <c r="D52" s="36">
        <v>240.01333333333332</v>
      </c>
      <c r="E52" s="36">
        <v>237.37666666666664</v>
      </c>
      <c r="F52" s="36">
        <v>235.51333333333332</v>
      </c>
      <c r="G52" s="36">
        <v>232.87666666666664</v>
      </c>
      <c r="H52" s="36">
        <v>241.87666666666664</v>
      </c>
      <c r="I52" s="36">
        <v>244.51333333333329</v>
      </c>
      <c r="J52" s="36">
        <v>246.37666666666664</v>
      </c>
      <c r="K52" s="31">
        <v>242.65</v>
      </c>
      <c r="L52" s="31">
        <v>238.15</v>
      </c>
      <c r="M52" s="31">
        <v>126.42828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2918.5</v>
      </c>
      <c r="D53" s="36">
        <v>2917.1666666666665</v>
      </c>
      <c r="E53" s="36">
        <v>2906.333333333333</v>
      </c>
      <c r="F53" s="36">
        <v>2894.1666666666665</v>
      </c>
      <c r="G53" s="36">
        <v>2883.333333333333</v>
      </c>
      <c r="H53" s="36">
        <v>2929.333333333333</v>
      </c>
      <c r="I53" s="36">
        <v>2940.1666666666661</v>
      </c>
      <c r="J53" s="36">
        <v>2952.333333333333</v>
      </c>
      <c r="K53" s="31">
        <v>2928</v>
      </c>
      <c r="L53" s="31">
        <v>2905</v>
      </c>
      <c r="M53" s="31">
        <v>7.4109800000000003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353.65</v>
      </c>
      <c r="D54" s="36">
        <v>355.2166666666667</v>
      </c>
      <c r="E54" s="36">
        <v>351.43333333333339</v>
      </c>
      <c r="F54" s="36">
        <v>349.2166666666667</v>
      </c>
      <c r="G54" s="36">
        <v>345.43333333333339</v>
      </c>
      <c r="H54" s="36">
        <v>357.43333333333339</v>
      </c>
      <c r="I54" s="36">
        <v>361.2166666666667</v>
      </c>
      <c r="J54" s="36">
        <v>363.43333333333339</v>
      </c>
      <c r="K54" s="31">
        <v>359</v>
      </c>
      <c r="L54" s="31">
        <v>353</v>
      </c>
      <c r="M54" s="31">
        <v>7.3191199999999998</v>
      </c>
      <c r="N54" s="1"/>
      <c r="O54" s="1"/>
    </row>
    <row r="55" spans="1:15" ht="12.75" customHeight="1">
      <c r="A55" s="33">
        <v>45</v>
      </c>
      <c r="B55" s="53" t="s">
        <v>863</v>
      </c>
      <c r="C55" s="31">
        <v>6439.3</v>
      </c>
      <c r="D55" s="36">
        <v>6456.1833333333334</v>
      </c>
      <c r="E55" s="36">
        <v>6363.3666666666668</v>
      </c>
      <c r="F55" s="36">
        <v>6287.4333333333334</v>
      </c>
      <c r="G55" s="36">
        <v>6194.6166666666668</v>
      </c>
      <c r="H55" s="36">
        <v>6532.1166666666668</v>
      </c>
      <c r="I55" s="36">
        <v>6624.9333333333343</v>
      </c>
      <c r="J55" s="36">
        <v>6700.8666666666668</v>
      </c>
      <c r="K55" s="31">
        <v>6549</v>
      </c>
      <c r="L55" s="31">
        <v>6380.25</v>
      </c>
      <c r="M55" s="31">
        <v>4.088E-2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2257.1999999999998</v>
      </c>
      <c r="D56" s="36">
        <v>2268.6666666666665</v>
      </c>
      <c r="E56" s="36">
        <v>2239.5333333333328</v>
      </c>
      <c r="F56" s="36">
        <v>2221.8666666666663</v>
      </c>
      <c r="G56" s="36">
        <v>2192.7333333333327</v>
      </c>
      <c r="H56" s="36">
        <v>2286.333333333333</v>
      </c>
      <c r="I56" s="36">
        <v>2315.4666666666672</v>
      </c>
      <c r="J56" s="36">
        <v>2333.1333333333332</v>
      </c>
      <c r="K56" s="31">
        <v>2297.8000000000002</v>
      </c>
      <c r="L56" s="31">
        <v>2251</v>
      </c>
      <c r="M56" s="31">
        <v>3.60927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6277.35</v>
      </c>
      <c r="D57" s="36">
        <v>6258.0166666666664</v>
      </c>
      <c r="E57" s="36">
        <v>6216.1333333333332</v>
      </c>
      <c r="F57" s="36">
        <v>6154.916666666667</v>
      </c>
      <c r="G57" s="36">
        <v>6113.0333333333338</v>
      </c>
      <c r="H57" s="36">
        <v>6319.2333333333327</v>
      </c>
      <c r="I57" s="36">
        <v>6361.1166666666659</v>
      </c>
      <c r="J57" s="36">
        <v>6422.3333333333321</v>
      </c>
      <c r="K57" s="31">
        <v>6299.9</v>
      </c>
      <c r="L57" s="31">
        <v>6196.8</v>
      </c>
      <c r="M57" s="31">
        <v>0.26907999999999999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1242.7</v>
      </c>
      <c r="D58" s="36">
        <v>1240.9166666666667</v>
      </c>
      <c r="E58" s="36">
        <v>1213.7833333333335</v>
      </c>
      <c r="F58" s="36">
        <v>1184.8666666666668</v>
      </c>
      <c r="G58" s="36">
        <v>1157.7333333333336</v>
      </c>
      <c r="H58" s="36">
        <v>1269.8333333333335</v>
      </c>
      <c r="I58" s="36">
        <v>1296.9666666666667</v>
      </c>
      <c r="J58" s="36">
        <v>1325.8833333333334</v>
      </c>
      <c r="K58" s="31">
        <v>1268.05</v>
      </c>
      <c r="L58" s="31">
        <v>1212</v>
      </c>
      <c r="M58" s="31">
        <v>44.457479999999997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639.75</v>
      </c>
      <c r="D59" s="36">
        <v>626.71666666666658</v>
      </c>
      <c r="E59" s="36">
        <v>601.08333333333314</v>
      </c>
      <c r="F59" s="36">
        <v>562.41666666666652</v>
      </c>
      <c r="G59" s="36">
        <v>536.78333333333308</v>
      </c>
      <c r="H59" s="36">
        <v>665.38333333333321</v>
      </c>
      <c r="I59" s="36">
        <v>691.01666666666665</v>
      </c>
      <c r="J59" s="36">
        <v>729.68333333333328</v>
      </c>
      <c r="K59" s="31">
        <v>652.35</v>
      </c>
      <c r="L59" s="31">
        <v>588.04999999999995</v>
      </c>
      <c r="M59" s="31">
        <v>66.072270000000003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5039.3</v>
      </c>
      <c r="D60" s="36">
        <v>4951.3666666666659</v>
      </c>
      <c r="E60" s="36">
        <v>4822.7333333333318</v>
      </c>
      <c r="F60" s="36">
        <v>4606.1666666666661</v>
      </c>
      <c r="G60" s="36">
        <v>4477.5333333333319</v>
      </c>
      <c r="H60" s="36">
        <v>5167.9333333333316</v>
      </c>
      <c r="I60" s="36">
        <v>5296.5666666666648</v>
      </c>
      <c r="J60" s="36">
        <v>5513.1333333333314</v>
      </c>
      <c r="K60" s="31">
        <v>5080</v>
      </c>
      <c r="L60" s="31">
        <v>4734.8</v>
      </c>
      <c r="M60" s="31">
        <v>20.541679999999999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1191.9000000000001</v>
      </c>
      <c r="D61" s="36">
        <v>1189.0166666666667</v>
      </c>
      <c r="E61" s="36">
        <v>1184.0333333333333</v>
      </c>
      <c r="F61" s="36">
        <v>1176.1666666666667</v>
      </c>
      <c r="G61" s="36">
        <v>1171.1833333333334</v>
      </c>
      <c r="H61" s="36">
        <v>1196.8833333333332</v>
      </c>
      <c r="I61" s="36">
        <v>1201.8666666666663</v>
      </c>
      <c r="J61" s="36">
        <v>1209.7333333333331</v>
      </c>
      <c r="K61" s="31">
        <v>1194</v>
      </c>
      <c r="L61" s="31">
        <v>1181.1500000000001</v>
      </c>
      <c r="M61" s="31">
        <v>68.371809999999996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4708.8</v>
      </c>
      <c r="D62" s="36">
        <v>4731.5999999999995</v>
      </c>
      <c r="E62" s="36">
        <v>4613.4999999999991</v>
      </c>
      <c r="F62" s="36">
        <v>4518.2</v>
      </c>
      <c r="G62" s="36">
        <v>4400.0999999999995</v>
      </c>
      <c r="H62" s="36">
        <v>4826.8999999999987</v>
      </c>
      <c r="I62" s="36">
        <v>4944.9999999999991</v>
      </c>
      <c r="J62" s="36">
        <v>5040.2999999999984</v>
      </c>
      <c r="K62" s="31">
        <v>4849.7</v>
      </c>
      <c r="L62" s="31">
        <v>4636.3</v>
      </c>
      <c r="M62" s="31">
        <v>14.50966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358.55</v>
      </c>
      <c r="D63" s="36">
        <v>355.51666666666665</v>
      </c>
      <c r="E63" s="36">
        <v>350.2833333333333</v>
      </c>
      <c r="F63" s="36">
        <v>342.01666666666665</v>
      </c>
      <c r="G63" s="36">
        <v>336.7833333333333</v>
      </c>
      <c r="H63" s="36">
        <v>363.7833333333333</v>
      </c>
      <c r="I63" s="36">
        <v>369.01666666666665</v>
      </c>
      <c r="J63" s="36">
        <v>377.2833333333333</v>
      </c>
      <c r="K63" s="31">
        <v>360.75</v>
      </c>
      <c r="L63" s="31">
        <v>347.25</v>
      </c>
      <c r="M63" s="31">
        <v>66.9893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2738.35</v>
      </c>
      <c r="D64" s="36">
        <v>2742.65</v>
      </c>
      <c r="E64" s="36">
        <v>2720.7000000000003</v>
      </c>
      <c r="F64" s="36">
        <v>2703.05</v>
      </c>
      <c r="G64" s="36">
        <v>2681.1000000000004</v>
      </c>
      <c r="H64" s="36">
        <v>2760.3</v>
      </c>
      <c r="I64" s="36">
        <v>2782.25</v>
      </c>
      <c r="J64" s="36">
        <v>2799.9</v>
      </c>
      <c r="K64" s="31">
        <v>2764.6</v>
      </c>
      <c r="L64" s="31">
        <v>2725</v>
      </c>
      <c r="M64" s="31">
        <v>4.6835000000000004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9918.2000000000007</v>
      </c>
      <c r="D65" s="36">
        <v>9955</v>
      </c>
      <c r="E65" s="36">
        <v>9871.2000000000007</v>
      </c>
      <c r="F65" s="36">
        <v>9824.2000000000007</v>
      </c>
      <c r="G65" s="36">
        <v>9740.4000000000015</v>
      </c>
      <c r="H65" s="36">
        <v>10002</v>
      </c>
      <c r="I65" s="36">
        <v>10085.799999999999</v>
      </c>
      <c r="J65" s="36">
        <v>10132.799999999999</v>
      </c>
      <c r="K65" s="31">
        <v>10038.799999999999</v>
      </c>
      <c r="L65" s="31">
        <v>9908</v>
      </c>
      <c r="M65" s="31">
        <v>2.0609999999999999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7334.7</v>
      </c>
      <c r="D66" s="36">
        <v>7354.7166666666672</v>
      </c>
      <c r="E66" s="36">
        <v>7279.9833333333345</v>
      </c>
      <c r="F66" s="36">
        <v>7225.2666666666673</v>
      </c>
      <c r="G66" s="36">
        <v>7150.5333333333347</v>
      </c>
      <c r="H66" s="36">
        <v>7409.4333333333343</v>
      </c>
      <c r="I66" s="36">
        <v>7484.1666666666679</v>
      </c>
      <c r="J66" s="36">
        <v>7538.8833333333341</v>
      </c>
      <c r="K66" s="31">
        <v>7429.45</v>
      </c>
      <c r="L66" s="31">
        <v>7300</v>
      </c>
      <c r="M66" s="31">
        <v>9.4690399999999997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1597.95</v>
      </c>
      <c r="D67" s="36">
        <v>1595.95</v>
      </c>
      <c r="E67" s="36">
        <v>1587</v>
      </c>
      <c r="F67" s="36">
        <v>1576.05</v>
      </c>
      <c r="G67" s="36">
        <v>1567.1</v>
      </c>
      <c r="H67" s="36">
        <v>1606.9</v>
      </c>
      <c r="I67" s="36">
        <v>1615.8500000000004</v>
      </c>
      <c r="J67" s="36">
        <v>1626.8000000000002</v>
      </c>
      <c r="K67" s="31">
        <v>1604.9</v>
      </c>
      <c r="L67" s="31">
        <v>1585</v>
      </c>
      <c r="M67" s="31">
        <v>12.82756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8283.6</v>
      </c>
      <c r="D68" s="36">
        <v>8310.9833333333318</v>
      </c>
      <c r="E68" s="36">
        <v>8245.9666666666635</v>
      </c>
      <c r="F68" s="36">
        <v>8208.3333333333321</v>
      </c>
      <c r="G68" s="36">
        <v>8143.3166666666639</v>
      </c>
      <c r="H68" s="36">
        <v>8348.6166666666631</v>
      </c>
      <c r="I68" s="36">
        <v>8413.6333333333296</v>
      </c>
      <c r="J68" s="36">
        <v>8451.2666666666628</v>
      </c>
      <c r="K68" s="31">
        <v>8376</v>
      </c>
      <c r="L68" s="31">
        <v>8273.35</v>
      </c>
      <c r="M68" s="31">
        <v>0.18623999999999999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2246.9</v>
      </c>
      <c r="D69" s="36">
        <v>2253.85</v>
      </c>
      <c r="E69" s="36">
        <v>2207.9499999999998</v>
      </c>
      <c r="F69" s="36">
        <v>2169</v>
      </c>
      <c r="G69" s="36">
        <v>2123.1</v>
      </c>
      <c r="H69" s="36">
        <v>2292.7999999999997</v>
      </c>
      <c r="I69" s="36">
        <v>2338.7000000000003</v>
      </c>
      <c r="J69" s="36">
        <v>2377.6499999999996</v>
      </c>
      <c r="K69" s="31">
        <v>2299.75</v>
      </c>
      <c r="L69" s="31">
        <v>2214.9</v>
      </c>
      <c r="M69" s="31">
        <v>0.90978999999999999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3345.6</v>
      </c>
      <c r="D70" s="36">
        <v>3316.0666666666671</v>
      </c>
      <c r="E70" s="36">
        <v>3270.1333333333341</v>
      </c>
      <c r="F70" s="36">
        <v>3194.666666666667</v>
      </c>
      <c r="G70" s="36">
        <v>3148.733333333334</v>
      </c>
      <c r="H70" s="36">
        <v>3391.5333333333342</v>
      </c>
      <c r="I70" s="36">
        <v>3437.4666666666676</v>
      </c>
      <c r="J70" s="36">
        <v>3512.9333333333343</v>
      </c>
      <c r="K70" s="31">
        <v>3362</v>
      </c>
      <c r="L70" s="31">
        <v>3240.6</v>
      </c>
      <c r="M70" s="31">
        <v>4.7045599999999999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429.05</v>
      </c>
      <c r="D71" s="36">
        <v>428.5333333333333</v>
      </c>
      <c r="E71" s="36">
        <v>424.51666666666659</v>
      </c>
      <c r="F71" s="36">
        <v>419.98333333333329</v>
      </c>
      <c r="G71" s="36">
        <v>415.96666666666658</v>
      </c>
      <c r="H71" s="36">
        <v>433.06666666666661</v>
      </c>
      <c r="I71" s="36">
        <v>437.08333333333326</v>
      </c>
      <c r="J71" s="36">
        <v>441.61666666666662</v>
      </c>
      <c r="K71" s="31">
        <v>432.55</v>
      </c>
      <c r="L71" s="31">
        <v>424</v>
      </c>
      <c r="M71" s="31">
        <v>20.460070000000002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198.04</v>
      </c>
      <c r="D72" s="36">
        <v>196.76666666666665</v>
      </c>
      <c r="E72" s="36">
        <v>194.7833333333333</v>
      </c>
      <c r="F72" s="36">
        <v>191.52666666666664</v>
      </c>
      <c r="G72" s="36">
        <v>189.54333333333329</v>
      </c>
      <c r="H72" s="36">
        <v>200.02333333333331</v>
      </c>
      <c r="I72" s="36">
        <v>202.00666666666666</v>
      </c>
      <c r="J72" s="36">
        <v>205.26333333333332</v>
      </c>
      <c r="K72" s="31">
        <v>198.75</v>
      </c>
      <c r="L72" s="31">
        <v>193.51</v>
      </c>
      <c r="M72" s="31">
        <v>83.852180000000004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287.3</v>
      </c>
      <c r="D73" s="36">
        <v>286.95</v>
      </c>
      <c r="E73" s="36">
        <v>285.45</v>
      </c>
      <c r="F73" s="36">
        <v>283.60000000000002</v>
      </c>
      <c r="G73" s="36">
        <v>282.10000000000002</v>
      </c>
      <c r="H73" s="36">
        <v>288.79999999999995</v>
      </c>
      <c r="I73" s="36">
        <v>290.29999999999995</v>
      </c>
      <c r="J73" s="36">
        <v>292.14999999999992</v>
      </c>
      <c r="K73" s="31">
        <v>288.45</v>
      </c>
      <c r="L73" s="31">
        <v>285.10000000000002</v>
      </c>
      <c r="M73" s="31">
        <v>101.74646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122.22</v>
      </c>
      <c r="D74" s="36">
        <v>122.98</v>
      </c>
      <c r="E74" s="36">
        <v>121.06</v>
      </c>
      <c r="F74" s="36">
        <v>119.89999999999999</v>
      </c>
      <c r="G74" s="36">
        <v>117.97999999999999</v>
      </c>
      <c r="H74" s="36">
        <v>124.14000000000001</v>
      </c>
      <c r="I74" s="36">
        <v>126.06</v>
      </c>
      <c r="J74" s="36">
        <v>127.22000000000003</v>
      </c>
      <c r="K74" s="31">
        <v>124.9</v>
      </c>
      <c r="L74" s="31">
        <v>121.82</v>
      </c>
      <c r="M74" s="31">
        <v>192.83739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65.63</v>
      </c>
      <c r="D75" s="36">
        <v>65.956666666666663</v>
      </c>
      <c r="E75" s="36">
        <v>65.213333333333324</v>
      </c>
      <c r="F75" s="36">
        <v>64.796666666666667</v>
      </c>
      <c r="G75" s="36">
        <v>64.053333333333327</v>
      </c>
      <c r="H75" s="36">
        <v>66.373333333333321</v>
      </c>
      <c r="I75" s="36">
        <v>67.11666666666666</v>
      </c>
      <c r="J75" s="36">
        <v>67.533333333333317</v>
      </c>
      <c r="K75" s="31">
        <v>66.7</v>
      </c>
      <c r="L75" s="31">
        <v>65.540000000000006</v>
      </c>
      <c r="M75" s="31">
        <v>139.88695999999999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1455.85</v>
      </c>
      <c r="D76" s="36">
        <v>1456.1833333333334</v>
      </c>
      <c r="E76" s="36">
        <v>1447.3666666666668</v>
      </c>
      <c r="F76" s="36">
        <v>1438.8833333333334</v>
      </c>
      <c r="G76" s="36">
        <v>1430.0666666666668</v>
      </c>
      <c r="H76" s="36">
        <v>1464.6666666666667</v>
      </c>
      <c r="I76" s="36">
        <v>1473.4833333333333</v>
      </c>
      <c r="J76" s="36">
        <v>1481.9666666666667</v>
      </c>
      <c r="K76" s="31">
        <v>1465</v>
      </c>
      <c r="L76" s="31">
        <v>1447.7</v>
      </c>
      <c r="M76" s="31">
        <v>4.1177599999999996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6131.7</v>
      </c>
      <c r="D77" s="36">
        <v>6159.95</v>
      </c>
      <c r="E77" s="36">
        <v>6039.9</v>
      </c>
      <c r="F77" s="36">
        <v>5948.0999999999995</v>
      </c>
      <c r="G77" s="36">
        <v>5828.0499999999993</v>
      </c>
      <c r="H77" s="36">
        <v>6251.75</v>
      </c>
      <c r="I77" s="36">
        <v>6371.8000000000011</v>
      </c>
      <c r="J77" s="36">
        <v>6463.6</v>
      </c>
      <c r="K77" s="31">
        <v>6280</v>
      </c>
      <c r="L77" s="31">
        <v>6068.15</v>
      </c>
      <c r="M77" s="31">
        <v>0.36009999999999998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504</v>
      </c>
      <c r="D78" s="36">
        <v>505.2</v>
      </c>
      <c r="E78" s="36">
        <v>501.7</v>
      </c>
      <c r="F78" s="36">
        <v>499.4</v>
      </c>
      <c r="G78" s="36">
        <v>495.9</v>
      </c>
      <c r="H78" s="36">
        <v>507.5</v>
      </c>
      <c r="I78" s="36">
        <v>511</v>
      </c>
      <c r="J78" s="36">
        <v>513.29999999999995</v>
      </c>
      <c r="K78" s="31">
        <v>508.7</v>
      </c>
      <c r="L78" s="31">
        <v>502.9</v>
      </c>
      <c r="M78" s="31">
        <v>19.484110000000001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1627.3</v>
      </c>
      <c r="D79" s="36">
        <v>1624.1000000000001</v>
      </c>
      <c r="E79" s="36">
        <v>1598.2000000000003</v>
      </c>
      <c r="F79" s="36">
        <v>1569.1000000000001</v>
      </c>
      <c r="G79" s="36">
        <v>1543.2000000000003</v>
      </c>
      <c r="H79" s="36">
        <v>1653.2000000000003</v>
      </c>
      <c r="I79" s="36">
        <v>1679.1000000000004</v>
      </c>
      <c r="J79" s="36">
        <v>1708.2000000000003</v>
      </c>
      <c r="K79" s="31">
        <v>1650</v>
      </c>
      <c r="L79" s="31">
        <v>1595</v>
      </c>
      <c r="M79" s="31">
        <v>72.870590000000007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318.25</v>
      </c>
      <c r="D80" s="36">
        <v>317.16666666666669</v>
      </c>
      <c r="E80" s="36">
        <v>313.33333333333337</v>
      </c>
      <c r="F80" s="36">
        <v>308.41666666666669</v>
      </c>
      <c r="G80" s="36">
        <v>304.58333333333337</v>
      </c>
      <c r="H80" s="36">
        <v>322.08333333333337</v>
      </c>
      <c r="I80" s="36">
        <v>325.91666666666674</v>
      </c>
      <c r="J80" s="36">
        <v>330.83333333333337</v>
      </c>
      <c r="K80" s="31">
        <v>321</v>
      </c>
      <c r="L80" s="31">
        <v>312.25</v>
      </c>
      <c r="M80" s="31">
        <v>648.59244999999999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1696.7</v>
      </c>
      <c r="D81" s="36">
        <v>1707.3999999999999</v>
      </c>
      <c r="E81" s="36">
        <v>1680.7999999999997</v>
      </c>
      <c r="F81" s="36">
        <v>1664.8999999999999</v>
      </c>
      <c r="G81" s="36">
        <v>1638.2999999999997</v>
      </c>
      <c r="H81" s="36">
        <v>1723.2999999999997</v>
      </c>
      <c r="I81" s="36">
        <v>1749.8999999999996</v>
      </c>
      <c r="J81" s="36">
        <v>1765.7999999999997</v>
      </c>
      <c r="K81" s="31">
        <v>1734</v>
      </c>
      <c r="L81" s="31">
        <v>1691.5</v>
      </c>
      <c r="M81" s="31">
        <v>14.38259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305.60000000000002</v>
      </c>
      <c r="D82" s="36">
        <v>306.51666666666671</v>
      </c>
      <c r="E82" s="36">
        <v>302.43333333333339</v>
      </c>
      <c r="F82" s="36">
        <v>299.26666666666671</v>
      </c>
      <c r="G82" s="36">
        <v>295.18333333333339</v>
      </c>
      <c r="H82" s="36">
        <v>309.68333333333339</v>
      </c>
      <c r="I82" s="36">
        <v>313.76666666666677</v>
      </c>
      <c r="J82" s="36">
        <v>316.93333333333339</v>
      </c>
      <c r="K82" s="31">
        <v>310.60000000000002</v>
      </c>
      <c r="L82" s="31">
        <v>303.35000000000002</v>
      </c>
      <c r="M82" s="31">
        <v>202.45612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630.9</v>
      </c>
      <c r="D83" s="36">
        <v>630.76666666666677</v>
      </c>
      <c r="E83" s="36">
        <v>626.53333333333353</v>
      </c>
      <c r="F83" s="36">
        <v>622.16666666666674</v>
      </c>
      <c r="G83" s="36">
        <v>617.93333333333351</v>
      </c>
      <c r="H83" s="36">
        <v>635.13333333333355</v>
      </c>
      <c r="I83" s="36">
        <v>639.3666666666669</v>
      </c>
      <c r="J83" s="36">
        <v>643.73333333333358</v>
      </c>
      <c r="K83" s="31">
        <v>635</v>
      </c>
      <c r="L83" s="31">
        <v>626.4</v>
      </c>
      <c r="M83" s="31">
        <v>79.424750000000003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1428.35</v>
      </c>
      <c r="D84" s="36">
        <v>1430.1166666666668</v>
      </c>
      <c r="E84" s="36">
        <v>1416.2333333333336</v>
      </c>
      <c r="F84" s="36">
        <v>1404.1166666666668</v>
      </c>
      <c r="G84" s="36">
        <v>1390.2333333333336</v>
      </c>
      <c r="H84" s="36">
        <v>1442.2333333333336</v>
      </c>
      <c r="I84" s="36">
        <v>1456.1166666666668</v>
      </c>
      <c r="J84" s="36">
        <v>1468.2333333333336</v>
      </c>
      <c r="K84" s="31">
        <v>1444</v>
      </c>
      <c r="L84" s="31">
        <v>1418</v>
      </c>
      <c r="M84" s="31">
        <v>86.711309999999997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731.65</v>
      </c>
      <c r="D85" s="36">
        <v>733.58333333333337</v>
      </c>
      <c r="E85" s="36">
        <v>721.2166666666667</v>
      </c>
      <c r="F85" s="36">
        <v>710.7833333333333</v>
      </c>
      <c r="G85" s="36">
        <v>698.41666666666663</v>
      </c>
      <c r="H85" s="36">
        <v>744.01666666666677</v>
      </c>
      <c r="I85" s="36">
        <v>756.38333333333333</v>
      </c>
      <c r="J85" s="36">
        <v>766.81666666666683</v>
      </c>
      <c r="K85" s="31">
        <v>745.95</v>
      </c>
      <c r="L85" s="31">
        <v>723.15</v>
      </c>
      <c r="M85" s="31">
        <v>7.3011400000000002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328.35</v>
      </c>
      <c r="D86" s="36">
        <v>329.13333333333338</v>
      </c>
      <c r="E86" s="36">
        <v>325.71666666666675</v>
      </c>
      <c r="F86" s="36">
        <v>323.08333333333337</v>
      </c>
      <c r="G86" s="36">
        <v>319.66666666666674</v>
      </c>
      <c r="H86" s="36">
        <v>331.76666666666677</v>
      </c>
      <c r="I86" s="36">
        <v>335.18333333333339</v>
      </c>
      <c r="J86" s="36">
        <v>337.81666666666678</v>
      </c>
      <c r="K86" s="31">
        <v>332.55</v>
      </c>
      <c r="L86" s="31">
        <v>326.5</v>
      </c>
      <c r="M86" s="31">
        <v>62.08267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1563.05</v>
      </c>
      <c r="D87" s="36">
        <v>1582.3666666666668</v>
      </c>
      <c r="E87" s="36">
        <v>1538.7833333333335</v>
      </c>
      <c r="F87" s="36">
        <v>1514.5166666666667</v>
      </c>
      <c r="G87" s="36">
        <v>1470.9333333333334</v>
      </c>
      <c r="H87" s="36">
        <v>1606.6333333333337</v>
      </c>
      <c r="I87" s="36">
        <v>1650.2166666666667</v>
      </c>
      <c r="J87" s="36">
        <v>1674.4833333333338</v>
      </c>
      <c r="K87" s="31">
        <v>1625.95</v>
      </c>
      <c r="L87" s="31">
        <v>1558.1</v>
      </c>
      <c r="M87" s="31">
        <v>2.1855699999999998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683.8</v>
      </c>
      <c r="D88" s="36">
        <v>679.11666666666667</v>
      </c>
      <c r="E88" s="36">
        <v>670.88333333333333</v>
      </c>
      <c r="F88" s="36">
        <v>657.9666666666667</v>
      </c>
      <c r="G88" s="36">
        <v>649.73333333333335</v>
      </c>
      <c r="H88" s="36">
        <v>692.0333333333333</v>
      </c>
      <c r="I88" s="36">
        <v>700.26666666666665</v>
      </c>
      <c r="J88" s="36">
        <v>713.18333333333328</v>
      </c>
      <c r="K88" s="31">
        <v>687.35</v>
      </c>
      <c r="L88" s="31">
        <v>666.2</v>
      </c>
      <c r="M88" s="31">
        <v>34.286290000000001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8000.7</v>
      </c>
      <c r="D89" s="36">
        <v>7986.5999999999995</v>
      </c>
      <c r="E89" s="36">
        <v>7915.5499999999993</v>
      </c>
      <c r="F89" s="36">
        <v>7830.4</v>
      </c>
      <c r="G89" s="36">
        <v>7759.3499999999995</v>
      </c>
      <c r="H89" s="36">
        <v>8071.7499999999991</v>
      </c>
      <c r="I89" s="36">
        <v>8142.8</v>
      </c>
      <c r="J89" s="36">
        <v>8227.9499999999989</v>
      </c>
      <c r="K89" s="31">
        <v>8057.65</v>
      </c>
      <c r="L89" s="31">
        <v>7901.45</v>
      </c>
      <c r="M89" s="31">
        <v>0.12352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1730.6</v>
      </c>
      <c r="D90" s="36">
        <v>1751.1833333333334</v>
      </c>
      <c r="E90" s="36">
        <v>1704.4166666666667</v>
      </c>
      <c r="F90" s="36">
        <v>1678.2333333333333</v>
      </c>
      <c r="G90" s="36">
        <v>1631.4666666666667</v>
      </c>
      <c r="H90" s="36">
        <v>1777.3666666666668</v>
      </c>
      <c r="I90" s="36">
        <v>1824.1333333333332</v>
      </c>
      <c r="J90" s="36">
        <v>1850.3166666666668</v>
      </c>
      <c r="K90" s="31">
        <v>1797.95</v>
      </c>
      <c r="L90" s="31">
        <v>1725</v>
      </c>
      <c r="M90" s="31">
        <v>3.5131800000000002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1641.4</v>
      </c>
      <c r="D91" s="36">
        <v>1646.7666666666667</v>
      </c>
      <c r="E91" s="36">
        <v>1628.6333333333332</v>
      </c>
      <c r="F91" s="36">
        <v>1615.8666666666666</v>
      </c>
      <c r="G91" s="36">
        <v>1597.7333333333331</v>
      </c>
      <c r="H91" s="36">
        <v>1659.5333333333333</v>
      </c>
      <c r="I91" s="36">
        <v>1677.666666666667</v>
      </c>
      <c r="J91" s="36">
        <v>1690.4333333333334</v>
      </c>
      <c r="K91" s="31">
        <v>1664.9</v>
      </c>
      <c r="L91" s="31">
        <v>1634</v>
      </c>
      <c r="M91" s="31">
        <v>0.29350999999999999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497.1</v>
      </c>
      <c r="D92" s="36">
        <v>499.0333333333333</v>
      </c>
      <c r="E92" s="36">
        <v>494.06666666666661</v>
      </c>
      <c r="F92" s="36">
        <v>491.0333333333333</v>
      </c>
      <c r="G92" s="36">
        <v>486.06666666666661</v>
      </c>
      <c r="H92" s="36">
        <v>502.06666666666661</v>
      </c>
      <c r="I92" s="36">
        <v>507.0333333333333</v>
      </c>
      <c r="J92" s="36">
        <v>510.06666666666661</v>
      </c>
      <c r="K92" s="31">
        <v>504</v>
      </c>
      <c r="L92" s="31">
        <v>496</v>
      </c>
      <c r="M92" s="31">
        <v>2.9250500000000001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33379.199999999997</v>
      </c>
      <c r="D93" s="36">
        <v>33361.599999999999</v>
      </c>
      <c r="E93" s="36">
        <v>32373.199999999997</v>
      </c>
      <c r="F93" s="36">
        <v>31367.199999999997</v>
      </c>
      <c r="G93" s="36">
        <v>30378.799999999996</v>
      </c>
      <c r="H93" s="36">
        <v>34367.599999999999</v>
      </c>
      <c r="I93" s="36">
        <v>35356.000000000007</v>
      </c>
      <c r="J93" s="36">
        <v>36362</v>
      </c>
      <c r="K93" s="31">
        <v>34350</v>
      </c>
      <c r="L93" s="31">
        <v>32355.599999999999</v>
      </c>
      <c r="M93" s="31">
        <v>1.5652999999999999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1369.35</v>
      </c>
      <c r="D94" s="36">
        <v>1366.4166666666667</v>
      </c>
      <c r="E94" s="36">
        <v>1345.3833333333334</v>
      </c>
      <c r="F94" s="36">
        <v>1321.4166666666667</v>
      </c>
      <c r="G94" s="36">
        <v>1300.3833333333334</v>
      </c>
      <c r="H94" s="36">
        <v>1390.3833333333334</v>
      </c>
      <c r="I94" s="36">
        <v>1411.4166666666667</v>
      </c>
      <c r="J94" s="36">
        <v>1435.3833333333334</v>
      </c>
      <c r="K94" s="31">
        <v>1387.45</v>
      </c>
      <c r="L94" s="31">
        <v>1342.45</v>
      </c>
      <c r="M94" s="31">
        <v>10.75905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5395.85</v>
      </c>
      <c r="D95" s="36">
        <v>5402.05</v>
      </c>
      <c r="E95" s="36">
        <v>5369.1</v>
      </c>
      <c r="F95" s="36">
        <v>5342.35</v>
      </c>
      <c r="G95" s="36">
        <v>5309.4000000000005</v>
      </c>
      <c r="H95" s="36">
        <v>5428.8</v>
      </c>
      <c r="I95" s="36">
        <v>5461.7499999999991</v>
      </c>
      <c r="J95" s="36">
        <v>5488.5</v>
      </c>
      <c r="K95" s="31">
        <v>5435</v>
      </c>
      <c r="L95" s="31">
        <v>5375.3</v>
      </c>
      <c r="M95" s="31">
        <v>1.55277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1985.35</v>
      </c>
      <c r="D96" s="36">
        <v>1975.1333333333332</v>
      </c>
      <c r="E96" s="36">
        <v>1950.2166666666665</v>
      </c>
      <c r="F96" s="36">
        <v>1915.0833333333333</v>
      </c>
      <c r="G96" s="36">
        <v>1890.1666666666665</v>
      </c>
      <c r="H96" s="36">
        <v>2010.2666666666664</v>
      </c>
      <c r="I96" s="36">
        <v>2035.1833333333334</v>
      </c>
      <c r="J96" s="36">
        <v>2070.3166666666666</v>
      </c>
      <c r="K96" s="31">
        <v>2000.05</v>
      </c>
      <c r="L96" s="31">
        <v>1940</v>
      </c>
      <c r="M96" s="31">
        <v>1.3151600000000001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615.15</v>
      </c>
      <c r="D97" s="36">
        <v>615.11666666666667</v>
      </c>
      <c r="E97" s="36">
        <v>607.63333333333333</v>
      </c>
      <c r="F97" s="36">
        <v>600.11666666666667</v>
      </c>
      <c r="G97" s="36">
        <v>592.63333333333333</v>
      </c>
      <c r="H97" s="36">
        <v>622.63333333333333</v>
      </c>
      <c r="I97" s="36">
        <v>630.11666666666667</v>
      </c>
      <c r="J97" s="36">
        <v>637.63333333333333</v>
      </c>
      <c r="K97" s="31">
        <v>622.6</v>
      </c>
      <c r="L97" s="31">
        <v>607.6</v>
      </c>
      <c r="M97" s="31">
        <v>3.7479499999999999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151.24</v>
      </c>
      <c r="D98" s="36">
        <v>152.14666666666668</v>
      </c>
      <c r="E98" s="36">
        <v>149.09333333333336</v>
      </c>
      <c r="F98" s="36">
        <v>146.94666666666669</v>
      </c>
      <c r="G98" s="36">
        <v>143.89333333333337</v>
      </c>
      <c r="H98" s="36">
        <v>154.29333333333335</v>
      </c>
      <c r="I98" s="36">
        <v>157.34666666666669</v>
      </c>
      <c r="J98" s="36">
        <v>159.49333333333334</v>
      </c>
      <c r="K98" s="31">
        <v>155.19999999999999</v>
      </c>
      <c r="L98" s="31">
        <v>150</v>
      </c>
      <c r="M98" s="31">
        <v>45.58146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686</v>
      </c>
      <c r="D99" s="36">
        <v>689.23333333333323</v>
      </c>
      <c r="E99" s="36">
        <v>680.06666666666649</v>
      </c>
      <c r="F99" s="36">
        <v>674.13333333333321</v>
      </c>
      <c r="G99" s="36">
        <v>664.96666666666647</v>
      </c>
      <c r="H99" s="36">
        <v>695.16666666666652</v>
      </c>
      <c r="I99" s="36">
        <v>704.33333333333326</v>
      </c>
      <c r="J99" s="36">
        <v>710.26666666666654</v>
      </c>
      <c r="K99" s="31">
        <v>698.4</v>
      </c>
      <c r="L99" s="31">
        <v>683.3</v>
      </c>
      <c r="M99" s="31">
        <v>27.886500000000002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582.1</v>
      </c>
      <c r="D100" s="36">
        <v>580.9</v>
      </c>
      <c r="E100" s="36">
        <v>575.29999999999995</v>
      </c>
      <c r="F100" s="36">
        <v>568.5</v>
      </c>
      <c r="G100" s="36">
        <v>562.9</v>
      </c>
      <c r="H100" s="36">
        <v>587.69999999999993</v>
      </c>
      <c r="I100" s="36">
        <v>593.30000000000007</v>
      </c>
      <c r="J100" s="36">
        <v>600.09999999999991</v>
      </c>
      <c r="K100" s="31">
        <v>586.5</v>
      </c>
      <c r="L100" s="31">
        <v>574.1</v>
      </c>
      <c r="M100" s="31">
        <v>3.5434800000000002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4091.8</v>
      </c>
      <c r="D101" s="36">
        <v>4102.95</v>
      </c>
      <c r="E101" s="36">
        <v>4074.95</v>
      </c>
      <c r="F101" s="36">
        <v>4058.1</v>
      </c>
      <c r="G101" s="36">
        <v>4030.1</v>
      </c>
      <c r="H101" s="36">
        <v>4119.7999999999993</v>
      </c>
      <c r="I101" s="36">
        <v>4147.7999999999993</v>
      </c>
      <c r="J101" s="36">
        <v>4164.6499999999996</v>
      </c>
      <c r="K101" s="31">
        <v>4130.95</v>
      </c>
      <c r="L101" s="31">
        <v>4086.1</v>
      </c>
      <c r="M101" s="31">
        <v>0.43523000000000001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347.8</v>
      </c>
      <c r="D102" s="36">
        <v>346.10000000000008</v>
      </c>
      <c r="E102" s="36">
        <v>341.10000000000014</v>
      </c>
      <c r="F102" s="36">
        <v>334.40000000000003</v>
      </c>
      <c r="G102" s="36">
        <v>329.40000000000009</v>
      </c>
      <c r="H102" s="36">
        <v>352.80000000000018</v>
      </c>
      <c r="I102" s="36">
        <v>357.80000000000007</v>
      </c>
      <c r="J102" s="36">
        <v>364.50000000000023</v>
      </c>
      <c r="K102" s="31">
        <v>351.1</v>
      </c>
      <c r="L102" s="31">
        <v>339.4</v>
      </c>
      <c r="M102" s="31">
        <v>3.7505999999999999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282.75</v>
      </c>
      <c r="D103" s="36">
        <v>284.90000000000003</v>
      </c>
      <c r="E103" s="36">
        <v>278.40000000000009</v>
      </c>
      <c r="F103" s="36">
        <v>274.05000000000007</v>
      </c>
      <c r="G103" s="36">
        <v>267.55000000000013</v>
      </c>
      <c r="H103" s="36">
        <v>289.25000000000006</v>
      </c>
      <c r="I103" s="36">
        <v>295.74999999999994</v>
      </c>
      <c r="J103" s="36">
        <v>300.10000000000002</v>
      </c>
      <c r="K103" s="31">
        <v>291.39999999999998</v>
      </c>
      <c r="L103" s="31">
        <v>280.55</v>
      </c>
      <c r="M103" s="31">
        <v>12.21842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889.25</v>
      </c>
      <c r="D104" s="36">
        <v>875.2833333333333</v>
      </c>
      <c r="E104" s="36">
        <v>848.26666666666665</v>
      </c>
      <c r="F104" s="36">
        <v>807.2833333333333</v>
      </c>
      <c r="G104" s="36">
        <v>780.26666666666665</v>
      </c>
      <c r="H104" s="36">
        <v>916.26666666666665</v>
      </c>
      <c r="I104" s="36">
        <v>943.2833333333333</v>
      </c>
      <c r="J104" s="36">
        <v>984.26666666666665</v>
      </c>
      <c r="K104" s="31">
        <v>902.3</v>
      </c>
      <c r="L104" s="31">
        <v>834.3</v>
      </c>
      <c r="M104" s="31">
        <v>47.842709999999997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121.88</v>
      </c>
      <c r="D105" s="36">
        <v>121.89999999999999</v>
      </c>
      <c r="E105" s="36">
        <v>121.29999999999998</v>
      </c>
      <c r="F105" s="36">
        <v>120.71999999999998</v>
      </c>
      <c r="G105" s="36">
        <v>120.11999999999998</v>
      </c>
      <c r="H105" s="36">
        <v>122.47999999999999</v>
      </c>
      <c r="I105" s="36">
        <v>123.07999999999998</v>
      </c>
      <c r="J105" s="36">
        <v>123.66</v>
      </c>
      <c r="K105" s="31">
        <v>122.5</v>
      </c>
      <c r="L105" s="31">
        <v>121.32</v>
      </c>
      <c r="M105" s="31">
        <v>339.45927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1399.4</v>
      </c>
      <c r="D106" s="36">
        <v>1392.1499999999999</v>
      </c>
      <c r="E106" s="36">
        <v>1377.2499999999998</v>
      </c>
      <c r="F106" s="36">
        <v>1355.1</v>
      </c>
      <c r="G106" s="36">
        <v>1340.1999999999998</v>
      </c>
      <c r="H106" s="36">
        <v>1414.2999999999997</v>
      </c>
      <c r="I106" s="36">
        <v>1429.1999999999998</v>
      </c>
      <c r="J106" s="36">
        <v>1451.3499999999997</v>
      </c>
      <c r="K106" s="31">
        <v>1407.05</v>
      </c>
      <c r="L106" s="31">
        <v>1370</v>
      </c>
      <c r="M106" s="31">
        <v>1.14835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222.58</v>
      </c>
      <c r="D107" s="36">
        <v>225.64333333333335</v>
      </c>
      <c r="E107" s="36">
        <v>217.28666666666669</v>
      </c>
      <c r="F107" s="36">
        <v>211.99333333333334</v>
      </c>
      <c r="G107" s="36">
        <v>203.63666666666668</v>
      </c>
      <c r="H107" s="36">
        <v>230.9366666666667</v>
      </c>
      <c r="I107" s="36">
        <v>239.29333333333332</v>
      </c>
      <c r="J107" s="36">
        <v>244.5866666666667</v>
      </c>
      <c r="K107" s="31">
        <v>234</v>
      </c>
      <c r="L107" s="31">
        <v>220.35</v>
      </c>
      <c r="M107" s="31">
        <v>7.6464600000000003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1783.05</v>
      </c>
      <c r="D108" s="36">
        <v>1774.3833333333332</v>
      </c>
      <c r="E108" s="36">
        <v>1748.7666666666664</v>
      </c>
      <c r="F108" s="36">
        <v>1714.4833333333331</v>
      </c>
      <c r="G108" s="36">
        <v>1688.8666666666663</v>
      </c>
      <c r="H108" s="36">
        <v>1808.6666666666665</v>
      </c>
      <c r="I108" s="36">
        <v>1834.2833333333333</v>
      </c>
      <c r="J108" s="36">
        <v>1868.5666666666666</v>
      </c>
      <c r="K108" s="31">
        <v>1800</v>
      </c>
      <c r="L108" s="31">
        <v>1740.1</v>
      </c>
      <c r="M108" s="31">
        <v>2.5761099999999999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202.71</v>
      </c>
      <c r="D109" s="36">
        <v>203.53333333333333</v>
      </c>
      <c r="E109" s="36">
        <v>201.17666666666668</v>
      </c>
      <c r="F109" s="36">
        <v>199.64333333333335</v>
      </c>
      <c r="G109" s="36">
        <v>197.28666666666669</v>
      </c>
      <c r="H109" s="36">
        <v>205.06666666666666</v>
      </c>
      <c r="I109" s="36">
        <v>207.42333333333329</v>
      </c>
      <c r="J109" s="36">
        <v>208.95666666666665</v>
      </c>
      <c r="K109" s="31">
        <v>205.89</v>
      </c>
      <c r="L109" s="31">
        <v>202</v>
      </c>
      <c r="M109" s="31">
        <v>24.813189999999999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2515.1</v>
      </c>
      <c r="D110" s="36">
        <v>2516.8333333333335</v>
      </c>
      <c r="E110" s="36">
        <v>2463.666666666667</v>
      </c>
      <c r="F110" s="36">
        <v>2412.2333333333336</v>
      </c>
      <c r="G110" s="36">
        <v>2359.0666666666671</v>
      </c>
      <c r="H110" s="36">
        <v>2568.2666666666669</v>
      </c>
      <c r="I110" s="36">
        <v>2621.4333333333338</v>
      </c>
      <c r="J110" s="36">
        <v>2672.8666666666668</v>
      </c>
      <c r="K110" s="31">
        <v>2570</v>
      </c>
      <c r="L110" s="31">
        <v>2465.4</v>
      </c>
      <c r="M110" s="31">
        <v>1.01719</v>
      </c>
      <c r="N110" s="1"/>
      <c r="O110" s="1"/>
    </row>
    <row r="111" spans="1:15" ht="12.75" customHeight="1">
      <c r="A111" s="33">
        <v>101</v>
      </c>
      <c r="B111" s="53" t="s">
        <v>864</v>
      </c>
      <c r="C111" s="31">
        <v>900.25</v>
      </c>
      <c r="D111" s="36">
        <v>896.30000000000007</v>
      </c>
      <c r="E111" s="36">
        <v>885.15000000000009</v>
      </c>
      <c r="F111" s="36">
        <v>870.05000000000007</v>
      </c>
      <c r="G111" s="36">
        <v>858.90000000000009</v>
      </c>
      <c r="H111" s="36">
        <v>911.40000000000009</v>
      </c>
      <c r="I111" s="36">
        <v>922.55</v>
      </c>
      <c r="J111" s="36">
        <v>937.65000000000009</v>
      </c>
      <c r="K111" s="31">
        <v>907.45</v>
      </c>
      <c r="L111" s="31">
        <v>881.2</v>
      </c>
      <c r="M111" s="31">
        <v>4.2100600000000004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64.930000000000007</v>
      </c>
      <c r="D112" s="36">
        <v>65.180000000000007</v>
      </c>
      <c r="E112" s="36">
        <v>64.54000000000002</v>
      </c>
      <c r="F112" s="36">
        <v>64.15000000000002</v>
      </c>
      <c r="G112" s="36">
        <v>63.510000000000034</v>
      </c>
      <c r="H112" s="36">
        <v>65.570000000000007</v>
      </c>
      <c r="I112" s="36">
        <v>66.209999999999994</v>
      </c>
      <c r="J112" s="36">
        <v>66.599999999999994</v>
      </c>
      <c r="K112" s="31">
        <v>65.819999999999993</v>
      </c>
      <c r="L112" s="31">
        <v>64.790000000000006</v>
      </c>
      <c r="M112" s="31">
        <v>88.235680000000002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2073.3000000000002</v>
      </c>
      <c r="D113" s="36">
        <v>2087.4166666666665</v>
      </c>
      <c r="E113" s="36">
        <v>2054.8833333333332</v>
      </c>
      <c r="F113" s="36">
        <v>2036.4666666666667</v>
      </c>
      <c r="G113" s="36">
        <v>2003.9333333333334</v>
      </c>
      <c r="H113" s="36">
        <v>2105.833333333333</v>
      </c>
      <c r="I113" s="36">
        <v>2138.3666666666668</v>
      </c>
      <c r="J113" s="36">
        <v>2156.7833333333328</v>
      </c>
      <c r="K113" s="31">
        <v>2119.9499999999998</v>
      </c>
      <c r="L113" s="31">
        <v>2069</v>
      </c>
      <c r="M113" s="31">
        <v>8.44407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724.15</v>
      </c>
      <c r="D114" s="36">
        <v>723.05000000000007</v>
      </c>
      <c r="E114" s="36">
        <v>706.10000000000014</v>
      </c>
      <c r="F114" s="36">
        <v>688.05000000000007</v>
      </c>
      <c r="G114" s="36">
        <v>671.10000000000014</v>
      </c>
      <c r="H114" s="36">
        <v>741.10000000000014</v>
      </c>
      <c r="I114" s="36">
        <v>758.05000000000018</v>
      </c>
      <c r="J114" s="36">
        <v>776.10000000000014</v>
      </c>
      <c r="K114" s="31">
        <v>740</v>
      </c>
      <c r="L114" s="31">
        <v>705</v>
      </c>
      <c r="M114" s="31">
        <v>5.76464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2358.9</v>
      </c>
      <c r="D115" s="36">
        <v>2330.5</v>
      </c>
      <c r="E115" s="36">
        <v>2264.4</v>
      </c>
      <c r="F115" s="36">
        <v>2169.9</v>
      </c>
      <c r="G115" s="36">
        <v>2103.8000000000002</v>
      </c>
      <c r="H115" s="36">
        <v>2425</v>
      </c>
      <c r="I115" s="36">
        <v>2491.1000000000004</v>
      </c>
      <c r="J115" s="36">
        <v>2585.6</v>
      </c>
      <c r="K115" s="31">
        <v>2396.6</v>
      </c>
      <c r="L115" s="31">
        <v>2236</v>
      </c>
      <c r="M115" s="31">
        <v>8.3681300000000007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8078.55</v>
      </c>
      <c r="D116" s="36">
        <v>8029.8833333333341</v>
      </c>
      <c r="E116" s="36">
        <v>7799.7666666666682</v>
      </c>
      <c r="F116" s="36">
        <v>7520.9833333333345</v>
      </c>
      <c r="G116" s="36">
        <v>7290.8666666666686</v>
      </c>
      <c r="H116" s="36">
        <v>8308.6666666666679</v>
      </c>
      <c r="I116" s="36">
        <v>8538.7833333333347</v>
      </c>
      <c r="J116" s="36">
        <v>8817.5666666666675</v>
      </c>
      <c r="K116" s="31">
        <v>8260</v>
      </c>
      <c r="L116" s="31">
        <v>7751.1</v>
      </c>
      <c r="M116" s="31">
        <v>1.1425799999999999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818.25</v>
      </c>
      <c r="D117" s="36">
        <v>823.69999999999993</v>
      </c>
      <c r="E117" s="36">
        <v>803.44999999999982</v>
      </c>
      <c r="F117" s="36">
        <v>788.64999999999986</v>
      </c>
      <c r="G117" s="36">
        <v>768.39999999999975</v>
      </c>
      <c r="H117" s="36">
        <v>838.49999999999989</v>
      </c>
      <c r="I117" s="36">
        <v>858.75000000000011</v>
      </c>
      <c r="J117" s="36">
        <v>873.55</v>
      </c>
      <c r="K117" s="31">
        <v>843.95</v>
      </c>
      <c r="L117" s="31">
        <v>808.9</v>
      </c>
      <c r="M117" s="31">
        <v>1.4509799999999999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438.35</v>
      </c>
      <c r="D118" s="36">
        <v>433.58333333333331</v>
      </c>
      <c r="E118" s="36">
        <v>427.26666666666665</v>
      </c>
      <c r="F118" s="36">
        <v>416.18333333333334</v>
      </c>
      <c r="G118" s="36">
        <v>409.86666666666667</v>
      </c>
      <c r="H118" s="36">
        <v>444.66666666666663</v>
      </c>
      <c r="I118" s="36">
        <v>450.98333333333335</v>
      </c>
      <c r="J118" s="36">
        <v>462.06666666666661</v>
      </c>
      <c r="K118" s="31">
        <v>439.9</v>
      </c>
      <c r="L118" s="31">
        <v>422.5</v>
      </c>
      <c r="M118" s="31">
        <v>26.98236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592.79999999999995</v>
      </c>
      <c r="D119" s="36">
        <v>602.49999999999989</v>
      </c>
      <c r="E119" s="36">
        <v>581.3499999999998</v>
      </c>
      <c r="F119" s="36">
        <v>569.89999999999986</v>
      </c>
      <c r="G119" s="36">
        <v>548.74999999999977</v>
      </c>
      <c r="H119" s="36">
        <v>613.94999999999982</v>
      </c>
      <c r="I119" s="36">
        <v>635.09999999999991</v>
      </c>
      <c r="J119" s="36">
        <v>646.54999999999984</v>
      </c>
      <c r="K119" s="31">
        <v>623.65</v>
      </c>
      <c r="L119" s="31">
        <v>591.04999999999995</v>
      </c>
      <c r="M119" s="31">
        <v>8.1861999999999995</v>
      </c>
      <c r="N119" s="1"/>
      <c r="O119" s="1"/>
    </row>
    <row r="120" spans="1:15" ht="12.75" customHeight="1">
      <c r="A120" s="33">
        <v>110</v>
      </c>
      <c r="B120" s="53" t="s">
        <v>865</v>
      </c>
      <c r="C120" s="31">
        <v>989.85</v>
      </c>
      <c r="D120" s="36">
        <v>997.2833333333333</v>
      </c>
      <c r="E120" s="36">
        <v>979.56666666666661</v>
      </c>
      <c r="F120" s="36">
        <v>969.2833333333333</v>
      </c>
      <c r="G120" s="36">
        <v>951.56666666666661</v>
      </c>
      <c r="H120" s="36">
        <v>1007.5666666666666</v>
      </c>
      <c r="I120" s="36">
        <v>1025.2833333333333</v>
      </c>
      <c r="J120" s="36">
        <v>1035.5666666666666</v>
      </c>
      <c r="K120" s="31">
        <v>1015</v>
      </c>
      <c r="L120" s="31">
        <v>987</v>
      </c>
      <c r="M120" s="31">
        <v>5.1473599999999999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1288.95</v>
      </c>
      <c r="D121" s="36">
        <v>1291.7</v>
      </c>
      <c r="E121" s="36">
        <v>1274.6500000000001</v>
      </c>
      <c r="F121" s="36">
        <v>1260.3500000000001</v>
      </c>
      <c r="G121" s="36">
        <v>1243.3000000000002</v>
      </c>
      <c r="H121" s="36">
        <v>1306</v>
      </c>
      <c r="I121" s="36">
        <v>1323.0499999999997</v>
      </c>
      <c r="J121" s="36">
        <v>1337.35</v>
      </c>
      <c r="K121" s="31">
        <v>1308.75</v>
      </c>
      <c r="L121" s="31">
        <v>1277.4000000000001</v>
      </c>
      <c r="M121" s="31">
        <v>1.5340499999999999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1454.15</v>
      </c>
      <c r="D122" s="36">
        <v>1449.25</v>
      </c>
      <c r="E122" s="36">
        <v>1439.5</v>
      </c>
      <c r="F122" s="36">
        <v>1424.85</v>
      </c>
      <c r="G122" s="36">
        <v>1415.1</v>
      </c>
      <c r="H122" s="36">
        <v>1463.9</v>
      </c>
      <c r="I122" s="36">
        <v>1473.65</v>
      </c>
      <c r="J122" s="36">
        <v>1488.3000000000002</v>
      </c>
      <c r="K122" s="31">
        <v>1459</v>
      </c>
      <c r="L122" s="31">
        <v>1434.6</v>
      </c>
      <c r="M122" s="31">
        <v>12.78612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1574.8</v>
      </c>
      <c r="D123" s="36">
        <v>1571.7833333333335</v>
      </c>
      <c r="E123" s="36">
        <v>1566.616666666667</v>
      </c>
      <c r="F123" s="36">
        <v>1558.4333333333334</v>
      </c>
      <c r="G123" s="36">
        <v>1553.2666666666669</v>
      </c>
      <c r="H123" s="36">
        <v>1579.9666666666672</v>
      </c>
      <c r="I123" s="36">
        <v>1585.1333333333337</v>
      </c>
      <c r="J123" s="36">
        <v>1593.3166666666673</v>
      </c>
      <c r="K123" s="31">
        <v>1576.95</v>
      </c>
      <c r="L123" s="31">
        <v>1563.6</v>
      </c>
      <c r="M123" s="31">
        <v>20.688970000000001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157.30000000000001</v>
      </c>
      <c r="D124" s="36">
        <v>155.68</v>
      </c>
      <c r="E124" s="36">
        <v>153.42000000000002</v>
      </c>
      <c r="F124" s="36">
        <v>149.54000000000002</v>
      </c>
      <c r="G124" s="36">
        <v>147.28000000000003</v>
      </c>
      <c r="H124" s="36">
        <v>159.56</v>
      </c>
      <c r="I124" s="36">
        <v>161.82</v>
      </c>
      <c r="J124" s="36">
        <v>165.7</v>
      </c>
      <c r="K124" s="31">
        <v>157.94</v>
      </c>
      <c r="L124" s="31">
        <v>151.80000000000001</v>
      </c>
      <c r="M124" s="31">
        <v>106.32872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1363.5</v>
      </c>
      <c r="D125" s="36">
        <v>1357.9833333333333</v>
      </c>
      <c r="E125" s="36">
        <v>1344.5166666666667</v>
      </c>
      <c r="F125" s="36">
        <v>1325.5333333333333</v>
      </c>
      <c r="G125" s="36">
        <v>1312.0666666666666</v>
      </c>
      <c r="H125" s="36">
        <v>1376.9666666666667</v>
      </c>
      <c r="I125" s="36">
        <v>1390.4333333333334</v>
      </c>
      <c r="J125" s="36">
        <v>1409.4166666666667</v>
      </c>
      <c r="K125" s="31">
        <v>1371.45</v>
      </c>
      <c r="L125" s="31">
        <v>1339</v>
      </c>
      <c r="M125" s="31">
        <v>0.97191000000000005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489.05</v>
      </c>
      <c r="D126" s="36">
        <v>489.05</v>
      </c>
      <c r="E126" s="36">
        <v>485.20000000000005</v>
      </c>
      <c r="F126" s="36">
        <v>481.35</v>
      </c>
      <c r="G126" s="36">
        <v>477.50000000000006</v>
      </c>
      <c r="H126" s="36">
        <v>492.90000000000003</v>
      </c>
      <c r="I126" s="36">
        <v>496.75000000000006</v>
      </c>
      <c r="J126" s="36">
        <v>500.6</v>
      </c>
      <c r="K126" s="31">
        <v>492.9</v>
      </c>
      <c r="L126" s="31">
        <v>485.2</v>
      </c>
      <c r="M126" s="31">
        <v>69.465440000000001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2320.8000000000002</v>
      </c>
      <c r="D127" s="36">
        <v>2262.5666666666671</v>
      </c>
      <c r="E127" s="36">
        <v>2190.5833333333339</v>
      </c>
      <c r="F127" s="36">
        <v>2060.3666666666668</v>
      </c>
      <c r="G127" s="36">
        <v>1988.3833333333337</v>
      </c>
      <c r="H127" s="36">
        <v>2392.7833333333342</v>
      </c>
      <c r="I127" s="36">
        <v>2464.7666666666669</v>
      </c>
      <c r="J127" s="36">
        <v>2594.9833333333345</v>
      </c>
      <c r="K127" s="31">
        <v>2334.5500000000002</v>
      </c>
      <c r="L127" s="31">
        <v>2132.35</v>
      </c>
      <c r="M127" s="31">
        <v>119.63932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5273.1</v>
      </c>
      <c r="D128" s="36">
        <v>5245.0333333333338</v>
      </c>
      <c r="E128" s="36">
        <v>5190.0666666666675</v>
      </c>
      <c r="F128" s="36">
        <v>5107.0333333333338</v>
      </c>
      <c r="G128" s="36">
        <v>5052.0666666666675</v>
      </c>
      <c r="H128" s="36">
        <v>5328.0666666666675</v>
      </c>
      <c r="I128" s="36">
        <v>5383.0333333333328</v>
      </c>
      <c r="J128" s="36">
        <v>5466.0666666666675</v>
      </c>
      <c r="K128" s="31">
        <v>5300</v>
      </c>
      <c r="L128" s="31">
        <v>5162</v>
      </c>
      <c r="M128" s="31">
        <v>3.9996700000000001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2945.7</v>
      </c>
      <c r="D129" s="36">
        <v>2951.2333333333336</v>
      </c>
      <c r="E129" s="36">
        <v>2923.4666666666672</v>
      </c>
      <c r="F129" s="36">
        <v>2901.2333333333336</v>
      </c>
      <c r="G129" s="36">
        <v>2873.4666666666672</v>
      </c>
      <c r="H129" s="36">
        <v>2973.4666666666672</v>
      </c>
      <c r="I129" s="36">
        <v>3001.2333333333336</v>
      </c>
      <c r="J129" s="36">
        <v>3023.4666666666672</v>
      </c>
      <c r="K129" s="31">
        <v>2979</v>
      </c>
      <c r="L129" s="31">
        <v>2929</v>
      </c>
      <c r="M129" s="31">
        <v>3.71522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3649.25</v>
      </c>
      <c r="D130" s="36">
        <v>3612.85</v>
      </c>
      <c r="E130" s="36">
        <v>3564</v>
      </c>
      <c r="F130" s="36">
        <v>3478.75</v>
      </c>
      <c r="G130" s="36">
        <v>3429.9</v>
      </c>
      <c r="H130" s="36">
        <v>3698.1</v>
      </c>
      <c r="I130" s="36">
        <v>3746.9499999999994</v>
      </c>
      <c r="J130" s="36">
        <v>3832.2</v>
      </c>
      <c r="K130" s="31">
        <v>3661.7</v>
      </c>
      <c r="L130" s="31">
        <v>3527.6</v>
      </c>
      <c r="M130" s="31">
        <v>2.4456699999999998</v>
      </c>
      <c r="N130" s="1"/>
      <c r="O130" s="1"/>
    </row>
    <row r="131" spans="1:15" ht="12.75" customHeight="1">
      <c r="A131" s="33">
        <v>121</v>
      </c>
      <c r="B131" s="53" t="s">
        <v>828</v>
      </c>
      <c r="C131" s="31">
        <v>1582.7</v>
      </c>
      <c r="D131" s="36">
        <v>1567.1166666666668</v>
      </c>
      <c r="E131" s="36">
        <v>1542.2333333333336</v>
      </c>
      <c r="F131" s="36">
        <v>1501.7666666666669</v>
      </c>
      <c r="G131" s="36">
        <v>1476.8833333333337</v>
      </c>
      <c r="H131" s="36">
        <v>1607.5833333333335</v>
      </c>
      <c r="I131" s="36">
        <v>1632.4666666666667</v>
      </c>
      <c r="J131" s="36">
        <v>1672.9333333333334</v>
      </c>
      <c r="K131" s="31">
        <v>1592</v>
      </c>
      <c r="L131" s="31">
        <v>1526.65</v>
      </c>
      <c r="M131" s="31">
        <v>0.97548000000000001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1140.3</v>
      </c>
      <c r="D132" s="36">
        <v>1138.8500000000001</v>
      </c>
      <c r="E132" s="36">
        <v>1132.7500000000002</v>
      </c>
      <c r="F132" s="36">
        <v>1125.2</v>
      </c>
      <c r="G132" s="36">
        <v>1119.1000000000001</v>
      </c>
      <c r="H132" s="36">
        <v>1146.4000000000003</v>
      </c>
      <c r="I132" s="36">
        <v>1152.5000000000002</v>
      </c>
      <c r="J132" s="36">
        <v>1160.0500000000004</v>
      </c>
      <c r="K132" s="31">
        <v>1144.95</v>
      </c>
      <c r="L132" s="31">
        <v>1131.3</v>
      </c>
      <c r="M132" s="31">
        <v>8.2328100000000006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1530.15</v>
      </c>
      <c r="D133" s="36">
        <v>1521</v>
      </c>
      <c r="E133" s="36">
        <v>1499.7</v>
      </c>
      <c r="F133" s="36">
        <v>1469.25</v>
      </c>
      <c r="G133" s="36">
        <v>1447.95</v>
      </c>
      <c r="H133" s="36">
        <v>1551.45</v>
      </c>
      <c r="I133" s="36">
        <v>1572.7500000000002</v>
      </c>
      <c r="J133" s="36">
        <v>1603.2</v>
      </c>
      <c r="K133" s="31">
        <v>1542.3</v>
      </c>
      <c r="L133" s="31">
        <v>1490.55</v>
      </c>
      <c r="M133" s="31">
        <v>7.4218099999999998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4768.3</v>
      </c>
      <c r="D134" s="36">
        <v>4746.7</v>
      </c>
      <c r="E134" s="36">
        <v>4681.2</v>
      </c>
      <c r="F134" s="36">
        <v>4594.1000000000004</v>
      </c>
      <c r="G134" s="36">
        <v>4528.6000000000004</v>
      </c>
      <c r="H134" s="36">
        <v>4833.7999999999993</v>
      </c>
      <c r="I134" s="36">
        <v>4899.2999999999993</v>
      </c>
      <c r="J134" s="36">
        <v>4986.3999999999987</v>
      </c>
      <c r="K134" s="31">
        <v>4812.2</v>
      </c>
      <c r="L134" s="31">
        <v>4659.6000000000004</v>
      </c>
      <c r="M134" s="31">
        <v>1.1699600000000001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1496.05</v>
      </c>
      <c r="D135" s="36">
        <v>1501.9833333333333</v>
      </c>
      <c r="E135" s="36">
        <v>1479.0666666666666</v>
      </c>
      <c r="F135" s="36">
        <v>1462.0833333333333</v>
      </c>
      <c r="G135" s="36">
        <v>1439.1666666666665</v>
      </c>
      <c r="H135" s="36">
        <v>1518.9666666666667</v>
      </c>
      <c r="I135" s="36">
        <v>1541.8833333333332</v>
      </c>
      <c r="J135" s="36">
        <v>1558.8666666666668</v>
      </c>
      <c r="K135" s="31">
        <v>1524.9</v>
      </c>
      <c r="L135" s="31">
        <v>1485</v>
      </c>
      <c r="M135" s="31">
        <v>2.0646200000000001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428.65</v>
      </c>
      <c r="D136" s="36">
        <v>427.56666666666666</v>
      </c>
      <c r="E136" s="36">
        <v>423.33333333333331</v>
      </c>
      <c r="F136" s="36">
        <v>418.01666666666665</v>
      </c>
      <c r="G136" s="36">
        <v>413.7833333333333</v>
      </c>
      <c r="H136" s="36">
        <v>432.88333333333333</v>
      </c>
      <c r="I136" s="36">
        <v>437.11666666666667</v>
      </c>
      <c r="J136" s="36">
        <v>442.43333333333334</v>
      </c>
      <c r="K136" s="31">
        <v>431.8</v>
      </c>
      <c r="L136" s="31">
        <v>422.25</v>
      </c>
      <c r="M136" s="31">
        <v>38.480240000000002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3825.85</v>
      </c>
      <c r="D137" s="36">
        <v>3803.6</v>
      </c>
      <c r="E137" s="36">
        <v>3757.25</v>
      </c>
      <c r="F137" s="36">
        <v>3688.65</v>
      </c>
      <c r="G137" s="36">
        <v>3642.3</v>
      </c>
      <c r="H137" s="36">
        <v>3872.2</v>
      </c>
      <c r="I137" s="36">
        <v>3918.5499999999993</v>
      </c>
      <c r="J137" s="36">
        <v>3987.1499999999996</v>
      </c>
      <c r="K137" s="31">
        <v>3849.95</v>
      </c>
      <c r="L137" s="31">
        <v>3735</v>
      </c>
      <c r="M137" s="31">
        <v>5.4896599999999998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1920.65</v>
      </c>
      <c r="D138" s="36">
        <v>1915.2333333333333</v>
      </c>
      <c r="E138" s="36">
        <v>1897.4666666666667</v>
      </c>
      <c r="F138" s="36">
        <v>1874.2833333333333</v>
      </c>
      <c r="G138" s="36">
        <v>1856.5166666666667</v>
      </c>
      <c r="H138" s="36">
        <v>1938.4166666666667</v>
      </c>
      <c r="I138" s="36">
        <v>1956.1833333333336</v>
      </c>
      <c r="J138" s="36">
        <v>1979.3666666666668</v>
      </c>
      <c r="K138" s="31">
        <v>1933</v>
      </c>
      <c r="L138" s="31">
        <v>1892.05</v>
      </c>
      <c r="M138" s="31">
        <v>3.1345999999999998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1015.25</v>
      </c>
      <c r="D139" s="36">
        <v>1025.3333333333333</v>
      </c>
      <c r="E139" s="36">
        <v>1001.6666666666665</v>
      </c>
      <c r="F139" s="36">
        <v>988.08333333333326</v>
      </c>
      <c r="G139" s="36">
        <v>964.41666666666652</v>
      </c>
      <c r="H139" s="36">
        <v>1038.9166666666665</v>
      </c>
      <c r="I139" s="36">
        <v>1062.583333333333</v>
      </c>
      <c r="J139" s="36">
        <v>1076.1666666666665</v>
      </c>
      <c r="K139" s="31">
        <v>1049</v>
      </c>
      <c r="L139" s="31">
        <v>1011.75</v>
      </c>
      <c r="M139" s="31">
        <v>0.87868999999999997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878.8</v>
      </c>
      <c r="D140" s="36">
        <v>879.83333333333337</v>
      </c>
      <c r="E140" s="36">
        <v>871.76666666666677</v>
      </c>
      <c r="F140" s="36">
        <v>864.73333333333335</v>
      </c>
      <c r="G140" s="36">
        <v>856.66666666666674</v>
      </c>
      <c r="H140" s="36">
        <v>886.86666666666679</v>
      </c>
      <c r="I140" s="36">
        <v>894.93333333333339</v>
      </c>
      <c r="J140" s="36">
        <v>901.96666666666681</v>
      </c>
      <c r="K140" s="31">
        <v>887.9</v>
      </c>
      <c r="L140" s="31">
        <v>872.8</v>
      </c>
      <c r="M140" s="31">
        <v>21.86628</v>
      </c>
      <c r="N140" s="1"/>
      <c r="O140" s="1"/>
    </row>
    <row r="141" spans="1:15" ht="12.75" customHeight="1">
      <c r="A141" s="33">
        <v>131</v>
      </c>
      <c r="B141" s="53" t="s">
        <v>866</v>
      </c>
      <c r="C141" s="31">
        <v>1977.2</v>
      </c>
      <c r="D141" s="36">
        <v>2009.5833333333333</v>
      </c>
      <c r="E141" s="36">
        <v>1884.6666666666665</v>
      </c>
      <c r="F141" s="36">
        <v>1792.1333333333332</v>
      </c>
      <c r="G141" s="36">
        <v>1667.2166666666665</v>
      </c>
      <c r="H141" s="36">
        <v>2102.1166666666668</v>
      </c>
      <c r="I141" s="36">
        <v>2227.0333333333328</v>
      </c>
      <c r="J141" s="36">
        <v>2319.5666666666666</v>
      </c>
      <c r="K141" s="31">
        <v>2134.5</v>
      </c>
      <c r="L141" s="31">
        <v>1917.05</v>
      </c>
      <c r="M141" s="31">
        <v>6.98834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600.20000000000005</v>
      </c>
      <c r="D142" s="36">
        <v>603.98333333333335</v>
      </c>
      <c r="E142" s="36">
        <v>594.2166666666667</v>
      </c>
      <c r="F142" s="36">
        <v>588.23333333333335</v>
      </c>
      <c r="G142" s="36">
        <v>578.4666666666667</v>
      </c>
      <c r="H142" s="36">
        <v>609.9666666666667</v>
      </c>
      <c r="I142" s="36">
        <v>619.73333333333335</v>
      </c>
      <c r="J142" s="36">
        <v>625.7166666666667</v>
      </c>
      <c r="K142" s="31">
        <v>613.75</v>
      </c>
      <c r="L142" s="31">
        <v>598</v>
      </c>
      <c r="M142" s="31">
        <v>43.04663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1889</v>
      </c>
      <c r="D143" s="36">
        <v>1887</v>
      </c>
      <c r="E143" s="36">
        <v>1875</v>
      </c>
      <c r="F143" s="36">
        <v>1861</v>
      </c>
      <c r="G143" s="36">
        <v>1849</v>
      </c>
      <c r="H143" s="36">
        <v>1901</v>
      </c>
      <c r="I143" s="36">
        <v>1913</v>
      </c>
      <c r="J143" s="36">
        <v>1927</v>
      </c>
      <c r="K143" s="31">
        <v>1899</v>
      </c>
      <c r="L143" s="31">
        <v>1873</v>
      </c>
      <c r="M143" s="31">
        <v>3.05111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3088.1</v>
      </c>
      <c r="D144" s="36">
        <v>3065.9</v>
      </c>
      <c r="E144" s="36">
        <v>2973.8</v>
      </c>
      <c r="F144" s="36">
        <v>2859.5</v>
      </c>
      <c r="G144" s="36">
        <v>2767.4</v>
      </c>
      <c r="H144" s="36">
        <v>3180.2000000000003</v>
      </c>
      <c r="I144" s="36">
        <v>3272.2999999999997</v>
      </c>
      <c r="J144" s="36">
        <v>3386.6000000000004</v>
      </c>
      <c r="K144" s="31">
        <v>3158</v>
      </c>
      <c r="L144" s="31">
        <v>2951.6</v>
      </c>
      <c r="M144" s="31">
        <v>19.777229999999999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619.54999999999995</v>
      </c>
      <c r="D145" s="36">
        <v>612.25</v>
      </c>
      <c r="E145" s="36">
        <v>600.9</v>
      </c>
      <c r="F145" s="36">
        <v>582.25</v>
      </c>
      <c r="G145" s="36">
        <v>570.9</v>
      </c>
      <c r="H145" s="36">
        <v>630.9</v>
      </c>
      <c r="I145" s="36">
        <v>642.24999999999989</v>
      </c>
      <c r="J145" s="36">
        <v>660.9</v>
      </c>
      <c r="K145" s="31">
        <v>623.6</v>
      </c>
      <c r="L145" s="31">
        <v>593.6</v>
      </c>
      <c r="M145" s="31">
        <v>18.502649999999999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2422.35</v>
      </c>
      <c r="D146" s="36">
        <v>2415.4166666666665</v>
      </c>
      <c r="E146" s="36">
        <v>2396.9333333333329</v>
      </c>
      <c r="F146" s="36">
        <v>2371.5166666666664</v>
      </c>
      <c r="G146" s="36">
        <v>2353.0333333333328</v>
      </c>
      <c r="H146" s="36">
        <v>2440.833333333333</v>
      </c>
      <c r="I146" s="36">
        <v>2459.3166666666666</v>
      </c>
      <c r="J146" s="36">
        <v>2484.7333333333331</v>
      </c>
      <c r="K146" s="31">
        <v>2433.9</v>
      </c>
      <c r="L146" s="31">
        <v>2390</v>
      </c>
      <c r="M146" s="31">
        <v>3.06853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398.75</v>
      </c>
      <c r="D147" s="36">
        <v>401.43333333333334</v>
      </c>
      <c r="E147" s="36">
        <v>393.4666666666667</v>
      </c>
      <c r="F147" s="36">
        <v>388.18333333333334</v>
      </c>
      <c r="G147" s="36">
        <v>380.2166666666667</v>
      </c>
      <c r="H147" s="36">
        <v>406.7166666666667</v>
      </c>
      <c r="I147" s="36">
        <v>414.68333333333328</v>
      </c>
      <c r="J147" s="36">
        <v>419.9666666666667</v>
      </c>
      <c r="K147" s="31">
        <v>409.4</v>
      </c>
      <c r="L147" s="31">
        <v>396.15</v>
      </c>
      <c r="M147" s="31">
        <v>22.355879999999999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174.42</v>
      </c>
      <c r="D148" s="36">
        <v>175.24</v>
      </c>
      <c r="E148" s="36">
        <v>171.98000000000002</v>
      </c>
      <c r="F148" s="36">
        <v>169.54000000000002</v>
      </c>
      <c r="G148" s="36">
        <v>166.28000000000003</v>
      </c>
      <c r="H148" s="36">
        <v>177.68</v>
      </c>
      <c r="I148" s="36">
        <v>180.94</v>
      </c>
      <c r="J148" s="36">
        <v>183.38</v>
      </c>
      <c r="K148" s="31">
        <v>178.5</v>
      </c>
      <c r="L148" s="31">
        <v>172.8</v>
      </c>
      <c r="M148" s="31">
        <v>26.506769999999999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4564.5</v>
      </c>
      <c r="D149" s="36">
        <v>4556.4666666666662</v>
      </c>
      <c r="E149" s="36">
        <v>4529.0333333333328</v>
      </c>
      <c r="F149" s="36">
        <v>4493.5666666666666</v>
      </c>
      <c r="G149" s="36">
        <v>4466.1333333333332</v>
      </c>
      <c r="H149" s="36">
        <v>4591.9333333333325</v>
      </c>
      <c r="I149" s="36">
        <v>4619.366666666665</v>
      </c>
      <c r="J149" s="36">
        <v>4654.8333333333321</v>
      </c>
      <c r="K149" s="31">
        <v>4583.8999999999996</v>
      </c>
      <c r="L149" s="31">
        <v>4521</v>
      </c>
      <c r="M149" s="31">
        <v>2.4125399999999999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11546.85</v>
      </c>
      <c r="D150" s="36">
        <v>11418.816666666666</v>
      </c>
      <c r="E150" s="36">
        <v>11268.033333333331</v>
      </c>
      <c r="F150" s="36">
        <v>10989.216666666665</v>
      </c>
      <c r="G150" s="36">
        <v>10838.433333333331</v>
      </c>
      <c r="H150" s="36">
        <v>11697.633333333331</v>
      </c>
      <c r="I150" s="36">
        <v>11848.416666666664</v>
      </c>
      <c r="J150" s="36">
        <v>12127.233333333332</v>
      </c>
      <c r="K150" s="31">
        <v>11569.6</v>
      </c>
      <c r="L150" s="31">
        <v>11140</v>
      </c>
      <c r="M150" s="31">
        <v>5.5851300000000004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2723.85</v>
      </c>
      <c r="D151" s="36">
        <v>2727.65</v>
      </c>
      <c r="E151" s="36">
        <v>2701.4500000000003</v>
      </c>
      <c r="F151" s="36">
        <v>2679.05</v>
      </c>
      <c r="G151" s="36">
        <v>2652.8500000000004</v>
      </c>
      <c r="H151" s="36">
        <v>2750.05</v>
      </c>
      <c r="I151" s="36">
        <v>2776.25</v>
      </c>
      <c r="J151" s="36">
        <v>2798.65</v>
      </c>
      <c r="K151" s="31">
        <v>2753.85</v>
      </c>
      <c r="L151" s="31">
        <v>2705.25</v>
      </c>
      <c r="M151" s="31">
        <v>2.3162199999999999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5991.25</v>
      </c>
      <c r="D152" s="36">
        <v>6011.083333333333</v>
      </c>
      <c r="E152" s="36">
        <v>5960.1666666666661</v>
      </c>
      <c r="F152" s="36">
        <v>5929.083333333333</v>
      </c>
      <c r="G152" s="36">
        <v>5878.1666666666661</v>
      </c>
      <c r="H152" s="36">
        <v>6042.1666666666661</v>
      </c>
      <c r="I152" s="36">
        <v>6093.0833333333321</v>
      </c>
      <c r="J152" s="36">
        <v>6124.1666666666661</v>
      </c>
      <c r="K152" s="31">
        <v>6062</v>
      </c>
      <c r="L152" s="31">
        <v>5980</v>
      </c>
      <c r="M152" s="31">
        <v>6.1539700000000002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733.35</v>
      </c>
      <c r="D153" s="36">
        <v>733.66666666666663</v>
      </c>
      <c r="E153" s="36">
        <v>716.83333333333326</v>
      </c>
      <c r="F153" s="36">
        <v>700.31666666666661</v>
      </c>
      <c r="G153" s="36">
        <v>683.48333333333323</v>
      </c>
      <c r="H153" s="36">
        <v>750.18333333333328</v>
      </c>
      <c r="I153" s="36">
        <v>767.01666666666654</v>
      </c>
      <c r="J153" s="36">
        <v>783.5333333333333</v>
      </c>
      <c r="K153" s="31">
        <v>750.5</v>
      </c>
      <c r="L153" s="31">
        <v>717.15</v>
      </c>
      <c r="M153" s="31">
        <v>10.96705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449.05</v>
      </c>
      <c r="D154" s="36">
        <v>447.31666666666666</v>
      </c>
      <c r="E154" s="36">
        <v>440.23333333333335</v>
      </c>
      <c r="F154" s="36">
        <v>431.41666666666669</v>
      </c>
      <c r="G154" s="36">
        <v>424.33333333333337</v>
      </c>
      <c r="H154" s="36">
        <v>456.13333333333333</v>
      </c>
      <c r="I154" s="36">
        <v>463.2166666666667</v>
      </c>
      <c r="J154" s="36">
        <v>472.0333333333333</v>
      </c>
      <c r="K154" s="31">
        <v>454.4</v>
      </c>
      <c r="L154" s="31">
        <v>438.5</v>
      </c>
      <c r="M154" s="31">
        <v>8.5587599999999995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194.11</v>
      </c>
      <c r="D155" s="36">
        <v>195.21666666666667</v>
      </c>
      <c r="E155" s="36">
        <v>191.54333333333335</v>
      </c>
      <c r="F155" s="36">
        <v>188.97666666666669</v>
      </c>
      <c r="G155" s="36">
        <v>185.30333333333337</v>
      </c>
      <c r="H155" s="36">
        <v>197.78333333333333</v>
      </c>
      <c r="I155" s="36">
        <v>201.45666666666668</v>
      </c>
      <c r="J155" s="36">
        <v>204.02333333333331</v>
      </c>
      <c r="K155" s="31">
        <v>198.89</v>
      </c>
      <c r="L155" s="31">
        <v>192.65</v>
      </c>
      <c r="M155" s="31">
        <v>10.935689999999999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43.42</v>
      </c>
      <c r="D156" s="36">
        <v>43.216666666666669</v>
      </c>
      <c r="E156" s="36">
        <v>42.233333333333334</v>
      </c>
      <c r="F156" s="36">
        <v>41.046666666666667</v>
      </c>
      <c r="G156" s="36">
        <v>40.063333333333333</v>
      </c>
      <c r="H156" s="36">
        <v>44.403333333333336</v>
      </c>
      <c r="I156" s="36">
        <v>45.38666666666667</v>
      </c>
      <c r="J156" s="36">
        <v>46.573333333333338</v>
      </c>
      <c r="K156" s="31">
        <v>44.2</v>
      </c>
      <c r="L156" s="31">
        <v>42.03</v>
      </c>
      <c r="M156" s="31">
        <v>214.52376000000001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4936.1000000000004</v>
      </c>
      <c r="D157" s="36">
        <v>4941.55</v>
      </c>
      <c r="E157" s="36">
        <v>4907.1000000000004</v>
      </c>
      <c r="F157" s="36">
        <v>4878.1000000000004</v>
      </c>
      <c r="G157" s="36">
        <v>4843.6500000000005</v>
      </c>
      <c r="H157" s="36">
        <v>4970.55</v>
      </c>
      <c r="I157" s="36">
        <v>5004.9999999999991</v>
      </c>
      <c r="J157" s="36">
        <v>5034</v>
      </c>
      <c r="K157" s="31">
        <v>4976</v>
      </c>
      <c r="L157" s="31">
        <v>4912.55</v>
      </c>
      <c r="M157" s="31">
        <v>7.0664100000000003</v>
      </c>
      <c r="N157" s="1"/>
      <c r="O157" s="1"/>
    </row>
    <row r="158" spans="1:15" ht="12.75" customHeight="1">
      <c r="A158" s="33">
        <v>148</v>
      </c>
      <c r="B158" s="53" t="s">
        <v>867</v>
      </c>
      <c r="C158" s="31">
        <v>1300.45</v>
      </c>
      <c r="D158" s="36">
        <v>1310.7666666666667</v>
      </c>
      <c r="E158" s="36">
        <v>1286.6833333333334</v>
      </c>
      <c r="F158" s="36">
        <v>1272.9166666666667</v>
      </c>
      <c r="G158" s="36">
        <v>1248.8333333333335</v>
      </c>
      <c r="H158" s="36">
        <v>1324.5333333333333</v>
      </c>
      <c r="I158" s="36">
        <v>1348.6166666666668</v>
      </c>
      <c r="J158" s="36">
        <v>1362.3833333333332</v>
      </c>
      <c r="K158" s="31">
        <v>1334.85</v>
      </c>
      <c r="L158" s="31">
        <v>1297</v>
      </c>
      <c r="M158" s="31">
        <v>2.1040899999999998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696.5</v>
      </c>
      <c r="D159" s="36">
        <v>690.93333333333339</v>
      </c>
      <c r="E159" s="36">
        <v>682.86666666666679</v>
      </c>
      <c r="F159" s="36">
        <v>669.23333333333335</v>
      </c>
      <c r="G159" s="36">
        <v>661.16666666666674</v>
      </c>
      <c r="H159" s="36">
        <v>704.56666666666683</v>
      </c>
      <c r="I159" s="36">
        <v>712.63333333333344</v>
      </c>
      <c r="J159" s="36">
        <v>726.26666666666688</v>
      </c>
      <c r="K159" s="31">
        <v>699</v>
      </c>
      <c r="L159" s="31">
        <v>677.3</v>
      </c>
      <c r="M159" s="31">
        <v>7.1197999999999997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740.7</v>
      </c>
      <c r="D160" s="36">
        <v>733.25</v>
      </c>
      <c r="E160" s="36">
        <v>717.7</v>
      </c>
      <c r="F160" s="36">
        <v>694.7</v>
      </c>
      <c r="G160" s="36">
        <v>679.15000000000009</v>
      </c>
      <c r="H160" s="36">
        <v>756.25</v>
      </c>
      <c r="I160" s="36">
        <v>771.8</v>
      </c>
      <c r="J160" s="36">
        <v>794.8</v>
      </c>
      <c r="K160" s="31">
        <v>748.8</v>
      </c>
      <c r="L160" s="31">
        <v>710.25</v>
      </c>
      <c r="M160" s="31">
        <v>8.4455100000000005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2729.6</v>
      </c>
      <c r="D161" s="36">
        <v>2729.4166666666665</v>
      </c>
      <c r="E161" s="36">
        <v>2696.2333333333331</v>
      </c>
      <c r="F161" s="36">
        <v>2662.8666666666668</v>
      </c>
      <c r="G161" s="36">
        <v>2629.6833333333334</v>
      </c>
      <c r="H161" s="36">
        <v>2762.7833333333328</v>
      </c>
      <c r="I161" s="36">
        <v>2795.9666666666662</v>
      </c>
      <c r="J161" s="36">
        <v>2829.3333333333326</v>
      </c>
      <c r="K161" s="31">
        <v>2762.6</v>
      </c>
      <c r="L161" s="31">
        <v>2696.05</v>
      </c>
      <c r="M161" s="31">
        <v>2.1775099999999998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270.92</v>
      </c>
      <c r="D162" s="36">
        <v>269.00666666666666</v>
      </c>
      <c r="E162" s="36">
        <v>263.2233333333333</v>
      </c>
      <c r="F162" s="36">
        <v>255.52666666666664</v>
      </c>
      <c r="G162" s="36">
        <v>249.74333333333328</v>
      </c>
      <c r="H162" s="36">
        <v>276.70333333333332</v>
      </c>
      <c r="I162" s="36">
        <v>282.48666666666662</v>
      </c>
      <c r="J162" s="36">
        <v>290.18333333333334</v>
      </c>
      <c r="K162" s="31">
        <v>274.79000000000002</v>
      </c>
      <c r="L162" s="31">
        <v>261.31</v>
      </c>
      <c r="M162" s="31">
        <v>128.38668999999999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102.42</v>
      </c>
      <c r="D163" s="36">
        <v>102.27333333333333</v>
      </c>
      <c r="E163" s="36">
        <v>101.64666666666665</v>
      </c>
      <c r="F163" s="36">
        <v>100.87333333333332</v>
      </c>
      <c r="G163" s="36">
        <v>100.24666666666664</v>
      </c>
      <c r="H163" s="36">
        <v>103.04666666666665</v>
      </c>
      <c r="I163" s="36">
        <v>103.67333333333335</v>
      </c>
      <c r="J163" s="36">
        <v>104.44666666666666</v>
      </c>
      <c r="K163" s="31">
        <v>102.9</v>
      </c>
      <c r="L163" s="31">
        <v>101.5</v>
      </c>
      <c r="M163" s="31">
        <v>31.785430000000002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1048.45</v>
      </c>
      <c r="D164" s="36">
        <v>1035.8166666666666</v>
      </c>
      <c r="E164" s="36">
        <v>1021.6333333333332</v>
      </c>
      <c r="F164" s="36">
        <v>994.81666666666661</v>
      </c>
      <c r="G164" s="36">
        <v>980.63333333333321</v>
      </c>
      <c r="H164" s="36">
        <v>1062.6333333333332</v>
      </c>
      <c r="I164" s="36">
        <v>1076.8166666666666</v>
      </c>
      <c r="J164" s="36">
        <v>1103.6333333333332</v>
      </c>
      <c r="K164" s="31">
        <v>1050</v>
      </c>
      <c r="L164" s="31">
        <v>1009</v>
      </c>
      <c r="M164" s="31">
        <v>2.20587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4302.1000000000004</v>
      </c>
      <c r="D165" s="36">
        <v>4309.0999999999995</v>
      </c>
      <c r="E165" s="36">
        <v>4264.9999999999991</v>
      </c>
      <c r="F165" s="36">
        <v>4227.8999999999996</v>
      </c>
      <c r="G165" s="36">
        <v>4183.7999999999993</v>
      </c>
      <c r="H165" s="36">
        <v>4346.1999999999989</v>
      </c>
      <c r="I165" s="36">
        <v>4390.2999999999993</v>
      </c>
      <c r="J165" s="36">
        <v>4427.3999999999987</v>
      </c>
      <c r="K165" s="31">
        <v>4353.2</v>
      </c>
      <c r="L165" s="31">
        <v>4272</v>
      </c>
      <c r="M165" s="31">
        <v>2.55721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564.54999999999995</v>
      </c>
      <c r="D166" s="36">
        <v>558.04999999999995</v>
      </c>
      <c r="E166" s="36">
        <v>549.69999999999993</v>
      </c>
      <c r="F166" s="36">
        <v>534.85</v>
      </c>
      <c r="G166" s="36">
        <v>526.5</v>
      </c>
      <c r="H166" s="36">
        <v>572.89999999999986</v>
      </c>
      <c r="I166" s="36">
        <v>581.24999999999977</v>
      </c>
      <c r="J166" s="36">
        <v>596.0999999999998</v>
      </c>
      <c r="K166" s="31">
        <v>566.4</v>
      </c>
      <c r="L166" s="31">
        <v>543.20000000000005</v>
      </c>
      <c r="M166" s="31">
        <v>92.498469999999998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457.95</v>
      </c>
      <c r="D167" s="36">
        <v>460.98333333333335</v>
      </c>
      <c r="E167" s="36">
        <v>452.9666666666667</v>
      </c>
      <c r="F167" s="36">
        <v>447.98333333333335</v>
      </c>
      <c r="G167" s="36">
        <v>439.9666666666667</v>
      </c>
      <c r="H167" s="36">
        <v>465.9666666666667</v>
      </c>
      <c r="I167" s="36">
        <v>473.98333333333335</v>
      </c>
      <c r="J167" s="36">
        <v>478.9666666666667</v>
      </c>
      <c r="K167" s="31">
        <v>469</v>
      </c>
      <c r="L167" s="31">
        <v>456</v>
      </c>
      <c r="M167" s="31">
        <v>1.1906099999999999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174.98</v>
      </c>
      <c r="D168" s="36">
        <v>175.08666666666667</v>
      </c>
      <c r="E168" s="36">
        <v>171.89333333333335</v>
      </c>
      <c r="F168" s="36">
        <v>168.80666666666667</v>
      </c>
      <c r="G168" s="36">
        <v>165.61333333333334</v>
      </c>
      <c r="H168" s="36">
        <v>178.17333333333335</v>
      </c>
      <c r="I168" s="36">
        <v>181.36666666666667</v>
      </c>
      <c r="J168" s="36">
        <v>184.45333333333335</v>
      </c>
      <c r="K168" s="31">
        <v>178.28</v>
      </c>
      <c r="L168" s="31">
        <v>172</v>
      </c>
      <c r="M168" s="31">
        <v>133.85670999999999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175.09</v>
      </c>
      <c r="D169" s="36">
        <v>174.84666666666666</v>
      </c>
      <c r="E169" s="36">
        <v>173.49333333333334</v>
      </c>
      <c r="F169" s="36">
        <v>171.89666666666668</v>
      </c>
      <c r="G169" s="36">
        <v>170.54333333333335</v>
      </c>
      <c r="H169" s="36">
        <v>176.44333333333333</v>
      </c>
      <c r="I169" s="36">
        <v>177.79666666666662</v>
      </c>
      <c r="J169" s="36">
        <v>179.39333333333332</v>
      </c>
      <c r="K169" s="31">
        <v>176.2</v>
      </c>
      <c r="L169" s="31">
        <v>173.25</v>
      </c>
      <c r="M169" s="31">
        <v>100.19555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866.8</v>
      </c>
      <c r="D170" s="36">
        <v>841.26666666666677</v>
      </c>
      <c r="E170" s="36">
        <v>797.53333333333353</v>
      </c>
      <c r="F170" s="36">
        <v>728.26666666666677</v>
      </c>
      <c r="G170" s="36">
        <v>684.53333333333353</v>
      </c>
      <c r="H170" s="36">
        <v>910.53333333333353</v>
      </c>
      <c r="I170" s="36">
        <v>954.26666666666688</v>
      </c>
      <c r="J170" s="36">
        <v>1023.5333333333335</v>
      </c>
      <c r="K170" s="31">
        <v>885</v>
      </c>
      <c r="L170" s="31">
        <v>772</v>
      </c>
      <c r="M170" s="31">
        <v>98.109139999999996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4661.3999999999996</v>
      </c>
      <c r="D171" s="36">
        <v>4663.7999999999993</v>
      </c>
      <c r="E171" s="36">
        <v>4627.6499999999987</v>
      </c>
      <c r="F171" s="36">
        <v>4593.8999999999996</v>
      </c>
      <c r="G171" s="36">
        <v>4557.7499999999991</v>
      </c>
      <c r="H171" s="36">
        <v>4697.5499999999984</v>
      </c>
      <c r="I171" s="36">
        <v>4733.7</v>
      </c>
      <c r="J171" s="36">
        <v>4767.449999999998</v>
      </c>
      <c r="K171" s="31">
        <v>4699.95</v>
      </c>
      <c r="L171" s="31">
        <v>4630.05</v>
      </c>
      <c r="M171" s="31">
        <v>0.20729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1574.25</v>
      </c>
      <c r="D172" s="36">
        <v>1583.1666666666667</v>
      </c>
      <c r="E172" s="36">
        <v>1543.0833333333335</v>
      </c>
      <c r="F172" s="36">
        <v>1511.9166666666667</v>
      </c>
      <c r="G172" s="36">
        <v>1471.8333333333335</v>
      </c>
      <c r="H172" s="36">
        <v>1614.3333333333335</v>
      </c>
      <c r="I172" s="36">
        <v>1654.416666666667</v>
      </c>
      <c r="J172" s="36">
        <v>1685.5833333333335</v>
      </c>
      <c r="K172" s="31">
        <v>1623.25</v>
      </c>
      <c r="L172" s="31">
        <v>1552</v>
      </c>
      <c r="M172" s="31">
        <v>1.69268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331.4</v>
      </c>
      <c r="D173" s="36">
        <v>332.33333333333331</v>
      </c>
      <c r="E173" s="36">
        <v>326.36666666666662</v>
      </c>
      <c r="F173" s="36">
        <v>321.33333333333331</v>
      </c>
      <c r="G173" s="36">
        <v>315.36666666666662</v>
      </c>
      <c r="H173" s="36">
        <v>337.36666666666662</v>
      </c>
      <c r="I173" s="36">
        <v>343.33333333333331</v>
      </c>
      <c r="J173" s="36">
        <v>348.36666666666662</v>
      </c>
      <c r="K173" s="31">
        <v>338.3</v>
      </c>
      <c r="L173" s="31">
        <v>327.3</v>
      </c>
      <c r="M173" s="31">
        <v>6.8648800000000003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200.03</v>
      </c>
      <c r="D174" s="36">
        <v>200.29</v>
      </c>
      <c r="E174" s="36">
        <v>196.96999999999997</v>
      </c>
      <c r="F174" s="36">
        <v>193.90999999999997</v>
      </c>
      <c r="G174" s="36">
        <v>190.58999999999995</v>
      </c>
      <c r="H174" s="36">
        <v>203.35</v>
      </c>
      <c r="I174" s="36">
        <v>206.67</v>
      </c>
      <c r="J174" s="36">
        <v>209.73000000000002</v>
      </c>
      <c r="K174" s="31">
        <v>203.61</v>
      </c>
      <c r="L174" s="31">
        <v>197.23</v>
      </c>
      <c r="M174" s="31">
        <v>22.879850000000001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803.95</v>
      </c>
      <c r="D175" s="36">
        <v>810.71666666666658</v>
      </c>
      <c r="E175" s="36">
        <v>789.53333333333319</v>
      </c>
      <c r="F175" s="36">
        <v>775.11666666666656</v>
      </c>
      <c r="G175" s="36">
        <v>753.93333333333317</v>
      </c>
      <c r="H175" s="36">
        <v>825.13333333333321</v>
      </c>
      <c r="I175" s="36">
        <v>846.31666666666661</v>
      </c>
      <c r="J175" s="36">
        <v>860.73333333333323</v>
      </c>
      <c r="K175" s="31">
        <v>831.9</v>
      </c>
      <c r="L175" s="31">
        <v>796.3</v>
      </c>
      <c r="M175" s="31">
        <v>3.8473199999999999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493.5</v>
      </c>
      <c r="D176" s="36">
        <v>496.90000000000003</v>
      </c>
      <c r="E176" s="36">
        <v>483.95000000000005</v>
      </c>
      <c r="F176" s="36">
        <v>474.40000000000003</v>
      </c>
      <c r="G176" s="36">
        <v>461.45000000000005</v>
      </c>
      <c r="H176" s="36">
        <v>506.45000000000005</v>
      </c>
      <c r="I176" s="36">
        <v>519.4</v>
      </c>
      <c r="J176" s="36">
        <v>528.95000000000005</v>
      </c>
      <c r="K176" s="31">
        <v>509.85</v>
      </c>
      <c r="L176" s="31">
        <v>487.35</v>
      </c>
      <c r="M176" s="31">
        <v>12.55345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222.26</v>
      </c>
      <c r="D177" s="36">
        <v>222.26999999999998</v>
      </c>
      <c r="E177" s="36">
        <v>220.13999999999996</v>
      </c>
      <c r="F177" s="36">
        <v>218.01999999999998</v>
      </c>
      <c r="G177" s="36">
        <v>215.88999999999996</v>
      </c>
      <c r="H177" s="36">
        <v>224.38999999999996</v>
      </c>
      <c r="I177" s="36">
        <v>226.51999999999995</v>
      </c>
      <c r="J177" s="36">
        <v>228.63999999999996</v>
      </c>
      <c r="K177" s="31">
        <v>224.4</v>
      </c>
      <c r="L177" s="31">
        <v>220.15</v>
      </c>
      <c r="M177" s="31">
        <v>185.56533999999999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1361.95</v>
      </c>
      <c r="D178" s="36">
        <v>1360.3833333333332</v>
      </c>
      <c r="E178" s="36">
        <v>1348.2666666666664</v>
      </c>
      <c r="F178" s="36">
        <v>1334.5833333333333</v>
      </c>
      <c r="G178" s="36">
        <v>1322.4666666666665</v>
      </c>
      <c r="H178" s="36">
        <v>1374.0666666666664</v>
      </c>
      <c r="I178" s="36">
        <v>1386.1833333333332</v>
      </c>
      <c r="J178" s="36">
        <v>1399.8666666666663</v>
      </c>
      <c r="K178" s="31">
        <v>1372.5</v>
      </c>
      <c r="L178" s="31">
        <v>1346.7</v>
      </c>
      <c r="M178" s="31">
        <v>1.3013999999999999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97.84</v>
      </c>
      <c r="D179" s="36">
        <v>96.963333333333324</v>
      </c>
      <c r="E179" s="36">
        <v>95.926666666666648</v>
      </c>
      <c r="F179" s="36">
        <v>94.013333333333321</v>
      </c>
      <c r="G179" s="36">
        <v>92.976666666666645</v>
      </c>
      <c r="H179" s="36">
        <v>98.876666666666651</v>
      </c>
      <c r="I179" s="36">
        <v>99.913333333333313</v>
      </c>
      <c r="J179" s="36">
        <v>101.82666666666665</v>
      </c>
      <c r="K179" s="31">
        <v>98</v>
      </c>
      <c r="L179" s="31">
        <v>95.05</v>
      </c>
      <c r="M179" s="31">
        <v>1157.30997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1847.55</v>
      </c>
      <c r="D180" s="36">
        <v>1792.25</v>
      </c>
      <c r="E180" s="36">
        <v>1696.5</v>
      </c>
      <c r="F180" s="36">
        <v>1545.45</v>
      </c>
      <c r="G180" s="36">
        <v>1449.7</v>
      </c>
      <c r="H180" s="36">
        <v>1943.3</v>
      </c>
      <c r="I180" s="36">
        <v>2039.05</v>
      </c>
      <c r="J180" s="36">
        <v>2190.1</v>
      </c>
      <c r="K180" s="31">
        <v>1888</v>
      </c>
      <c r="L180" s="31">
        <v>1641.2</v>
      </c>
      <c r="M180" s="31">
        <v>145.76795000000001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387.5</v>
      </c>
      <c r="D181" s="36">
        <v>389.40000000000003</v>
      </c>
      <c r="E181" s="36">
        <v>383.20000000000005</v>
      </c>
      <c r="F181" s="36">
        <v>378.90000000000003</v>
      </c>
      <c r="G181" s="36">
        <v>372.70000000000005</v>
      </c>
      <c r="H181" s="36">
        <v>393.70000000000005</v>
      </c>
      <c r="I181" s="36">
        <v>399.9</v>
      </c>
      <c r="J181" s="36">
        <v>404.20000000000005</v>
      </c>
      <c r="K181" s="31">
        <v>395.6</v>
      </c>
      <c r="L181" s="31">
        <v>385.1</v>
      </c>
      <c r="M181" s="31">
        <v>11.487780000000001</v>
      </c>
      <c r="N181" s="1"/>
      <c r="O181" s="1"/>
    </row>
    <row r="182" spans="1:15" ht="12.75" customHeight="1">
      <c r="A182" s="33">
        <v>172</v>
      </c>
      <c r="B182" s="53" t="s">
        <v>829</v>
      </c>
      <c r="C182" s="31">
        <v>7833.4</v>
      </c>
      <c r="D182" s="36">
        <v>7811.166666666667</v>
      </c>
      <c r="E182" s="36">
        <v>7732.3833333333341</v>
      </c>
      <c r="F182" s="36">
        <v>7631.3666666666668</v>
      </c>
      <c r="G182" s="36">
        <v>7552.5833333333339</v>
      </c>
      <c r="H182" s="36">
        <v>7912.1833333333343</v>
      </c>
      <c r="I182" s="36">
        <v>7990.9666666666672</v>
      </c>
      <c r="J182" s="36">
        <v>8091.9833333333345</v>
      </c>
      <c r="K182" s="31">
        <v>7889.95</v>
      </c>
      <c r="L182" s="31">
        <v>7710.15</v>
      </c>
      <c r="M182" s="31">
        <v>0.18168999999999999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1839.65</v>
      </c>
      <c r="D183" s="36">
        <v>1844.55</v>
      </c>
      <c r="E183" s="36">
        <v>1820.1</v>
      </c>
      <c r="F183" s="36">
        <v>1800.55</v>
      </c>
      <c r="G183" s="36">
        <v>1776.1</v>
      </c>
      <c r="H183" s="36">
        <v>1864.1</v>
      </c>
      <c r="I183" s="36">
        <v>1888.5500000000002</v>
      </c>
      <c r="J183" s="36">
        <v>1908.1</v>
      </c>
      <c r="K183" s="31">
        <v>1869</v>
      </c>
      <c r="L183" s="31">
        <v>1825</v>
      </c>
      <c r="M183" s="31">
        <v>2.9666700000000001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2643</v>
      </c>
      <c r="D184" s="36">
        <v>2663.9500000000003</v>
      </c>
      <c r="E184" s="36">
        <v>2604.0500000000006</v>
      </c>
      <c r="F184" s="36">
        <v>2565.1000000000004</v>
      </c>
      <c r="G184" s="36">
        <v>2505.2000000000007</v>
      </c>
      <c r="H184" s="36">
        <v>2702.9000000000005</v>
      </c>
      <c r="I184" s="36">
        <v>2762.8</v>
      </c>
      <c r="J184" s="36">
        <v>2801.7500000000005</v>
      </c>
      <c r="K184" s="31">
        <v>2723.85</v>
      </c>
      <c r="L184" s="31">
        <v>2625</v>
      </c>
      <c r="M184" s="31">
        <v>0.88404000000000005</v>
      </c>
      <c r="N184" s="1"/>
      <c r="O184" s="1"/>
    </row>
    <row r="185" spans="1:15" ht="12.75" customHeight="1">
      <c r="A185" s="33">
        <v>175</v>
      </c>
      <c r="B185" s="53" t="s">
        <v>830</v>
      </c>
      <c r="C185" s="31">
        <v>857.1</v>
      </c>
      <c r="D185" s="36">
        <v>856.4</v>
      </c>
      <c r="E185" s="36">
        <v>847.8</v>
      </c>
      <c r="F185" s="36">
        <v>838.5</v>
      </c>
      <c r="G185" s="36">
        <v>829.9</v>
      </c>
      <c r="H185" s="36">
        <v>865.69999999999993</v>
      </c>
      <c r="I185" s="36">
        <v>874.30000000000007</v>
      </c>
      <c r="J185" s="36">
        <v>883.59999999999991</v>
      </c>
      <c r="K185" s="31">
        <v>865</v>
      </c>
      <c r="L185" s="31">
        <v>847.1</v>
      </c>
      <c r="M185" s="31">
        <v>0.42753999999999998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1242.8499999999999</v>
      </c>
      <c r="D186" s="36">
        <v>1246.3666666666666</v>
      </c>
      <c r="E186" s="36">
        <v>1228.7333333333331</v>
      </c>
      <c r="F186" s="36">
        <v>1214.6166666666666</v>
      </c>
      <c r="G186" s="36">
        <v>1196.9833333333331</v>
      </c>
      <c r="H186" s="36">
        <v>1260.4833333333331</v>
      </c>
      <c r="I186" s="36">
        <v>1278.1166666666668</v>
      </c>
      <c r="J186" s="36">
        <v>1292.2333333333331</v>
      </c>
      <c r="K186" s="31">
        <v>1264</v>
      </c>
      <c r="L186" s="31">
        <v>1232.25</v>
      </c>
      <c r="M186" s="31">
        <v>11.2211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1373.45</v>
      </c>
      <c r="D187" s="36">
        <v>1372</v>
      </c>
      <c r="E187" s="36">
        <v>1355.05</v>
      </c>
      <c r="F187" s="36">
        <v>1336.6499999999999</v>
      </c>
      <c r="G187" s="36">
        <v>1319.6999999999998</v>
      </c>
      <c r="H187" s="36">
        <v>1390.4</v>
      </c>
      <c r="I187" s="36">
        <v>1407.35</v>
      </c>
      <c r="J187" s="36">
        <v>1425.7500000000002</v>
      </c>
      <c r="K187" s="31">
        <v>1388.95</v>
      </c>
      <c r="L187" s="31">
        <v>1353.6</v>
      </c>
      <c r="M187" s="31">
        <v>4.2977999999999996</v>
      </c>
      <c r="N187" s="1"/>
      <c r="O187" s="1"/>
    </row>
    <row r="188" spans="1:15" ht="12.75" customHeight="1">
      <c r="A188" s="33">
        <v>178</v>
      </c>
      <c r="B188" s="53" t="s">
        <v>831</v>
      </c>
      <c r="C188" s="31">
        <v>1088.9000000000001</v>
      </c>
      <c r="D188" s="36">
        <v>1115.8</v>
      </c>
      <c r="E188" s="36">
        <v>1057.0999999999999</v>
      </c>
      <c r="F188" s="36">
        <v>1025.3</v>
      </c>
      <c r="G188" s="36">
        <v>966.59999999999991</v>
      </c>
      <c r="H188" s="36">
        <v>1147.5999999999999</v>
      </c>
      <c r="I188" s="36">
        <v>1206.3000000000002</v>
      </c>
      <c r="J188" s="36">
        <v>1238.0999999999999</v>
      </c>
      <c r="K188" s="31">
        <v>1174.5</v>
      </c>
      <c r="L188" s="31">
        <v>1084</v>
      </c>
      <c r="M188" s="31">
        <v>18.313479999999998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4246.45</v>
      </c>
      <c r="D189" s="36">
        <v>4227.55</v>
      </c>
      <c r="E189" s="36">
        <v>4091.1000000000004</v>
      </c>
      <c r="F189" s="36">
        <v>3935.75</v>
      </c>
      <c r="G189" s="36">
        <v>3799.3</v>
      </c>
      <c r="H189" s="36">
        <v>4382.9000000000005</v>
      </c>
      <c r="I189" s="36">
        <v>4519.3499999999995</v>
      </c>
      <c r="J189" s="36">
        <v>4674.7000000000007</v>
      </c>
      <c r="K189" s="31">
        <v>4364</v>
      </c>
      <c r="L189" s="31">
        <v>4072.2</v>
      </c>
      <c r="M189" s="31">
        <v>2.4465499999999998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1403.65</v>
      </c>
      <c r="D190" s="36">
        <v>1397.7</v>
      </c>
      <c r="E190" s="36">
        <v>1386.4</v>
      </c>
      <c r="F190" s="36">
        <v>1369.15</v>
      </c>
      <c r="G190" s="36">
        <v>1357.8500000000001</v>
      </c>
      <c r="H190" s="36">
        <v>1414.95</v>
      </c>
      <c r="I190" s="36">
        <v>1426.2499999999998</v>
      </c>
      <c r="J190" s="36">
        <v>1443.5</v>
      </c>
      <c r="K190" s="31">
        <v>1409</v>
      </c>
      <c r="L190" s="31">
        <v>1380.45</v>
      </c>
      <c r="M190" s="31">
        <v>9.7303899999999999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819.8</v>
      </c>
      <c r="D191" s="36">
        <v>820.96666666666658</v>
      </c>
      <c r="E191" s="36">
        <v>809.53333333333319</v>
      </c>
      <c r="F191" s="36">
        <v>799.26666666666665</v>
      </c>
      <c r="G191" s="36">
        <v>787.83333333333326</v>
      </c>
      <c r="H191" s="36">
        <v>831.23333333333312</v>
      </c>
      <c r="I191" s="36">
        <v>842.66666666666652</v>
      </c>
      <c r="J191" s="36">
        <v>852.93333333333305</v>
      </c>
      <c r="K191" s="31">
        <v>832.4</v>
      </c>
      <c r="L191" s="31">
        <v>810.7</v>
      </c>
      <c r="M191" s="31">
        <v>2.1551900000000002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3088.9</v>
      </c>
      <c r="D192" s="36">
        <v>3056.2999999999997</v>
      </c>
      <c r="E192" s="36">
        <v>3017.5999999999995</v>
      </c>
      <c r="F192" s="36">
        <v>2946.2999999999997</v>
      </c>
      <c r="G192" s="36">
        <v>2907.5999999999995</v>
      </c>
      <c r="H192" s="36">
        <v>3127.5999999999995</v>
      </c>
      <c r="I192" s="36">
        <v>3166.2999999999993</v>
      </c>
      <c r="J192" s="36">
        <v>3237.5999999999995</v>
      </c>
      <c r="K192" s="31">
        <v>3095</v>
      </c>
      <c r="L192" s="31">
        <v>2985</v>
      </c>
      <c r="M192" s="31">
        <v>7.69815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474</v>
      </c>
      <c r="D193" s="36">
        <v>468.73333333333335</v>
      </c>
      <c r="E193" s="36">
        <v>460.4666666666667</v>
      </c>
      <c r="F193" s="36">
        <v>446.93333333333334</v>
      </c>
      <c r="G193" s="36">
        <v>438.66666666666669</v>
      </c>
      <c r="H193" s="36">
        <v>482.26666666666671</v>
      </c>
      <c r="I193" s="36">
        <v>490.53333333333336</v>
      </c>
      <c r="J193" s="36">
        <v>504.06666666666672</v>
      </c>
      <c r="K193" s="31">
        <v>477</v>
      </c>
      <c r="L193" s="31">
        <v>455.2</v>
      </c>
      <c r="M193" s="31">
        <v>13.66206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572.25</v>
      </c>
      <c r="D194" s="36">
        <v>573.6</v>
      </c>
      <c r="E194" s="36">
        <v>567.25</v>
      </c>
      <c r="F194" s="36">
        <v>562.25</v>
      </c>
      <c r="G194" s="36">
        <v>555.9</v>
      </c>
      <c r="H194" s="36">
        <v>578.6</v>
      </c>
      <c r="I194" s="36">
        <v>584.95000000000016</v>
      </c>
      <c r="J194" s="36">
        <v>589.95000000000005</v>
      </c>
      <c r="K194" s="31">
        <v>579.95000000000005</v>
      </c>
      <c r="L194" s="31">
        <v>568.6</v>
      </c>
      <c r="M194" s="31">
        <v>6.5484099999999996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2457.5500000000002</v>
      </c>
      <c r="D195" s="36">
        <v>2463.3333333333335</v>
      </c>
      <c r="E195" s="36">
        <v>2439.2166666666672</v>
      </c>
      <c r="F195" s="36">
        <v>2420.8833333333337</v>
      </c>
      <c r="G195" s="36">
        <v>2396.7666666666673</v>
      </c>
      <c r="H195" s="36">
        <v>2481.666666666667</v>
      </c>
      <c r="I195" s="36">
        <v>2505.7833333333328</v>
      </c>
      <c r="J195" s="36">
        <v>2524.1166666666668</v>
      </c>
      <c r="K195" s="31">
        <v>2487.4499999999998</v>
      </c>
      <c r="L195" s="31">
        <v>2445</v>
      </c>
      <c r="M195" s="31">
        <v>4.6755300000000002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1227.1500000000001</v>
      </c>
      <c r="D196" s="36">
        <v>1232.1166666666666</v>
      </c>
      <c r="E196" s="36">
        <v>1210.9333333333332</v>
      </c>
      <c r="F196" s="36">
        <v>1194.7166666666667</v>
      </c>
      <c r="G196" s="36">
        <v>1173.5333333333333</v>
      </c>
      <c r="H196" s="36">
        <v>1248.333333333333</v>
      </c>
      <c r="I196" s="36">
        <v>1269.5166666666664</v>
      </c>
      <c r="J196" s="36">
        <v>1285.7333333333329</v>
      </c>
      <c r="K196" s="31">
        <v>1253.3</v>
      </c>
      <c r="L196" s="31">
        <v>1215.9000000000001</v>
      </c>
      <c r="M196" s="31">
        <v>12.14053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2708.65</v>
      </c>
      <c r="D197" s="36">
        <v>2696.9833333333331</v>
      </c>
      <c r="E197" s="36">
        <v>2652.7166666666662</v>
      </c>
      <c r="F197" s="36">
        <v>2596.7833333333333</v>
      </c>
      <c r="G197" s="36">
        <v>2552.5166666666664</v>
      </c>
      <c r="H197" s="36">
        <v>2752.9166666666661</v>
      </c>
      <c r="I197" s="36">
        <v>2797.1833333333334</v>
      </c>
      <c r="J197" s="36">
        <v>2853.1166666666659</v>
      </c>
      <c r="K197" s="31">
        <v>2741.25</v>
      </c>
      <c r="L197" s="31">
        <v>2641.05</v>
      </c>
      <c r="M197" s="31">
        <v>0.40094000000000002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141.81</v>
      </c>
      <c r="D198" s="36">
        <v>143.98666666666668</v>
      </c>
      <c r="E198" s="36">
        <v>138.32333333333335</v>
      </c>
      <c r="F198" s="36">
        <v>134.83666666666667</v>
      </c>
      <c r="G198" s="36">
        <v>129.17333333333335</v>
      </c>
      <c r="H198" s="36">
        <v>147.47333333333336</v>
      </c>
      <c r="I198" s="36">
        <v>153.13666666666666</v>
      </c>
      <c r="J198" s="36">
        <v>156.62333333333336</v>
      </c>
      <c r="K198" s="31">
        <v>149.65</v>
      </c>
      <c r="L198" s="31">
        <v>140.5</v>
      </c>
      <c r="M198" s="31">
        <v>40.326329999999999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3196.15</v>
      </c>
      <c r="D199" s="36">
        <v>3207.9833333333336</v>
      </c>
      <c r="E199" s="36">
        <v>3149.4666666666672</v>
      </c>
      <c r="F199" s="36">
        <v>3102.7833333333338</v>
      </c>
      <c r="G199" s="36">
        <v>3044.2666666666673</v>
      </c>
      <c r="H199" s="36">
        <v>3254.666666666667</v>
      </c>
      <c r="I199" s="36">
        <v>3313.1833333333334</v>
      </c>
      <c r="J199" s="36">
        <v>3359.8666666666668</v>
      </c>
      <c r="K199" s="31">
        <v>3266.5</v>
      </c>
      <c r="L199" s="31">
        <v>3161.3</v>
      </c>
      <c r="M199" s="31">
        <v>1.32846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635.25</v>
      </c>
      <c r="D200" s="36">
        <v>632.08333333333337</v>
      </c>
      <c r="E200" s="36">
        <v>625.66666666666674</v>
      </c>
      <c r="F200" s="36">
        <v>616.08333333333337</v>
      </c>
      <c r="G200" s="36">
        <v>609.66666666666674</v>
      </c>
      <c r="H200" s="36">
        <v>641.66666666666674</v>
      </c>
      <c r="I200" s="36">
        <v>648.08333333333348</v>
      </c>
      <c r="J200" s="36">
        <v>657.66666666666674</v>
      </c>
      <c r="K200" s="31">
        <v>638.5</v>
      </c>
      <c r="L200" s="31">
        <v>622.5</v>
      </c>
      <c r="M200" s="31">
        <v>12.23208</v>
      </c>
      <c r="N200" s="1"/>
      <c r="O200" s="1"/>
    </row>
    <row r="201" spans="1:15" ht="12.75" customHeight="1">
      <c r="A201" s="33">
        <v>191</v>
      </c>
      <c r="B201" s="53" t="s">
        <v>868</v>
      </c>
      <c r="C201" s="31">
        <v>405.05</v>
      </c>
      <c r="D201" s="36">
        <v>404.90000000000003</v>
      </c>
      <c r="E201" s="36">
        <v>395.50000000000006</v>
      </c>
      <c r="F201" s="36">
        <v>385.95000000000005</v>
      </c>
      <c r="G201" s="36">
        <v>376.55000000000007</v>
      </c>
      <c r="H201" s="36">
        <v>414.45000000000005</v>
      </c>
      <c r="I201" s="36">
        <v>423.85</v>
      </c>
      <c r="J201" s="36">
        <v>433.40000000000003</v>
      </c>
      <c r="K201" s="31">
        <v>414.3</v>
      </c>
      <c r="L201" s="31">
        <v>395.35</v>
      </c>
      <c r="M201" s="31">
        <v>34.556820000000002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703.2</v>
      </c>
      <c r="D202" s="36">
        <v>695.73333333333323</v>
      </c>
      <c r="E202" s="36">
        <v>684.66666666666652</v>
      </c>
      <c r="F202" s="36">
        <v>666.13333333333333</v>
      </c>
      <c r="G202" s="36">
        <v>655.06666666666661</v>
      </c>
      <c r="H202" s="36">
        <v>714.26666666666642</v>
      </c>
      <c r="I202" s="36">
        <v>725.33333333333326</v>
      </c>
      <c r="J202" s="36">
        <v>743.86666666666633</v>
      </c>
      <c r="K202" s="31">
        <v>706.8</v>
      </c>
      <c r="L202" s="31">
        <v>677.2</v>
      </c>
      <c r="M202" s="31">
        <v>26.830079999999999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202.21</v>
      </c>
      <c r="D203" s="36">
        <v>203.44000000000003</v>
      </c>
      <c r="E203" s="36">
        <v>199.98000000000005</v>
      </c>
      <c r="F203" s="36">
        <v>197.75000000000003</v>
      </c>
      <c r="G203" s="36">
        <v>194.29000000000005</v>
      </c>
      <c r="H203" s="36">
        <v>205.67000000000004</v>
      </c>
      <c r="I203" s="36">
        <v>209.13000000000002</v>
      </c>
      <c r="J203" s="36">
        <v>211.36000000000004</v>
      </c>
      <c r="K203" s="31">
        <v>206.9</v>
      </c>
      <c r="L203" s="31">
        <v>201.21</v>
      </c>
      <c r="M203" s="31">
        <v>45.671340000000001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233.95</v>
      </c>
      <c r="D204" s="36">
        <v>230.77333333333331</v>
      </c>
      <c r="E204" s="36">
        <v>226.66666666666663</v>
      </c>
      <c r="F204" s="36">
        <v>219.38333333333333</v>
      </c>
      <c r="G204" s="36">
        <v>215.27666666666664</v>
      </c>
      <c r="H204" s="36">
        <v>238.05666666666662</v>
      </c>
      <c r="I204" s="36">
        <v>242.1633333333333</v>
      </c>
      <c r="J204" s="36">
        <v>249.4466666666666</v>
      </c>
      <c r="K204" s="31">
        <v>234.88</v>
      </c>
      <c r="L204" s="31">
        <v>223.49</v>
      </c>
      <c r="M204" s="31">
        <v>89.928129999999996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303.85000000000002</v>
      </c>
      <c r="D205" s="36">
        <v>305.25</v>
      </c>
      <c r="E205" s="36">
        <v>301.60000000000002</v>
      </c>
      <c r="F205" s="36">
        <v>299.35000000000002</v>
      </c>
      <c r="G205" s="36">
        <v>295.70000000000005</v>
      </c>
      <c r="H205" s="36">
        <v>307.5</v>
      </c>
      <c r="I205" s="36">
        <v>311.14999999999998</v>
      </c>
      <c r="J205" s="36">
        <v>313.39999999999998</v>
      </c>
      <c r="K205" s="31">
        <v>308.89999999999998</v>
      </c>
      <c r="L205" s="31">
        <v>303</v>
      </c>
      <c r="M205" s="31">
        <v>9.9368099999999995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2190.85</v>
      </c>
      <c r="D206" s="36">
        <v>2196.9333333333329</v>
      </c>
      <c r="E206" s="36">
        <v>2177.9166666666661</v>
      </c>
      <c r="F206" s="36">
        <v>2164.9833333333331</v>
      </c>
      <c r="G206" s="36">
        <v>2145.9666666666662</v>
      </c>
      <c r="H206" s="36">
        <v>2209.8666666666659</v>
      </c>
      <c r="I206" s="36">
        <v>2228.8833333333332</v>
      </c>
      <c r="J206" s="36">
        <v>2241.8166666666657</v>
      </c>
      <c r="K206" s="31">
        <v>2215.9499999999998</v>
      </c>
      <c r="L206" s="31">
        <v>2184</v>
      </c>
      <c r="M206" s="31">
        <v>0.76217000000000001</v>
      </c>
      <c r="N206" s="1"/>
      <c r="O206" s="1"/>
    </row>
    <row r="207" spans="1:15" ht="12.75" customHeight="1">
      <c r="A207" s="33">
        <v>197</v>
      </c>
      <c r="B207" s="53" t="s">
        <v>869</v>
      </c>
      <c r="C207" s="31">
        <v>511.85</v>
      </c>
      <c r="D207" s="36">
        <v>516.13333333333333</v>
      </c>
      <c r="E207" s="36">
        <v>499.7166666666667</v>
      </c>
      <c r="F207" s="36">
        <v>487.58333333333337</v>
      </c>
      <c r="G207" s="36">
        <v>471.16666666666674</v>
      </c>
      <c r="H207" s="36">
        <v>528.26666666666665</v>
      </c>
      <c r="I207" s="36">
        <v>544.68333333333339</v>
      </c>
      <c r="J207" s="36">
        <v>556.81666666666661</v>
      </c>
      <c r="K207" s="31">
        <v>532.54999999999995</v>
      </c>
      <c r="L207" s="31">
        <v>504</v>
      </c>
      <c r="M207" s="31">
        <v>66.375990000000002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1437.2</v>
      </c>
      <c r="D208" s="36">
        <v>1434.6666666666667</v>
      </c>
      <c r="E208" s="36">
        <v>1429.5833333333335</v>
      </c>
      <c r="F208" s="36">
        <v>1421.9666666666667</v>
      </c>
      <c r="G208" s="36">
        <v>1416.8833333333334</v>
      </c>
      <c r="H208" s="36">
        <v>1442.2833333333335</v>
      </c>
      <c r="I208" s="36">
        <v>1447.366666666667</v>
      </c>
      <c r="J208" s="36">
        <v>1454.9833333333336</v>
      </c>
      <c r="K208" s="31">
        <v>1439.75</v>
      </c>
      <c r="L208" s="31">
        <v>1427.05</v>
      </c>
      <c r="M208" s="31">
        <v>22.23029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3961.05</v>
      </c>
      <c r="D209" s="36">
        <v>3949.3833333333337</v>
      </c>
      <c r="E209" s="36">
        <v>3927.7166666666672</v>
      </c>
      <c r="F209" s="36">
        <v>3894.3833333333337</v>
      </c>
      <c r="G209" s="36">
        <v>3872.7166666666672</v>
      </c>
      <c r="H209" s="36">
        <v>3982.7166666666672</v>
      </c>
      <c r="I209" s="36">
        <v>4004.3833333333341</v>
      </c>
      <c r="J209" s="36">
        <v>4037.7166666666672</v>
      </c>
      <c r="K209" s="31">
        <v>3971.05</v>
      </c>
      <c r="L209" s="31">
        <v>3916.05</v>
      </c>
      <c r="M209" s="31">
        <v>3.7817400000000001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1607.8</v>
      </c>
      <c r="D210" s="36">
        <v>1602.5833333333333</v>
      </c>
      <c r="E210" s="36">
        <v>1594.6666666666665</v>
      </c>
      <c r="F210" s="36">
        <v>1581.5333333333333</v>
      </c>
      <c r="G210" s="36">
        <v>1573.6166666666666</v>
      </c>
      <c r="H210" s="36">
        <v>1615.7166666666665</v>
      </c>
      <c r="I210" s="36">
        <v>1623.633333333333</v>
      </c>
      <c r="J210" s="36">
        <v>1636.7666666666664</v>
      </c>
      <c r="K210" s="31">
        <v>1610.5</v>
      </c>
      <c r="L210" s="31">
        <v>1589.45</v>
      </c>
      <c r="M210" s="31">
        <v>162.07857000000001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601.20000000000005</v>
      </c>
      <c r="D211" s="36">
        <v>599.33333333333337</v>
      </c>
      <c r="E211" s="36">
        <v>593.66666666666674</v>
      </c>
      <c r="F211" s="36">
        <v>586.13333333333333</v>
      </c>
      <c r="G211" s="36">
        <v>580.4666666666667</v>
      </c>
      <c r="H211" s="36">
        <v>606.86666666666679</v>
      </c>
      <c r="I211" s="36">
        <v>612.53333333333353</v>
      </c>
      <c r="J211" s="36">
        <v>620.06666666666683</v>
      </c>
      <c r="K211" s="31">
        <v>605</v>
      </c>
      <c r="L211" s="31">
        <v>591.79999999999995</v>
      </c>
      <c r="M211" s="31">
        <v>51.202800000000003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124.19</v>
      </c>
      <c r="D212" s="36">
        <v>125.31333333333333</v>
      </c>
      <c r="E212" s="36">
        <v>121.62666666666667</v>
      </c>
      <c r="F212" s="36">
        <v>119.06333333333333</v>
      </c>
      <c r="G212" s="36">
        <v>115.37666666666667</v>
      </c>
      <c r="H212" s="36">
        <v>127.87666666666667</v>
      </c>
      <c r="I212" s="36">
        <v>131.56333333333333</v>
      </c>
      <c r="J212" s="36">
        <v>134.12666666666667</v>
      </c>
      <c r="K212" s="31">
        <v>129</v>
      </c>
      <c r="L212" s="31">
        <v>122.75</v>
      </c>
      <c r="M212" s="31">
        <v>1347.67373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884.2</v>
      </c>
      <c r="D213" s="36">
        <v>884.83333333333337</v>
      </c>
      <c r="E213" s="36">
        <v>876.91666666666674</v>
      </c>
      <c r="F213" s="36">
        <v>869.63333333333333</v>
      </c>
      <c r="G213" s="36">
        <v>861.7166666666667</v>
      </c>
      <c r="H213" s="36">
        <v>892.11666666666679</v>
      </c>
      <c r="I213" s="36">
        <v>900.03333333333353</v>
      </c>
      <c r="J213" s="36">
        <v>907.31666666666683</v>
      </c>
      <c r="K213" s="31">
        <v>892.75</v>
      </c>
      <c r="L213" s="31">
        <v>877.55</v>
      </c>
      <c r="M213" s="31">
        <v>4.3108000000000004</v>
      </c>
      <c r="N213" s="1"/>
      <c r="O213" s="1"/>
    </row>
    <row r="214" spans="1:15" ht="12.75" customHeight="1">
      <c r="A214" s="33">
        <v>204</v>
      </c>
      <c r="B214" s="53" t="s">
        <v>870</v>
      </c>
      <c r="C214" s="31">
        <v>1202.6500000000001</v>
      </c>
      <c r="D214" s="36">
        <v>1203.8999999999999</v>
      </c>
      <c r="E214" s="36">
        <v>1183.7999999999997</v>
      </c>
      <c r="F214" s="36">
        <v>1164.9499999999998</v>
      </c>
      <c r="G214" s="36">
        <v>1144.8499999999997</v>
      </c>
      <c r="H214" s="36">
        <v>1222.7499999999998</v>
      </c>
      <c r="I214" s="36">
        <v>1242.8499999999997</v>
      </c>
      <c r="J214" s="36">
        <v>1261.6999999999998</v>
      </c>
      <c r="K214" s="31">
        <v>1224</v>
      </c>
      <c r="L214" s="31">
        <v>1185.05</v>
      </c>
      <c r="M214" s="31">
        <v>0.56601000000000001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1828.2</v>
      </c>
      <c r="D215" s="36">
        <v>1835.25</v>
      </c>
      <c r="E215" s="36">
        <v>1816.95</v>
      </c>
      <c r="F215" s="36">
        <v>1805.7</v>
      </c>
      <c r="G215" s="36">
        <v>1787.4</v>
      </c>
      <c r="H215" s="36">
        <v>1846.5</v>
      </c>
      <c r="I215" s="36">
        <v>1864.8000000000002</v>
      </c>
      <c r="J215" s="36">
        <v>1876.05</v>
      </c>
      <c r="K215" s="31">
        <v>1853.55</v>
      </c>
      <c r="L215" s="31">
        <v>1824</v>
      </c>
      <c r="M215" s="31">
        <v>35.210949999999997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5754.85</v>
      </c>
      <c r="D216" s="36">
        <v>5795.3666666666677</v>
      </c>
      <c r="E216" s="36">
        <v>5696.1833333333352</v>
      </c>
      <c r="F216" s="36">
        <v>5637.5166666666673</v>
      </c>
      <c r="G216" s="36">
        <v>5538.3333333333348</v>
      </c>
      <c r="H216" s="36">
        <v>5854.0333333333356</v>
      </c>
      <c r="I216" s="36">
        <v>5953.2166666666681</v>
      </c>
      <c r="J216" s="36">
        <v>6011.8833333333359</v>
      </c>
      <c r="K216" s="31">
        <v>5894.55</v>
      </c>
      <c r="L216" s="31">
        <v>5736.7</v>
      </c>
      <c r="M216" s="31">
        <v>5.2706900000000001</v>
      </c>
      <c r="N216" s="1"/>
      <c r="O216" s="1"/>
    </row>
    <row r="217" spans="1:15" ht="12.75" customHeight="1">
      <c r="A217" s="33">
        <v>207</v>
      </c>
      <c r="B217" s="53" t="s">
        <v>871</v>
      </c>
      <c r="C217" s="31">
        <v>363.85</v>
      </c>
      <c r="D217" s="36">
        <v>364.38333333333338</v>
      </c>
      <c r="E217" s="36">
        <v>360.76666666666677</v>
      </c>
      <c r="F217" s="36">
        <v>357.68333333333339</v>
      </c>
      <c r="G217" s="36">
        <v>354.06666666666678</v>
      </c>
      <c r="H217" s="36">
        <v>367.46666666666675</v>
      </c>
      <c r="I217" s="36">
        <v>371.08333333333343</v>
      </c>
      <c r="J217" s="36">
        <v>374.16666666666674</v>
      </c>
      <c r="K217" s="31">
        <v>368</v>
      </c>
      <c r="L217" s="31">
        <v>361.3</v>
      </c>
      <c r="M217" s="31">
        <v>6.3608900000000004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678.75</v>
      </c>
      <c r="D218" s="36">
        <v>681.25</v>
      </c>
      <c r="E218" s="36">
        <v>674.5</v>
      </c>
      <c r="F218" s="36">
        <v>670.25</v>
      </c>
      <c r="G218" s="36">
        <v>663.5</v>
      </c>
      <c r="H218" s="36">
        <v>685.5</v>
      </c>
      <c r="I218" s="36">
        <v>692.25</v>
      </c>
      <c r="J218" s="36">
        <v>696.5</v>
      </c>
      <c r="K218" s="31">
        <v>688</v>
      </c>
      <c r="L218" s="31">
        <v>677</v>
      </c>
      <c r="M218" s="31">
        <v>40.137390000000003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5533.45</v>
      </c>
      <c r="D219" s="36">
        <v>5496.6500000000005</v>
      </c>
      <c r="E219" s="36">
        <v>5426.3000000000011</v>
      </c>
      <c r="F219" s="36">
        <v>5319.1500000000005</v>
      </c>
      <c r="G219" s="36">
        <v>5248.8000000000011</v>
      </c>
      <c r="H219" s="36">
        <v>5603.8000000000011</v>
      </c>
      <c r="I219" s="36">
        <v>5674.1500000000015</v>
      </c>
      <c r="J219" s="36">
        <v>5781.3000000000011</v>
      </c>
      <c r="K219" s="31">
        <v>5567</v>
      </c>
      <c r="L219" s="31">
        <v>5389.5</v>
      </c>
      <c r="M219" s="31">
        <v>99.341319999999996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332.95</v>
      </c>
      <c r="D220" s="36">
        <v>334.49999999999994</v>
      </c>
      <c r="E220" s="36">
        <v>330.34999999999991</v>
      </c>
      <c r="F220" s="36">
        <v>327.74999999999994</v>
      </c>
      <c r="G220" s="36">
        <v>323.59999999999991</v>
      </c>
      <c r="H220" s="36">
        <v>337.09999999999991</v>
      </c>
      <c r="I220" s="36">
        <v>341.24999999999989</v>
      </c>
      <c r="J220" s="36">
        <v>343.84999999999991</v>
      </c>
      <c r="K220" s="31">
        <v>338.65</v>
      </c>
      <c r="L220" s="31">
        <v>331.9</v>
      </c>
      <c r="M220" s="31">
        <v>42.35765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530.15</v>
      </c>
      <c r="D221" s="36">
        <v>533.26666666666665</v>
      </c>
      <c r="E221" s="36">
        <v>524.33333333333326</v>
      </c>
      <c r="F221" s="36">
        <v>518.51666666666665</v>
      </c>
      <c r="G221" s="36">
        <v>509.58333333333326</v>
      </c>
      <c r="H221" s="36">
        <v>539.08333333333326</v>
      </c>
      <c r="I221" s="36">
        <v>548.01666666666665</v>
      </c>
      <c r="J221" s="36">
        <v>553.83333333333326</v>
      </c>
      <c r="K221" s="31">
        <v>542.20000000000005</v>
      </c>
      <c r="L221" s="31">
        <v>527.45000000000005</v>
      </c>
      <c r="M221" s="31">
        <v>68.509240000000005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2486.25</v>
      </c>
      <c r="D222" s="36">
        <v>2485.7999999999997</v>
      </c>
      <c r="E222" s="36">
        <v>2473.5999999999995</v>
      </c>
      <c r="F222" s="36">
        <v>2460.9499999999998</v>
      </c>
      <c r="G222" s="36">
        <v>2448.7499999999995</v>
      </c>
      <c r="H222" s="36">
        <v>2498.4499999999994</v>
      </c>
      <c r="I222" s="36">
        <v>2510.6499999999992</v>
      </c>
      <c r="J222" s="36">
        <v>2523.2999999999993</v>
      </c>
      <c r="K222" s="31">
        <v>2498</v>
      </c>
      <c r="L222" s="31">
        <v>2473.15</v>
      </c>
      <c r="M222" s="31">
        <v>18.209330000000001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645.75</v>
      </c>
      <c r="D223" s="36">
        <v>652.05000000000007</v>
      </c>
      <c r="E223" s="36">
        <v>638.10000000000014</v>
      </c>
      <c r="F223" s="36">
        <v>630.45000000000005</v>
      </c>
      <c r="G223" s="36">
        <v>616.50000000000011</v>
      </c>
      <c r="H223" s="36">
        <v>659.70000000000016</v>
      </c>
      <c r="I223" s="36">
        <v>673.6500000000002</v>
      </c>
      <c r="J223" s="36">
        <v>681.30000000000018</v>
      </c>
      <c r="K223" s="31">
        <v>666</v>
      </c>
      <c r="L223" s="31">
        <v>644.4</v>
      </c>
      <c r="M223" s="31">
        <v>9.8267199999999999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11351.5</v>
      </c>
      <c r="D224" s="36">
        <v>11376.166666666666</v>
      </c>
      <c r="E224" s="36">
        <v>11165.333333333332</v>
      </c>
      <c r="F224" s="36">
        <v>10979.166666666666</v>
      </c>
      <c r="G224" s="36">
        <v>10768.333333333332</v>
      </c>
      <c r="H224" s="36">
        <v>11562.333333333332</v>
      </c>
      <c r="I224" s="36">
        <v>11773.166666666664</v>
      </c>
      <c r="J224" s="36">
        <v>11959.333333333332</v>
      </c>
      <c r="K224" s="31">
        <v>11587</v>
      </c>
      <c r="L224" s="31">
        <v>11190</v>
      </c>
      <c r="M224" s="31">
        <v>0.75412999999999997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1069.2</v>
      </c>
      <c r="D225" s="36">
        <v>1071.1833333333332</v>
      </c>
      <c r="E225" s="36">
        <v>1049.8666666666663</v>
      </c>
      <c r="F225" s="36">
        <v>1030.5333333333331</v>
      </c>
      <c r="G225" s="36">
        <v>1009.2166666666662</v>
      </c>
      <c r="H225" s="36">
        <v>1090.5166666666664</v>
      </c>
      <c r="I225" s="36">
        <v>1111.8333333333335</v>
      </c>
      <c r="J225" s="36">
        <v>1131.1666666666665</v>
      </c>
      <c r="K225" s="31">
        <v>1092.5</v>
      </c>
      <c r="L225" s="31">
        <v>1051.8499999999999</v>
      </c>
      <c r="M225" s="31">
        <v>8.0661900000000006</v>
      </c>
      <c r="N225" s="1"/>
      <c r="O225" s="1"/>
    </row>
    <row r="226" spans="1:15" ht="12.75" customHeight="1">
      <c r="A226" s="33">
        <v>216</v>
      </c>
      <c r="B226" s="53" t="s">
        <v>872</v>
      </c>
      <c r="C226" s="31">
        <v>431.2</v>
      </c>
      <c r="D226" s="36">
        <v>431.83333333333331</v>
      </c>
      <c r="E226" s="36">
        <v>427.81666666666661</v>
      </c>
      <c r="F226" s="36">
        <v>424.43333333333328</v>
      </c>
      <c r="G226" s="36">
        <v>420.41666666666657</v>
      </c>
      <c r="H226" s="36">
        <v>435.21666666666664</v>
      </c>
      <c r="I226" s="36">
        <v>439.23333333333341</v>
      </c>
      <c r="J226" s="36">
        <v>442.61666666666667</v>
      </c>
      <c r="K226" s="31">
        <v>435.85</v>
      </c>
      <c r="L226" s="31">
        <v>428.45</v>
      </c>
      <c r="M226" s="31">
        <v>7.6737500000000001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56968.25</v>
      </c>
      <c r="D227" s="36">
        <v>57389.4</v>
      </c>
      <c r="E227" s="36">
        <v>56078.850000000006</v>
      </c>
      <c r="F227" s="36">
        <v>55189.450000000004</v>
      </c>
      <c r="G227" s="36">
        <v>53878.900000000009</v>
      </c>
      <c r="H227" s="36">
        <v>58278.8</v>
      </c>
      <c r="I227" s="36">
        <v>59589.350000000006</v>
      </c>
      <c r="J227" s="36">
        <v>60478.75</v>
      </c>
      <c r="K227" s="31">
        <v>58699.95</v>
      </c>
      <c r="L227" s="31">
        <v>56500</v>
      </c>
      <c r="M227" s="31">
        <v>8.5459999999999994E-2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280.7</v>
      </c>
      <c r="D228" s="36">
        <v>281.8</v>
      </c>
      <c r="E228" s="36">
        <v>278.90000000000003</v>
      </c>
      <c r="F228" s="36">
        <v>277.10000000000002</v>
      </c>
      <c r="G228" s="36">
        <v>274.20000000000005</v>
      </c>
      <c r="H228" s="36">
        <v>283.60000000000002</v>
      </c>
      <c r="I228" s="36">
        <v>286.5</v>
      </c>
      <c r="J228" s="36">
        <v>288.3</v>
      </c>
      <c r="K228" s="31">
        <v>284.7</v>
      </c>
      <c r="L228" s="31">
        <v>280</v>
      </c>
      <c r="M228" s="31">
        <v>71.238910000000004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1122.8499999999999</v>
      </c>
      <c r="D229" s="36">
        <v>1119.6999999999998</v>
      </c>
      <c r="E229" s="36">
        <v>1104.3499999999997</v>
      </c>
      <c r="F229" s="36">
        <v>1085.8499999999999</v>
      </c>
      <c r="G229" s="36">
        <v>1070.4999999999998</v>
      </c>
      <c r="H229" s="36">
        <v>1138.1999999999996</v>
      </c>
      <c r="I229" s="36">
        <v>1153.55</v>
      </c>
      <c r="J229" s="36">
        <v>1172.0499999999995</v>
      </c>
      <c r="K229" s="31">
        <v>1135.05</v>
      </c>
      <c r="L229" s="31">
        <v>1101.2</v>
      </c>
      <c r="M229" s="31">
        <v>183.06175999999999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1745.25</v>
      </c>
      <c r="D230" s="36">
        <v>1753.0666666666666</v>
      </c>
      <c r="E230" s="36">
        <v>1722.1333333333332</v>
      </c>
      <c r="F230" s="36">
        <v>1699.0166666666667</v>
      </c>
      <c r="G230" s="36">
        <v>1668.0833333333333</v>
      </c>
      <c r="H230" s="36">
        <v>1776.1833333333332</v>
      </c>
      <c r="I230" s="36">
        <v>1807.1166666666666</v>
      </c>
      <c r="J230" s="36">
        <v>1830.2333333333331</v>
      </c>
      <c r="K230" s="31">
        <v>1784</v>
      </c>
      <c r="L230" s="31">
        <v>1729.95</v>
      </c>
      <c r="M230" s="31">
        <v>35.017650000000003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606.79999999999995</v>
      </c>
      <c r="D231" s="36">
        <v>609.61666666666667</v>
      </c>
      <c r="E231" s="36">
        <v>598.58333333333337</v>
      </c>
      <c r="F231" s="36">
        <v>590.36666666666667</v>
      </c>
      <c r="G231" s="36">
        <v>579.33333333333337</v>
      </c>
      <c r="H231" s="36">
        <v>617.83333333333337</v>
      </c>
      <c r="I231" s="36">
        <v>628.86666666666667</v>
      </c>
      <c r="J231" s="36">
        <v>637.08333333333337</v>
      </c>
      <c r="K231" s="31">
        <v>620.65</v>
      </c>
      <c r="L231" s="31">
        <v>601.4</v>
      </c>
      <c r="M231" s="31">
        <v>20.053170000000001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723.8</v>
      </c>
      <c r="D232" s="36">
        <v>721.18333333333339</v>
      </c>
      <c r="E232" s="36">
        <v>717.41666666666674</v>
      </c>
      <c r="F232" s="36">
        <v>711.0333333333333</v>
      </c>
      <c r="G232" s="36">
        <v>707.26666666666665</v>
      </c>
      <c r="H232" s="36">
        <v>727.56666666666683</v>
      </c>
      <c r="I232" s="36">
        <v>731.33333333333348</v>
      </c>
      <c r="J232" s="36">
        <v>737.71666666666692</v>
      </c>
      <c r="K232" s="31">
        <v>724.95</v>
      </c>
      <c r="L232" s="31">
        <v>714.8</v>
      </c>
      <c r="M232" s="31">
        <v>2.7990499999999998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86.8</v>
      </c>
      <c r="D233" s="36">
        <v>86.74666666666667</v>
      </c>
      <c r="E233" s="36">
        <v>86.103333333333339</v>
      </c>
      <c r="F233" s="36">
        <v>85.406666666666666</v>
      </c>
      <c r="G233" s="36">
        <v>84.763333333333335</v>
      </c>
      <c r="H233" s="36">
        <v>87.443333333333342</v>
      </c>
      <c r="I233" s="36">
        <v>88.086666666666659</v>
      </c>
      <c r="J233" s="36">
        <v>88.783333333333346</v>
      </c>
      <c r="K233" s="31">
        <v>87.39</v>
      </c>
      <c r="L233" s="31">
        <v>86.05</v>
      </c>
      <c r="M233" s="31">
        <v>47.09507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81.459999999999994</v>
      </c>
      <c r="D234" s="36">
        <v>80.36333333333333</v>
      </c>
      <c r="E234" s="36">
        <v>79.096666666666664</v>
      </c>
      <c r="F234" s="36">
        <v>76.733333333333334</v>
      </c>
      <c r="G234" s="36">
        <v>75.466666666666669</v>
      </c>
      <c r="H234" s="36">
        <v>82.726666666666659</v>
      </c>
      <c r="I234" s="36">
        <v>83.993333333333339</v>
      </c>
      <c r="J234" s="36">
        <v>86.356666666666655</v>
      </c>
      <c r="K234" s="31">
        <v>81.63</v>
      </c>
      <c r="L234" s="31">
        <v>78</v>
      </c>
      <c r="M234" s="31">
        <v>733.28336999999999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120.86</v>
      </c>
      <c r="D235" s="36">
        <v>118.99666666666667</v>
      </c>
      <c r="E235" s="36">
        <v>116.86333333333334</v>
      </c>
      <c r="F235" s="36">
        <v>112.86666666666667</v>
      </c>
      <c r="G235" s="36">
        <v>110.73333333333335</v>
      </c>
      <c r="H235" s="36">
        <v>122.99333333333334</v>
      </c>
      <c r="I235" s="36">
        <v>125.12666666666667</v>
      </c>
      <c r="J235" s="36">
        <v>129.12333333333333</v>
      </c>
      <c r="K235" s="31">
        <v>121.13</v>
      </c>
      <c r="L235" s="31">
        <v>115</v>
      </c>
      <c r="M235" s="31">
        <v>142.38682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481.75</v>
      </c>
      <c r="D236" s="36">
        <v>485.86666666666662</v>
      </c>
      <c r="E236" s="36">
        <v>463.38333333333321</v>
      </c>
      <c r="F236" s="36">
        <v>445.01666666666659</v>
      </c>
      <c r="G236" s="36">
        <v>422.53333333333319</v>
      </c>
      <c r="H236" s="36">
        <v>504.23333333333323</v>
      </c>
      <c r="I236" s="36">
        <v>526.7166666666667</v>
      </c>
      <c r="J236" s="36">
        <v>545.08333333333326</v>
      </c>
      <c r="K236" s="31">
        <v>508.35</v>
      </c>
      <c r="L236" s="31">
        <v>467.5</v>
      </c>
      <c r="M236" s="31">
        <v>89.751199999999997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66.52</v>
      </c>
      <c r="D237" s="36">
        <v>66.88</v>
      </c>
      <c r="E237" s="36">
        <v>66.009999999999991</v>
      </c>
      <c r="F237" s="36">
        <v>65.5</v>
      </c>
      <c r="G237" s="36">
        <v>64.63</v>
      </c>
      <c r="H237" s="36">
        <v>67.389999999999986</v>
      </c>
      <c r="I237" s="36">
        <v>68.259999999999991</v>
      </c>
      <c r="J237" s="36">
        <v>68.769999999999982</v>
      </c>
      <c r="K237" s="31">
        <v>67.75</v>
      </c>
      <c r="L237" s="31">
        <v>66.37</v>
      </c>
      <c r="M237" s="31">
        <v>495.65992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273.95</v>
      </c>
      <c r="D238" s="36">
        <v>274.55</v>
      </c>
      <c r="E238" s="36">
        <v>270.60000000000002</v>
      </c>
      <c r="F238" s="36">
        <v>267.25</v>
      </c>
      <c r="G238" s="36">
        <v>263.3</v>
      </c>
      <c r="H238" s="36">
        <v>277.90000000000003</v>
      </c>
      <c r="I238" s="36">
        <v>281.84999999999997</v>
      </c>
      <c r="J238" s="36">
        <v>285.20000000000005</v>
      </c>
      <c r="K238" s="31">
        <v>278.5</v>
      </c>
      <c r="L238" s="31">
        <v>271.2</v>
      </c>
      <c r="M238" s="31">
        <v>132.9101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428.75</v>
      </c>
      <c r="D239" s="36">
        <v>430.38333333333338</v>
      </c>
      <c r="E239" s="36">
        <v>426.56666666666678</v>
      </c>
      <c r="F239" s="36">
        <v>424.38333333333338</v>
      </c>
      <c r="G239" s="36">
        <v>420.56666666666678</v>
      </c>
      <c r="H239" s="36">
        <v>432.56666666666678</v>
      </c>
      <c r="I239" s="36">
        <v>436.38333333333338</v>
      </c>
      <c r="J239" s="36">
        <v>438.56666666666678</v>
      </c>
      <c r="K239" s="31">
        <v>434.2</v>
      </c>
      <c r="L239" s="31">
        <v>428.2</v>
      </c>
      <c r="M239" s="31">
        <v>140.98177999999999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307.45</v>
      </c>
      <c r="D240" s="36">
        <v>311.86666666666662</v>
      </c>
      <c r="E240" s="36">
        <v>300.83333333333326</v>
      </c>
      <c r="F240" s="36">
        <v>294.21666666666664</v>
      </c>
      <c r="G240" s="36">
        <v>283.18333333333328</v>
      </c>
      <c r="H240" s="36">
        <v>318.48333333333323</v>
      </c>
      <c r="I240" s="36">
        <v>329.51666666666665</v>
      </c>
      <c r="J240" s="36">
        <v>336.13333333333321</v>
      </c>
      <c r="K240" s="31">
        <v>322.89999999999998</v>
      </c>
      <c r="L240" s="31">
        <v>305.25</v>
      </c>
      <c r="M240" s="31">
        <v>59.481009999999998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220.61</v>
      </c>
      <c r="D241" s="36">
        <v>220.88333333333333</v>
      </c>
      <c r="E241" s="36">
        <v>218.37666666666667</v>
      </c>
      <c r="F241" s="36">
        <v>216.14333333333335</v>
      </c>
      <c r="G241" s="36">
        <v>213.63666666666668</v>
      </c>
      <c r="H241" s="36">
        <v>223.11666666666665</v>
      </c>
      <c r="I241" s="36">
        <v>225.62333333333331</v>
      </c>
      <c r="J241" s="36">
        <v>227.85666666666663</v>
      </c>
      <c r="K241" s="31">
        <v>223.39</v>
      </c>
      <c r="L241" s="31">
        <v>218.65</v>
      </c>
      <c r="M241" s="31">
        <v>16.635739999999998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174.77</v>
      </c>
      <c r="D242" s="36">
        <v>175.41666666666666</v>
      </c>
      <c r="E242" s="36">
        <v>171.12333333333331</v>
      </c>
      <c r="F242" s="36">
        <v>167.47666666666666</v>
      </c>
      <c r="G242" s="36">
        <v>163.18333333333331</v>
      </c>
      <c r="H242" s="36">
        <v>179.0633333333333</v>
      </c>
      <c r="I242" s="36">
        <v>183.35666666666665</v>
      </c>
      <c r="J242" s="36">
        <v>187.0033333333333</v>
      </c>
      <c r="K242" s="31">
        <v>179.71</v>
      </c>
      <c r="L242" s="31">
        <v>171.77</v>
      </c>
      <c r="M242" s="31">
        <v>142.4528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2563.5500000000002</v>
      </c>
      <c r="D243" s="36">
        <v>2564</v>
      </c>
      <c r="E243" s="36">
        <v>2535.3000000000002</v>
      </c>
      <c r="F243" s="36">
        <v>2507.0500000000002</v>
      </c>
      <c r="G243" s="36">
        <v>2478.3500000000004</v>
      </c>
      <c r="H243" s="36">
        <v>2592.25</v>
      </c>
      <c r="I243" s="36">
        <v>2620.9499999999998</v>
      </c>
      <c r="J243" s="36">
        <v>2649.2</v>
      </c>
      <c r="K243" s="31">
        <v>2592.6999999999998</v>
      </c>
      <c r="L243" s="31">
        <v>2535.75</v>
      </c>
      <c r="M243" s="31">
        <v>1.40805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540.04999999999995</v>
      </c>
      <c r="D244" s="36">
        <v>540.38333333333333</v>
      </c>
      <c r="E244" s="36">
        <v>536.56666666666661</v>
      </c>
      <c r="F244" s="36">
        <v>533.08333333333326</v>
      </c>
      <c r="G244" s="36">
        <v>529.26666666666654</v>
      </c>
      <c r="H244" s="36">
        <v>543.86666666666667</v>
      </c>
      <c r="I244" s="36">
        <v>547.68333333333351</v>
      </c>
      <c r="J244" s="36">
        <v>551.16666666666674</v>
      </c>
      <c r="K244" s="31">
        <v>544.20000000000005</v>
      </c>
      <c r="L244" s="31">
        <v>536.9</v>
      </c>
      <c r="M244" s="31">
        <v>10.448829999999999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185.87</v>
      </c>
      <c r="D245" s="36">
        <v>184.57666666666668</v>
      </c>
      <c r="E245" s="36">
        <v>181.75333333333336</v>
      </c>
      <c r="F245" s="36">
        <v>177.63666666666668</v>
      </c>
      <c r="G245" s="36">
        <v>174.81333333333336</v>
      </c>
      <c r="H245" s="36">
        <v>188.69333333333336</v>
      </c>
      <c r="I245" s="36">
        <v>191.51666666666668</v>
      </c>
      <c r="J245" s="36">
        <v>195.63333333333335</v>
      </c>
      <c r="K245" s="31">
        <v>187.4</v>
      </c>
      <c r="L245" s="31">
        <v>180.46</v>
      </c>
      <c r="M245" s="31">
        <v>377.56106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621.45000000000005</v>
      </c>
      <c r="D246" s="36">
        <v>619.93333333333339</v>
      </c>
      <c r="E246" s="36">
        <v>613.86666666666679</v>
      </c>
      <c r="F246" s="36">
        <v>606.28333333333342</v>
      </c>
      <c r="G246" s="36">
        <v>600.21666666666681</v>
      </c>
      <c r="H246" s="36">
        <v>627.51666666666677</v>
      </c>
      <c r="I246" s="36">
        <v>633.58333333333337</v>
      </c>
      <c r="J246" s="36">
        <v>641.16666666666674</v>
      </c>
      <c r="K246" s="31">
        <v>626</v>
      </c>
      <c r="L246" s="31">
        <v>612.35</v>
      </c>
      <c r="M246" s="31">
        <v>53.058959999999999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169.59</v>
      </c>
      <c r="D247" s="36">
        <v>170.16333333333333</v>
      </c>
      <c r="E247" s="36">
        <v>168.42666666666665</v>
      </c>
      <c r="F247" s="36">
        <v>167.26333333333332</v>
      </c>
      <c r="G247" s="36">
        <v>165.52666666666664</v>
      </c>
      <c r="H247" s="36">
        <v>171.32666666666665</v>
      </c>
      <c r="I247" s="36">
        <v>173.06333333333333</v>
      </c>
      <c r="J247" s="36">
        <v>174.22666666666666</v>
      </c>
      <c r="K247" s="31">
        <v>171.9</v>
      </c>
      <c r="L247" s="31">
        <v>169</v>
      </c>
      <c r="M247" s="31">
        <v>177.23479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66.67</v>
      </c>
      <c r="D248" s="36">
        <v>67.066666666666663</v>
      </c>
      <c r="E248" s="36">
        <v>66.053333333333327</v>
      </c>
      <c r="F248" s="36">
        <v>65.436666666666667</v>
      </c>
      <c r="G248" s="36">
        <v>64.423333333333332</v>
      </c>
      <c r="H248" s="36">
        <v>67.683333333333323</v>
      </c>
      <c r="I248" s="36">
        <v>68.696666666666644</v>
      </c>
      <c r="J248" s="36">
        <v>69.313333333333318</v>
      </c>
      <c r="K248" s="31">
        <v>68.08</v>
      </c>
      <c r="L248" s="31">
        <v>66.45</v>
      </c>
      <c r="M248" s="31">
        <v>95.452169999999995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1032.4000000000001</v>
      </c>
      <c r="D249" s="36">
        <v>1029.9166666666667</v>
      </c>
      <c r="E249" s="36">
        <v>1021.1833333333334</v>
      </c>
      <c r="F249" s="36">
        <v>1009.9666666666667</v>
      </c>
      <c r="G249" s="36">
        <v>1001.2333333333333</v>
      </c>
      <c r="H249" s="36">
        <v>1041.1333333333334</v>
      </c>
      <c r="I249" s="36">
        <v>1049.8666666666666</v>
      </c>
      <c r="J249" s="36">
        <v>1061.0833333333335</v>
      </c>
      <c r="K249" s="31">
        <v>1038.6500000000001</v>
      </c>
      <c r="L249" s="31">
        <v>1018.7</v>
      </c>
      <c r="M249" s="31">
        <v>24.869890000000002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175.71</v>
      </c>
      <c r="D250" s="36">
        <v>176.45333333333335</v>
      </c>
      <c r="E250" s="36">
        <v>174.3066666666667</v>
      </c>
      <c r="F250" s="36">
        <v>172.90333333333336</v>
      </c>
      <c r="G250" s="36">
        <v>170.75666666666672</v>
      </c>
      <c r="H250" s="36">
        <v>177.85666666666668</v>
      </c>
      <c r="I250" s="36">
        <v>180.00333333333333</v>
      </c>
      <c r="J250" s="36">
        <v>181.40666666666667</v>
      </c>
      <c r="K250" s="31">
        <v>178.6</v>
      </c>
      <c r="L250" s="31">
        <v>175.05</v>
      </c>
      <c r="M250" s="31">
        <v>387.54538000000002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1360.35</v>
      </c>
      <c r="D251" s="36">
        <v>1367.1333333333332</v>
      </c>
      <c r="E251" s="36">
        <v>1349.2166666666665</v>
      </c>
      <c r="F251" s="36">
        <v>1338.0833333333333</v>
      </c>
      <c r="G251" s="36">
        <v>1320.1666666666665</v>
      </c>
      <c r="H251" s="36">
        <v>1378.2666666666664</v>
      </c>
      <c r="I251" s="36">
        <v>1396.1833333333334</v>
      </c>
      <c r="J251" s="36">
        <v>1407.3166666666664</v>
      </c>
      <c r="K251" s="31">
        <v>1385.05</v>
      </c>
      <c r="L251" s="31">
        <v>1356</v>
      </c>
      <c r="M251" s="31">
        <v>0.63863999999999999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482.35</v>
      </c>
      <c r="D252" s="36">
        <v>481.26666666666665</v>
      </c>
      <c r="E252" s="36">
        <v>477.83333333333331</v>
      </c>
      <c r="F252" s="36">
        <v>473.31666666666666</v>
      </c>
      <c r="G252" s="36">
        <v>469.88333333333333</v>
      </c>
      <c r="H252" s="36">
        <v>485.7833333333333</v>
      </c>
      <c r="I252" s="36">
        <v>489.2166666666667</v>
      </c>
      <c r="J252" s="36">
        <v>493.73333333333329</v>
      </c>
      <c r="K252" s="31">
        <v>484.7</v>
      </c>
      <c r="L252" s="31">
        <v>476.75</v>
      </c>
      <c r="M252" s="31">
        <v>11.064209999999999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344.55</v>
      </c>
      <c r="D253" s="36">
        <v>341.25</v>
      </c>
      <c r="E253" s="36">
        <v>334.95</v>
      </c>
      <c r="F253" s="36">
        <v>325.34999999999997</v>
      </c>
      <c r="G253" s="36">
        <v>319.04999999999995</v>
      </c>
      <c r="H253" s="36">
        <v>350.85</v>
      </c>
      <c r="I253" s="36">
        <v>357.15</v>
      </c>
      <c r="J253" s="36">
        <v>366.75000000000006</v>
      </c>
      <c r="K253" s="31">
        <v>347.55</v>
      </c>
      <c r="L253" s="31">
        <v>331.65</v>
      </c>
      <c r="M253" s="31">
        <v>177.06369000000001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1507.9</v>
      </c>
      <c r="D254" s="36">
        <v>1507.8499999999997</v>
      </c>
      <c r="E254" s="36">
        <v>1499.1499999999994</v>
      </c>
      <c r="F254" s="36">
        <v>1490.3999999999996</v>
      </c>
      <c r="G254" s="36">
        <v>1481.6999999999994</v>
      </c>
      <c r="H254" s="36">
        <v>1516.5999999999995</v>
      </c>
      <c r="I254" s="36">
        <v>1525.2999999999997</v>
      </c>
      <c r="J254" s="36">
        <v>1534.0499999999995</v>
      </c>
      <c r="K254" s="31">
        <v>1516.55</v>
      </c>
      <c r="L254" s="31">
        <v>1499.1</v>
      </c>
      <c r="M254" s="31">
        <v>28.119669999999999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6186.65</v>
      </c>
      <c r="D255" s="36">
        <v>6223.2166666666672</v>
      </c>
      <c r="E255" s="36">
        <v>6088.4333333333343</v>
      </c>
      <c r="F255" s="36">
        <v>5990.2166666666672</v>
      </c>
      <c r="G255" s="36">
        <v>5855.4333333333343</v>
      </c>
      <c r="H255" s="36">
        <v>6321.4333333333343</v>
      </c>
      <c r="I255" s="36">
        <v>6456.2166666666672</v>
      </c>
      <c r="J255" s="36">
        <v>6554.4333333333343</v>
      </c>
      <c r="K255" s="31">
        <v>6358</v>
      </c>
      <c r="L255" s="31">
        <v>6125</v>
      </c>
      <c r="M255" s="31">
        <v>2.6847500000000002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1498.2</v>
      </c>
      <c r="D256" s="36">
        <v>1500.2</v>
      </c>
      <c r="E256" s="36">
        <v>1493.4</v>
      </c>
      <c r="F256" s="36">
        <v>1488.6000000000001</v>
      </c>
      <c r="G256" s="36">
        <v>1481.8000000000002</v>
      </c>
      <c r="H256" s="36">
        <v>1505</v>
      </c>
      <c r="I256" s="36">
        <v>1511.7999999999997</v>
      </c>
      <c r="J256" s="36">
        <v>1516.6</v>
      </c>
      <c r="K256" s="31">
        <v>1507</v>
      </c>
      <c r="L256" s="31">
        <v>1495.4</v>
      </c>
      <c r="M256" s="31">
        <v>54.209389999999999</v>
      </c>
      <c r="N256" s="1"/>
      <c r="O256" s="1"/>
    </row>
    <row r="257" spans="1:15" ht="12.75" customHeight="1">
      <c r="A257" s="33">
        <v>247</v>
      </c>
      <c r="B257" s="53" t="s">
        <v>873</v>
      </c>
      <c r="C257" s="31">
        <v>144.26</v>
      </c>
      <c r="D257" s="36">
        <v>145.48666666666665</v>
      </c>
      <c r="E257" s="36">
        <v>141.5733333333333</v>
      </c>
      <c r="F257" s="36">
        <v>138.88666666666666</v>
      </c>
      <c r="G257" s="36">
        <v>134.9733333333333</v>
      </c>
      <c r="H257" s="36">
        <v>148.17333333333329</v>
      </c>
      <c r="I257" s="36">
        <v>152.08666666666664</v>
      </c>
      <c r="J257" s="36">
        <v>154.77333333333328</v>
      </c>
      <c r="K257" s="31">
        <v>149.4</v>
      </c>
      <c r="L257" s="31">
        <v>142.80000000000001</v>
      </c>
      <c r="M257" s="31">
        <v>47.256059999999998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1053.05</v>
      </c>
      <c r="D258" s="36">
        <v>1058.3500000000001</v>
      </c>
      <c r="E258" s="36">
        <v>1041.7000000000003</v>
      </c>
      <c r="F258" s="36">
        <v>1030.3500000000001</v>
      </c>
      <c r="G258" s="36">
        <v>1013.7000000000003</v>
      </c>
      <c r="H258" s="36">
        <v>1069.7000000000003</v>
      </c>
      <c r="I258" s="36">
        <v>1086.3500000000004</v>
      </c>
      <c r="J258" s="36">
        <v>1097.7000000000003</v>
      </c>
      <c r="K258" s="31">
        <v>1075</v>
      </c>
      <c r="L258" s="31">
        <v>1047</v>
      </c>
      <c r="M258" s="31">
        <v>2.4344399999999999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4302.25</v>
      </c>
      <c r="D259" s="36">
        <v>4303.6833333333334</v>
      </c>
      <c r="E259" s="36">
        <v>4278.5666666666666</v>
      </c>
      <c r="F259" s="36">
        <v>4254.8833333333332</v>
      </c>
      <c r="G259" s="36">
        <v>4229.7666666666664</v>
      </c>
      <c r="H259" s="36">
        <v>4327.3666666666668</v>
      </c>
      <c r="I259" s="36">
        <v>4352.4833333333336</v>
      </c>
      <c r="J259" s="36">
        <v>4376.166666666667</v>
      </c>
      <c r="K259" s="31">
        <v>4328.8</v>
      </c>
      <c r="L259" s="31">
        <v>4280</v>
      </c>
      <c r="M259" s="31">
        <v>11.60966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1162.8499999999999</v>
      </c>
      <c r="D260" s="36">
        <v>1170.4166666666667</v>
      </c>
      <c r="E260" s="36">
        <v>1152.9333333333334</v>
      </c>
      <c r="F260" s="36">
        <v>1143.0166666666667</v>
      </c>
      <c r="G260" s="36">
        <v>1125.5333333333333</v>
      </c>
      <c r="H260" s="36">
        <v>1180.3333333333335</v>
      </c>
      <c r="I260" s="36">
        <v>1197.8166666666666</v>
      </c>
      <c r="J260" s="36">
        <v>1207.7333333333336</v>
      </c>
      <c r="K260" s="31">
        <v>1187.9000000000001</v>
      </c>
      <c r="L260" s="31">
        <v>1160.5</v>
      </c>
      <c r="M260" s="31">
        <v>5.2443200000000001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1800.65</v>
      </c>
      <c r="D261" s="36">
        <v>1823.8666666666668</v>
      </c>
      <c r="E261" s="36">
        <v>1768.7833333333335</v>
      </c>
      <c r="F261" s="36">
        <v>1736.9166666666667</v>
      </c>
      <c r="G261" s="36">
        <v>1681.8333333333335</v>
      </c>
      <c r="H261" s="36">
        <v>1855.7333333333336</v>
      </c>
      <c r="I261" s="36">
        <v>1910.8166666666666</v>
      </c>
      <c r="J261" s="36">
        <v>1942.6833333333336</v>
      </c>
      <c r="K261" s="31">
        <v>1878.95</v>
      </c>
      <c r="L261" s="31">
        <v>1792</v>
      </c>
      <c r="M261" s="31">
        <v>2.0419700000000001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4408</v>
      </c>
      <c r="D262" s="36">
        <v>4383.1499999999996</v>
      </c>
      <c r="E262" s="36">
        <v>4337.4999999999991</v>
      </c>
      <c r="F262" s="36">
        <v>4266.9999999999991</v>
      </c>
      <c r="G262" s="36">
        <v>4221.3499999999985</v>
      </c>
      <c r="H262" s="36">
        <v>4453.6499999999996</v>
      </c>
      <c r="I262" s="36">
        <v>4499.3000000000011</v>
      </c>
      <c r="J262" s="36">
        <v>4569.8</v>
      </c>
      <c r="K262" s="31">
        <v>4428.8</v>
      </c>
      <c r="L262" s="31">
        <v>4312.6499999999996</v>
      </c>
      <c r="M262" s="31">
        <v>2.0243099999999998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2063.85</v>
      </c>
      <c r="D263" s="36">
        <v>2068.8333333333335</v>
      </c>
      <c r="E263" s="36">
        <v>2044.916666666667</v>
      </c>
      <c r="F263" s="36">
        <v>2025.9833333333336</v>
      </c>
      <c r="G263" s="36">
        <v>2002.0666666666671</v>
      </c>
      <c r="H263" s="36">
        <v>2087.7666666666669</v>
      </c>
      <c r="I263" s="36">
        <v>2111.6833333333338</v>
      </c>
      <c r="J263" s="36">
        <v>2130.6166666666668</v>
      </c>
      <c r="K263" s="31">
        <v>2092.75</v>
      </c>
      <c r="L263" s="31">
        <v>2049.9</v>
      </c>
      <c r="M263" s="31">
        <v>1.87181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836.85</v>
      </c>
      <c r="D264" s="36">
        <v>836.26666666666677</v>
      </c>
      <c r="E264" s="36">
        <v>826.58333333333348</v>
      </c>
      <c r="F264" s="36">
        <v>816.31666666666672</v>
      </c>
      <c r="G264" s="36">
        <v>806.63333333333344</v>
      </c>
      <c r="H264" s="36">
        <v>846.53333333333353</v>
      </c>
      <c r="I264" s="36">
        <v>856.2166666666667</v>
      </c>
      <c r="J264" s="36">
        <v>866.48333333333358</v>
      </c>
      <c r="K264" s="31">
        <v>845.95</v>
      </c>
      <c r="L264" s="31">
        <v>826</v>
      </c>
      <c r="M264" s="31">
        <v>5.4687599999999996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518</v>
      </c>
      <c r="D265" s="36">
        <v>510.06666666666666</v>
      </c>
      <c r="E265" s="36">
        <v>495.23333333333335</v>
      </c>
      <c r="F265" s="36">
        <v>472.4666666666667</v>
      </c>
      <c r="G265" s="36">
        <v>457.63333333333338</v>
      </c>
      <c r="H265" s="36">
        <v>532.83333333333326</v>
      </c>
      <c r="I265" s="36">
        <v>547.66666666666674</v>
      </c>
      <c r="J265" s="36">
        <v>570.43333333333328</v>
      </c>
      <c r="K265" s="31">
        <v>524.9</v>
      </c>
      <c r="L265" s="31">
        <v>487.3</v>
      </c>
      <c r="M265" s="31">
        <v>63.869149999999998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84.35</v>
      </c>
      <c r="D266" s="36">
        <v>84.513333333333335</v>
      </c>
      <c r="E266" s="36">
        <v>83.446666666666673</v>
      </c>
      <c r="F266" s="36">
        <v>82.543333333333337</v>
      </c>
      <c r="G266" s="36">
        <v>81.476666666666674</v>
      </c>
      <c r="H266" s="36">
        <v>85.416666666666671</v>
      </c>
      <c r="I266" s="36">
        <v>86.483333333333334</v>
      </c>
      <c r="J266" s="36">
        <v>87.38666666666667</v>
      </c>
      <c r="K266" s="31">
        <v>85.58</v>
      </c>
      <c r="L266" s="31">
        <v>83.61</v>
      </c>
      <c r="M266" s="31">
        <v>30.160540000000001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706.7</v>
      </c>
      <c r="D267" s="36">
        <v>702.56666666666661</v>
      </c>
      <c r="E267" s="36">
        <v>691.68333333333317</v>
      </c>
      <c r="F267" s="36">
        <v>676.66666666666652</v>
      </c>
      <c r="G267" s="36">
        <v>665.78333333333308</v>
      </c>
      <c r="H267" s="36">
        <v>717.58333333333326</v>
      </c>
      <c r="I267" s="36">
        <v>728.4666666666667</v>
      </c>
      <c r="J267" s="36">
        <v>743.48333333333335</v>
      </c>
      <c r="K267" s="31">
        <v>713.45</v>
      </c>
      <c r="L267" s="31">
        <v>687.55</v>
      </c>
      <c r="M267" s="31">
        <v>72.146439999999998</v>
      </c>
      <c r="N267" s="1"/>
      <c r="O267" s="1"/>
    </row>
    <row r="268" spans="1:15" ht="12.75" customHeight="1">
      <c r="A268" s="33">
        <v>258</v>
      </c>
      <c r="B268" s="53" t="s">
        <v>874</v>
      </c>
      <c r="C268" s="31">
        <v>305.35000000000002</v>
      </c>
      <c r="D268" s="36">
        <v>306.7833333333333</v>
      </c>
      <c r="E268" s="36">
        <v>302.11666666666662</v>
      </c>
      <c r="F268" s="36">
        <v>298.88333333333333</v>
      </c>
      <c r="G268" s="36">
        <v>294.21666666666664</v>
      </c>
      <c r="H268" s="36">
        <v>310.01666666666659</v>
      </c>
      <c r="I268" s="36">
        <v>314.68333333333334</v>
      </c>
      <c r="J268" s="36">
        <v>317.91666666666657</v>
      </c>
      <c r="K268" s="31">
        <v>311.45</v>
      </c>
      <c r="L268" s="31">
        <v>303.55</v>
      </c>
      <c r="M268" s="31">
        <v>56.38214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925.35</v>
      </c>
      <c r="D269" s="36">
        <v>922.36666666666679</v>
      </c>
      <c r="E269" s="36">
        <v>917.28333333333353</v>
      </c>
      <c r="F269" s="36">
        <v>909.2166666666667</v>
      </c>
      <c r="G269" s="36">
        <v>904.13333333333344</v>
      </c>
      <c r="H269" s="36">
        <v>930.43333333333362</v>
      </c>
      <c r="I269" s="36">
        <v>935.51666666666688</v>
      </c>
      <c r="J269" s="36">
        <v>943.58333333333371</v>
      </c>
      <c r="K269" s="31">
        <v>927.45</v>
      </c>
      <c r="L269" s="31">
        <v>914.3</v>
      </c>
      <c r="M269" s="31">
        <v>23.95045</v>
      </c>
      <c r="N269" s="1"/>
      <c r="O269" s="1"/>
    </row>
    <row r="270" spans="1:15" ht="12.75" customHeight="1">
      <c r="A270" s="33">
        <v>260</v>
      </c>
      <c r="B270" s="53" t="s">
        <v>875</v>
      </c>
      <c r="C270" s="31">
        <v>897.1</v>
      </c>
      <c r="D270" s="36">
        <v>904.35</v>
      </c>
      <c r="E270" s="36">
        <v>880.75</v>
      </c>
      <c r="F270" s="36">
        <v>864.4</v>
      </c>
      <c r="G270" s="36">
        <v>840.8</v>
      </c>
      <c r="H270" s="36">
        <v>920.7</v>
      </c>
      <c r="I270" s="36">
        <v>944.30000000000018</v>
      </c>
      <c r="J270" s="36">
        <v>960.65000000000009</v>
      </c>
      <c r="K270" s="31">
        <v>927.95</v>
      </c>
      <c r="L270" s="31">
        <v>888</v>
      </c>
      <c r="M270" s="31">
        <v>0.48041</v>
      </c>
      <c r="N270" s="1"/>
      <c r="O270" s="1"/>
    </row>
    <row r="271" spans="1:15" ht="12.75" customHeight="1">
      <c r="A271" s="33">
        <v>261</v>
      </c>
      <c r="B271" s="53" t="s">
        <v>876</v>
      </c>
      <c r="C271" s="31">
        <v>121.06</v>
      </c>
      <c r="D271" s="36">
        <v>121.73666666666668</v>
      </c>
      <c r="E271" s="36">
        <v>120.07333333333335</v>
      </c>
      <c r="F271" s="36">
        <v>119.08666666666667</v>
      </c>
      <c r="G271" s="36">
        <v>117.42333333333335</v>
      </c>
      <c r="H271" s="36">
        <v>122.72333333333336</v>
      </c>
      <c r="I271" s="36">
        <v>124.38666666666668</v>
      </c>
      <c r="J271" s="36">
        <v>125.37333333333336</v>
      </c>
      <c r="K271" s="31">
        <v>123.4</v>
      </c>
      <c r="L271" s="31">
        <v>120.75</v>
      </c>
      <c r="M271" s="31">
        <v>23.68413</v>
      </c>
      <c r="N271" s="1"/>
      <c r="O271" s="1"/>
    </row>
    <row r="272" spans="1:15" ht="12.75" customHeight="1">
      <c r="A272" s="33">
        <v>262</v>
      </c>
      <c r="B272" s="53" t="s">
        <v>832</v>
      </c>
      <c r="C272" s="31">
        <v>558.20000000000005</v>
      </c>
      <c r="D272" s="36">
        <v>560.76666666666677</v>
      </c>
      <c r="E272" s="36">
        <v>553.53333333333353</v>
      </c>
      <c r="F272" s="36">
        <v>548.86666666666679</v>
      </c>
      <c r="G272" s="36">
        <v>541.63333333333355</v>
      </c>
      <c r="H272" s="36">
        <v>565.43333333333351</v>
      </c>
      <c r="I272" s="36">
        <v>572.66666666666686</v>
      </c>
      <c r="J272" s="36">
        <v>577.33333333333348</v>
      </c>
      <c r="K272" s="31">
        <v>568</v>
      </c>
      <c r="L272" s="31">
        <v>556.1</v>
      </c>
      <c r="M272" s="31">
        <v>4.6275399999999998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809.3</v>
      </c>
      <c r="D273" s="36">
        <v>814.2166666666667</v>
      </c>
      <c r="E273" s="36">
        <v>797.98333333333335</v>
      </c>
      <c r="F273" s="36">
        <v>786.66666666666663</v>
      </c>
      <c r="G273" s="36">
        <v>770.43333333333328</v>
      </c>
      <c r="H273" s="36">
        <v>825.53333333333342</v>
      </c>
      <c r="I273" s="36">
        <v>841.76666666666677</v>
      </c>
      <c r="J273" s="36">
        <v>853.08333333333348</v>
      </c>
      <c r="K273" s="31">
        <v>830.45</v>
      </c>
      <c r="L273" s="31">
        <v>802.9</v>
      </c>
      <c r="M273" s="31">
        <v>7.6728699999999996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1034.25</v>
      </c>
      <c r="D274" s="36">
        <v>1039.8</v>
      </c>
      <c r="E274" s="36">
        <v>1018.6499999999999</v>
      </c>
      <c r="F274" s="36">
        <v>1003.05</v>
      </c>
      <c r="G274" s="36">
        <v>981.89999999999986</v>
      </c>
      <c r="H274" s="36">
        <v>1055.3999999999999</v>
      </c>
      <c r="I274" s="36">
        <v>1076.55</v>
      </c>
      <c r="J274" s="36">
        <v>1092.1499999999999</v>
      </c>
      <c r="K274" s="31">
        <v>1060.95</v>
      </c>
      <c r="L274" s="31">
        <v>1024.2</v>
      </c>
      <c r="M274" s="31">
        <v>27.988489999999999</v>
      </c>
      <c r="N274" s="1"/>
      <c r="O274" s="1"/>
    </row>
    <row r="275" spans="1:15" ht="12.75" customHeight="1">
      <c r="A275" s="33">
        <v>265</v>
      </c>
      <c r="B275" s="53" t="s">
        <v>877</v>
      </c>
      <c r="C275" s="31">
        <v>363.2</v>
      </c>
      <c r="D275" s="36">
        <v>361.93333333333339</v>
      </c>
      <c r="E275" s="36">
        <v>358.86666666666679</v>
      </c>
      <c r="F275" s="36">
        <v>354.53333333333342</v>
      </c>
      <c r="G275" s="36">
        <v>351.46666666666681</v>
      </c>
      <c r="H275" s="36">
        <v>366.26666666666677</v>
      </c>
      <c r="I275" s="36">
        <v>369.33333333333337</v>
      </c>
      <c r="J275" s="36">
        <v>373.66666666666674</v>
      </c>
      <c r="K275" s="31">
        <v>365</v>
      </c>
      <c r="L275" s="31">
        <v>357.6</v>
      </c>
      <c r="M275" s="31">
        <v>226.66204999999999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550.85</v>
      </c>
      <c r="D276" s="36">
        <v>545.08333333333337</v>
      </c>
      <c r="E276" s="36">
        <v>537.76666666666677</v>
      </c>
      <c r="F276" s="36">
        <v>524.68333333333339</v>
      </c>
      <c r="G276" s="36">
        <v>517.36666666666679</v>
      </c>
      <c r="H276" s="36">
        <v>558.16666666666674</v>
      </c>
      <c r="I276" s="36">
        <v>565.48333333333335</v>
      </c>
      <c r="J276" s="36">
        <v>578.56666666666672</v>
      </c>
      <c r="K276" s="31">
        <v>552.4</v>
      </c>
      <c r="L276" s="31">
        <v>532</v>
      </c>
      <c r="M276" s="31">
        <v>50.838290000000001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515.1</v>
      </c>
      <c r="D277" s="36">
        <v>511.61666666666673</v>
      </c>
      <c r="E277" s="36">
        <v>506.28333333333342</v>
      </c>
      <c r="F277" s="36">
        <v>497.4666666666667</v>
      </c>
      <c r="G277" s="36">
        <v>492.13333333333338</v>
      </c>
      <c r="H277" s="36">
        <v>520.43333333333339</v>
      </c>
      <c r="I277" s="36">
        <v>525.76666666666688</v>
      </c>
      <c r="J277" s="36">
        <v>534.58333333333348</v>
      </c>
      <c r="K277" s="31">
        <v>516.95000000000005</v>
      </c>
      <c r="L277" s="31">
        <v>502.8</v>
      </c>
      <c r="M277" s="31">
        <v>4.0828699999999998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733.65</v>
      </c>
      <c r="D278" s="36">
        <v>737.61666666666679</v>
      </c>
      <c r="E278" s="36">
        <v>707.23333333333358</v>
      </c>
      <c r="F278" s="36">
        <v>680.81666666666683</v>
      </c>
      <c r="G278" s="36">
        <v>650.43333333333362</v>
      </c>
      <c r="H278" s="36">
        <v>764.03333333333353</v>
      </c>
      <c r="I278" s="36">
        <v>794.41666666666674</v>
      </c>
      <c r="J278" s="36">
        <v>820.83333333333348</v>
      </c>
      <c r="K278" s="31">
        <v>768</v>
      </c>
      <c r="L278" s="31">
        <v>711.2</v>
      </c>
      <c r="M278" s="31">
        <v>8.6761999999999997</v>
      </c>
      <c r="N278" s="1"/>
      <c r="O278" s="1"/>
    </row>
    <row r="279" spans="1:15" ht="12.75" customHeight="1">
      <c r="A279" s="33">
        <v>269</v>
      </c>
      <c r="B279" s="53" t="s">
        <v>878</v>
      </c>
      <c r="C279" s="31">
        <v>690.35</v>
      </c>
      <c r="D279" s="36">
        <v>689.85</v>
      </c>
      <c r="E279" s="36">
        <v>675.7</v>
      </c>
      <c r="F279" s="36">
        <v>661.05000000000007</v>
      </c>
      <c r="G279" s="36">
        <v>646.90000000000009</v>
      </c>
      <c r="H279" s="36">
        <v>704.5</v>
      </c>
      <c r="I279" s="36">
        <v>718.64999999999986</v>
      </c>
      <c r="J279" s="36">
        <v>733.3</v>
      </c>
      <c r="K279" s="31">
        <v>704</v>
      </c>
      <c r="L279" s="31">
        <v>675.2</v>
      </c>
      <c r="M279" s="31">
        <v>23.442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1012.15</v>
      </c>
      <c r="D280" s="36">
        <v>1021.2000000000002</v>
      </c>
      <c r="E280" s="36">
        <v>995.15000000000032</v>
      </c>
      <c r="F280" s="36">
        <v>978.1500000000002</v>
      </c>
      <c r="G280" s="36">
        <v>952.10000000000036</v>
      </c>
      <c r="H280" s="36">
        <v>1038.2000000000003</v>
      </c>
      <c r="I280" s="36">
        <v>1064.2500000000002</v>
      </c>
      <c r="J280" s="36">
        <v>1081.2500000000002</v>
      </c>
      <c r="K280" s="31">
        <v>1047.25</v>
      </c>
      <c r="L280" s="31">
        <v>1004.2</v>
      </c>
      <c r="M280" s="31">
        <v>1.6675500000000001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442.6</v>
      </c>
      <c r="D281" s="36">
        <v>446.86666666666662</v>
      </c>
      <c r="E281" s="36">
        <v>437.23333333333323</v>
      </c>
      <c r="F281" s="36">
        <v>431.86666666666662</v>
      </c>
      <c r="G281" s="36">
        <v>422.23333333333323</v>
      </c>
      <c r="H281" s="36">
        <v>452.23333333333323</v>
      </c>
      <c r="I281" s="36">
        <v>461.86666666666656</v>
      </c>
      <c r="J281" s="36">
        <v>467.23333333333323</v>
      </c>
      <c r="K281" s="31">
        <v>456.5</v>
      </c>
      <c r="L281" s="31">
        <v>441.5</v>
      </c>
      <c r="M281" s="31">
        <v>5.2995200000000002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870.9</v>
      </c>
      <c r="D282" s="36">
        <v>867.25</v>
      </c>
      <c r="E282" s="36">
        <v>848.65</v>
      </c>
      <c r="F282" s="36">
        <v>826.4</v>
      </c>
      <c r="G282" s="36">
        <v>807.8</v>
      </c>
      <c r="H282" s="36">
        <v>889.5</v>
      </c>
      <c r="I282" s="36">
        <v>908.09999999999991</v>
      </c>
      <c r="J282" s="36">
        <v>930.35</v>
      </c>
      <c r="K282" s="31">
        <v>885.85</v>
      </c>
      <c r="L282" s="31">
        <v>845</v>
      </c>
      <c r="M282" s="31">
        <v>1.82637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4690.3</v>
      </c>
      <c r="D283" s="36">
        <v>4738.75</v>
      </c>
      <c r="E283" s="36">
        <v>4632.55</v>
      </c>
      <c r="F283" s="36">
        <v>4574.8</v>
      </c>
      <c r="G283" s="36">
        <v>4468.6000000000004</v>
      </c>
      <c r="H283" s="36">
        <v>4796.5</v>
      </c>
      <c r="I283" s="36">
        <v>4902.7000000000007</v>
      </c>
      <c r="J283" s="36">
        <v>4960.45</v>
      </c>
      <c r="K283" s="31">
        <v>4844.95</v>
      </c>
      <c r="L283" s="31">
        <v>4681</v>
      </c>
      <c r="M283" s="31">
        <v>2.6453199999999999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372.05</v>
      </c>
      <c r="D284" s="36">
        <v>378.91666666666669</v>
      </c>
      <c r="E284" s="36">
        <v>363.13333333333338</v>
      </c>
      <c r="F284" s="36">
        <v>354.2166666666667</v>
      </c>
      <c r="G284" s="36">
        <v>338.43333333333339</v>
      </c>
      <c r="H284" s="36">
        <v>387.83333333333337</v>
      </c>
      <c r="I284" s="36">
        <v>403.61666666666667</v>
      </c>
      <c r="J284" s="36">
        <v>412.53333333333336</v>
      </c>
      <c r="K284" s="31">
        <v>394.7</v>
      </c>
      <c r="L284" s="31">
        <v>370</v>
      </c>
      <c r="M284" s="31">
        <v>28.07291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1510.75</v>
      </c>
      <c r="D285" s="36">
        <v>1499.7166666666665</v>
      </c>
      <c r="E285" s="36">
        <v>1484.4333333333329</v>
      </c>
      <c r="F285" s="36">
        <v>1458.1166666666666</v>
      </c>
      <c r="G285" s="36">
        <v>1442.833333333333</v>
      </c>
      <c r="H285" s="36">
        <v>1526.0333333333328</v>
      </c>
      <c r="I285" s="36">
        <v>1541.3166666666662</v>
      </c>
      <c r="J285" s="36">
        <v>1567.6333333333328</v>
      </c>
      <c r="K285" s="31">
        <v>1515</v>
      </c>
      <c r="L285" s="31">
        <v>1473.4</v>
      </c>
      <c r="M285" s="31">
        <v>8.8153699999999997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304.89999999999998</v>
      </c>
      <c r="D286" s="36">
        <v>307.89999999999998</v>
      </c>
      <c r="E286" s="36">
        <v>300.59999999999997</v>
      </c>
      <c r="F286" s="36">
        <v>296.3</v>
      </c>
      <c r="G286" s="36">
        <v>289</v>
      </c>
      <c r="H286" s="36">
        <v>312.19999999999993</v>
      </c>
      <c r="I286" s="36">
        <v>319.49999999999989</v>
      </c>
      <c r="J286" s="36">
        <v>323.7999999999999</v>
      </c>
      <c r="K286" s="31">
        <v>315.2</v>
      </c>
      <c r="L286" s="31">
        <v>303.60000000000002</v>
      </c>
      <c r="M286" s="31">
        <v>36.702680000000001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4712.95</v>
      </c>
      <c r="D287" s="36">
        <v>4732.6166666666668</v>
      </c>
      <c r="E287" s="36">
        <v>4620.2333333333336</v>
      </c>
      <c r="F287" s="36">
        <v>4527.5166666666664</v>
      </c>
      <c r="G287" s="36">
        <v>4415.1333333333332</v>
      </c>
      <c r="H287" s="36">
        <v>4825.3333333333339</v>
      </c>
      <c r="I287" s="36">
        <v>4937.7166666666672</v>
      </c>
      <c r="J287" s="36">
        <v>5030.4333333333343</v>
      </c>
      <c r="K287" s="31">
        <v>4845</v>
      </c>
      <c r="L287" s="31">
        <v>4639.8999999999996</v>
      </c>
      <c r="M287" s="31">
        <v>0.26787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1362.5</v>
      </c>
      <c r="D288" s="36">
        <v>1334.55</v>
      </c>
      <c r="E288" s="36">
        <v>1291.0999999999999</v>
      </c>
      <c r="F288" s="36">
        <v>1219.7</v>
      </c>
      <c r="G288" s="36">
        <v>1176.25</v>
      </c>
      <c r="H288" s="36">
        <v>1405.9499999999998</v>
      </c>
      <c r="I288" s="36">
        <v>1449.4</v>
      </c>
      <c r="J288" s="36">
        <v>1520.7999999999997</v>
      </c>
      <c r="K288" s="31">
        <v>1378</v>
      </c>
      <c r="L288" s="31">
        <v>1263.1500000000001</v>
      </c>
      <c r="M288" s="31">
        <v>15.266159999999999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1165</v>
      </c>
      <c r="D289" s="36">
        <v>1192.3166666666666</v>
      </c>
      <c r="E289" s="36">
        <v>1129.6833333333332</v>
      </c>
      <c r="F289" s="36">
        <v>1094.3666666666666</v>
      </c>
      <c r="G289" s="36">
        <v>1031.7333333333331</v>
      </c>
      <c r="H289" s="36">
        <v>1227.6333333333332</v>
      </c>
      <c r="I289" s="36">
        <v>1290.2666666666664</v>
      </c>
      <c r="J289" s="36">
        <v>1325.5833333333333</v>
      </c>
      <c r="K289" s="31">
        <v>1254.95</v>
      </c>
      <c r="L289" s="31">
        <v>1157</v>
      </c>
      <c r="M289" s="31">
        <v>43.693150000000003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424</v>
      </c>
      <c r="D290" s="36">
        <v>417.7</v>
      </c>
      <c r="E290" s="36">
        <v>405.15</v>
      </c>
      <c r="F290" s="36">
        <v>386.3</v>
      </c>
      <c r="G290" s="36">
        <v>373.75</v>
      </c>
      <c r="H290" s="36">
        <v>436.54999999999995</v>
      </c>
      <c r="I290" s="36">
        <v>449.1</v>
      </c>
      <c r="J290" s="36">
        <v>467.94999999999993</v>
      </c>
      <c r="K290" s="31">
        <v>430.25</v>
      </c>
      <c r="L290" s="31">
        <v>398.85</v>
      </c>
      <c r="M290" s="31">
        <v>49.700510000000001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281.60000000000002</v>
      </c>
      <c r="D291" s="36">
        <v>281.7833333333333</v>
      </c>
      <c r="E291" s="36">
        <v>278.61666666666662</v>
      </c>
      <c r="F291" s="36">
        <v>275.63333333333333</v>
      </c>
      <c r="G291" s="36">
        <v>272.46666666666664</v>
      </c>
      <c r="H291" s="36">
        <v>284.76666666666659</v>
      </c>
      <c r="I291" s="36">
        <v>287.93333333333334</v>
      </c>
      <c r="J291" s="36">
        <v>290.91666666666657</v>
      </c>
      <c r="K291" s="31">
        <v>284.95</v>
      </c>
      <c r="L291" s="31">
        <v>278.8</v>
      </c>
      <c r="M291" s="31">
        <v>7.9639100000000003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213.89</v>
      </c>
      <c r="D292" s="36">
        <v>211.48000000000002</v>
      </c>
      <c r="E292" s="36">
        <v>207.96000000000004</v>
      </c>
      <c r="F292" s="36">
        <v>202.03000000000003</v>
      </c>
      <c r="G292" s="36">
        <v>198.51000000000005</v>
      </c>
      <c r="H292" s="36">
        <v>217.41000000000003</v>
      </c>
      <c r="I292" s="36">
        <v>220.93</v>
      </c>
      <c r="J292" s="36">
        <v>226.86</v>
      </c>
      <c r="K292" s="31">
        <v>215</v>
      </c>
      <c r="L292" s="31">
        <v>205.55</v>
      </c>
      <c r="M292" s="31">
        <v>47.944879999999998</v>
      </c>
      <c r="N292" s="1"/>
      <c r="O292" s="1"/>
    </row>
    <row r="293" spans="1:15" ht="12.75" customHeight="1">
      <c r="A293" s="33">
        <v>283</v>
      </c>
      <c r="B293" s="53" t="s">
        <v>833</v>
      </c>
      <c r="C293" s="31">
        <v>3894.45</v>
      </c>
      <c r="D293" s="36">
        <v>3911.5</v>
      </c>
      <c r="E293" s="36">
        <v>3793</v>
      </c>
      <c r="F293" s="36">
        <v>3691.55</v>
      </c>
      <c r="G293" s="36">
        <v>3573.05</v>
      </c>
      <c r="H293" s="36">
        <v>4012.95</v>
      </c>
      <c r="I293" s="36">
        <v>4131.45</v>
      </c>
      <c r="J293" s="36">
        <v>4232.8999999999996</v>
      </c>
      <c r="K293" s="31">
        <v>4030</v>
      </c>
      <c r="L293" s="31">
        <v>3810.05</v>
      </c>
      <c r="M293" s="31">
        <v>4.4215400000000002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932.1</v>
      </c>
      <c r="D294" s="36">
        <v>931.21666666666658</v>
      </c>
      <c r="E294" s="36">
        <v>918.43333333333317</v>
      </c>
      <c r="F294" s="36">
        <v>904.76666666666654</v>
      </c>
      <c r="G294" s="36">
        <v>891.98333333333312</v>
      </c>
      <c r="H294" s="36">
        <v>944.88333333333321</v>
      </c>
      <c r="I294" s="36">
        <v>957.66666666666674</v>
      </c>
      <c r="J294" s="36">
        <v>971.33333333333326</v>
      </c>
      <c r="K294" s="31">
        <v>944</v>
      </c>
      <c r="L294" s="31">
        <v>917.55</v>
      </c>
      <c r="M294" s="31">
        <v>7.6026100000000003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713.4</v>
      </c>
      <c r="D295" s="36">
        <v>716.79999999999984</v>
      </c>
      <c r="E295" s="36">
        <v>705.64999999999964</v>
      </c>
      <c r="F295" s="36">
        <v>697.89999999999975</v>
      </c>
      <c r="G295" s="36">
        <v>686.74999999999955</v>
      </c>
      <c r="H295" s="36">
        <v>724.54999999999973</v>
      </c>
      <c r="I295" s="36">
        <v>735.7</v>
      </c>
      <c r="J295" s="36">
        <v>743.44999999999982</v>
      </c>
      <c r="K295" s="31">
        <v>727.95</v>
      </c>
      <c r="L295" s="31">
        <v>709.05</v>
      </c>
      <c r="M295" s="31">
        <v>5.6367099999999999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1719.4</v>
      </c>
      <c r="D296" s="36">
        <v>1715.7666666666667</v>
      </c>
      <c r="E296" s="36">
        <v>1706.8833333333332</v>
      </c>
      <c r="F296" s="36">
        <v>1694.3666666666666</v>
      </c>
      <c r="G296" s="36">
        <v>1685.4833333333331</v>
      </c>
      <c r="H296" s="36">
        <v>1728.2833333333333</v>
      </c>
      <c r="I296" s="36">
        <v>1737.166666666667</v>
      </c>
      <c r="J296" s="36">
        <v>1749.6833333333334</v>
      </c>
      <c r="K296" s="31">
        <v>1724.65</v>
      </c>
      <c r="L296" s="31">
        <v>1703.25</v>
      </c>
      <c r="M296" s="31">
        <v>57.073300000000003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2040.1</v>
      </c>
      <c r="D297" s="36">
        <v>2037.4999999999998</v>
      </c>
      <c r="E297" s="36">
        <v>2009.2999999999997</v>
      </c>
      <c r="F297" s="36">
        <v>1978.5</v>
      </c>
      <c r="G297" s="36">
        <v>1950.3</v>
      </c>
      <c r="H297" s="36">
        <v>2068.2999999999993</v>
      </c>
      <c r="I297" s="36">
        <v>2096.5</v>
      </c>
      <c r="J297" s="36">
        <v>2127.2999999999993</v>
      </c>
      <c r="K297" s="31">
        <v>2065.6999999999998</v>
      </c>
      <c r="L297" s="31">
        <v>2006.7</v>
      </c>
      <c r="M297" s="31">
        <v>1.6397999999999999</v>
      </c>
      <c r="N297" s="1"/>
      <c r="O297" s="1"/>
    </row>
    <row r="298" spans="1:15" ht="12.75" customHeight="1">
      <c r="A298" s="33">
        <v>288</v>
      </c>
      <c r="B298" s="53" t="s">
        <v>846</v>
      </c>
      <c r="C298" s="31">
        <v>179.67</v>
      </c>
      <c r="D298" s="36">
        <v>180.30333333333331</v>
      </c>
      <c r="E298" s="36">
        <v>178.45666666666662</v>
      </c>
      <c r="F298" s="36">
        <v>177.24333333333331</v>
      </c>
      <c r="G298" s="36">
        <v>175.39666666666662</v>
      </c>
      <c r="H298" s="36">
        <v>181.51666666666662</v>
      </c>
      <c r="I298" s="36">
        <v>183.36333333333332</v>
      </c>
      <c r="J298" s="36">
        <v>184.57666666666663</v>
      </c>
      <c r="K298" s="31">
        <v>182.15</v>
      </c>
      <c r="L298" s="31">
        <v>179.09</v>
      </c>
      <c r="M298" s="31">
        <v>175.32848000000001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4863.25</v>
      </c>
      <c r="D299" s="36">
        <v>4864.8166666666666</v>
      </c>
      <c r="E299" s="36">
        <v>4834.6333333333332</v>
      </c>
      <c r="F299" s="36">
        <v>4806.0166666666664</v>
      </c>
      <c r="G299" s="36">
        <v>4775.833333333333</v>
      </c>
      <c r="H299" s="36">
        <v>4893.4333333333334</v>
      </c>
      <c r="I299" s="36">
        <v>4923.6166666666659</v>
      </c>
      <c r="J299" s="36">
        <v>4952.2333333333336</v>
      </c>
      <c r="K299" s="31">
        <v>4895</v>
      </c>
      <c r="L299" s="31">
        <v>4836.2</v>
      </c>
      <c r="M299" s="31">
        <v>1.02589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748.85</v>
      </c>
      <c r="D300" s="36">
        <v>747.43333333333339</v>
      </c>
      <c r="E300" s="36">
        <v>735.06666666666683</v>
      </c>
      <c r="F300" s="36">
        <v>721.28333333333342</v>
      </c>
      <c r="G300" s="36">
        <v>708.91666666666686</v>
      </c>
      <c r="H300" s="36">
        <v>761.21666666666681</v>
      </c>
      <c r="I300" s="36">
        <v>773.58333333333337</v>
      </c>
      <c r="J300" s="36">
        <v>787.36666666666679</v>
      </c>
      <c r="K300" s="31">
        <v>759.8</v>
      </c>
      <c r="L300" s="31">
        <v>733.65</v>
      </c>
      <c r="M300" s="31">
        <v>38.05256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5089.6000000000004</v>
      </c>
      <c r="D301" s="36">
        <v>5089.2166666666672</v>
      </c>
      <c r="E301" s="36">
        <v>5046.4333333333343</v>
      </c>
      <c r="F301" s="36">
        <v>5003.2666666666673</v>
      </c>
      <c r="G301" s="36">
        <v>4960.4833333333345</v>
      </c>
      <c r="H301" s="36">
        <v>5132.3833333333341</v>
      </c>
      <c r="I301" s="36">
        <v>5175.166666666667</v>
      </c>
      <c r="J301" s="36">
        <v>5218.3333333333339</v>
      </c>
      <c r="K301" s="31">
        <v>5132</v>
      </c>
      <c r="L301" s="31">
        <v>5046.05</v>
      </c>
      <c r="M301" s="31">
        <v>6.9762399999999998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3689.2</v>
      </c>
      <c r="D302" s="36">
        <v>3691.4</v>
      </c>
      <c r="E302" s="36">
        <v>3672.8</v>
      </c>
      <c r="F302" s="36">
        <v>3656.4</v>
      </c>
      <c r="G302" s="36">
        <v>3637.8</v>
      </c>
      <c r="H302" s="36">
        <v>3707.8</v>
      </c>
      <c r="I302" s="36">
        <v>3726.3999999999996</v>
      </c>
      <c r="J302" s="36">
        <v>3742.8</v>
      </c>
      <c r="K302" s="31">
        <v>3710</v>
      </c>
      <c r="L302" s="31">
        <v>3675</v>
      </c>
      <c r="M302" s="31">
        <v>19.367920000000002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496.45</v>
      </c>
      <c r="D303" s="36">
        <v>497.83333333333331</v>
      </c>
      <c r="E303" s="36">
        <v>488.66666666666663</v>
      </c>
      <c r="F303" s="36">
        <v>480.88333333333333</v>
      </c>
      <c r="G303" s="36">
        <v>471.71666666666664</v>
      </c>
      <c r="H303" s="36">
        <v>505.61666666666662</v>
      </c>
      <c r="I303" s="36">
        <v>514.7833333333333</v>
      </c>
      <c r="J303" s="36">
        <v>522.56666666666661</v>
      </c>
      <c r="K303" s="31">
        <v>507</v>
      </c>
      <c r="L303" s="31">
        <v>490.05</v>
      </c>
      <c r="M303" s="31">
        <v>2.0482399999999998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428.25</v>
      </c>
      <c r="D304" s="36">
        <v>430.31666666666661</v>
      </c>
      <c r="E304" s="36">
        <v>424.3333333333332</v>
      </c>
      <c r="F304" s="36">
        <v>420.41666666666657</v>
      </c>
      <c r="G304" s="36">
        <v>414.43333333333317</v>
      </c>
      <c r="H304" s="36">
        <v>434.23333333333323</v>
      </c>
      <c r="I304" s="36">
        <v>440.21666666666658</v>
      </c>
      <c r="J304" s="36">
        <v>444.13333333333327</v>
      </c>
      <c r="K304" s="31">
        <v>436.3</v>
      </c>
      <c r="L304" s="31">
        <v>426.4</v>
      </c>
      <c r="M304" s="31">
        <v>11.53792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249.03</v>
      </c>
      <c r="D305" s="36">
        <v>250.17999999999998</v>
      </c>
      <c r="E305" s="36">
        <v>246.65999999999997</v>
      </c>
      <c r="F305" s="36">
        <v>244.29</v>
      </c>
      <c r="G305" s="36">
        <v>240.76999999999998</v>
      </c>
      <c r="H305" s="36">
        <v>252.54999999999995</v>
      </c>
      <c r="I305" s="36">
        <v>256.07</v>
      </c>
      <c r="J305" s="36">
        <v>258.43999999999994</v>
      </c>
      <c r="K305" s="31">
        <v>253.7</v>
      </c>
      <c r="L305" s="31">
        <v>247.81</v>
      </c>
      <c r="M305" s="31">
        <v>7.6440099999999997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144.56</v>
      </c>
      <c r="D306" s="36">
        <v>146.14666666666668</v>
      </c>
      <c r="E306" s="36">
        <v>142.11333333333334</v>
      </c>
      <c r="F306" s="36">
        <v>139.66666666666666</v>
      </c>
      <c r="G306" s="36">
        <v>135.63333333333333</v>
      </c>
      <c r="H306" s="36">
        <v>148.59333333333336</v>
      </c>
      <c r="I306" s="36">
        <v>152.62666666666672</v>
      </c>
      <c r="J306" s="36">
        <v>155.07333333333338</v>
      </c>
      <c r="K306" s="31">
        <v>150.18</v>
      </c>
      <c r="L306" s="31">
        <v>143.69999999999999</v>
      </c>
      <c r="M306" s="31">
        <v>30.218340000000001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1056.5</v>
      </c>
      <c r="D307" s="36">
        <v>1064.3</v>
      </c>
      <c r="E307" s="36">
        <v>1043.5999999999999</v>
      </c>
      <c r="F307" s="36">
        <v>1030.7</v>
      </c>
      <c r="G307" s="36">
        <v>1010</v>
      </c>
      <c r="H307" s="36">
        <v>1077.1999999999998</v>
      </c>
      <c r="I307" s="36">
        <v>1097.9000000000001</v>
      </c>
      <c r="J307" s="36">
        <v>1110.7999999999997</v>
      </c>
      <c r="K307" s="31">
        <v>1085</v>
      </c>
      <c r="L307" s="31">
        <v>1051.4000000000001</v>
      </c>
      <c r="M307" s="31">
        <v>42.762659999999997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9267.65</v>
      </c>
      <c r="D308" s="36">
        <v>9410.0500000000011</v>
      </c>
      <c r="E308" s="36">
        <v>9070.1000000000022</v>
      </c>
      <c r="F308" s="36">
        <v>8872.5500000000011</v>
      </c>
      <c r="G308" s="36">
        <v>8532.6000000000022</v>
      </c>
      <c r="H308" s="36">
        <v>9607.6000000000022</v>
      </c>
      <c r="I308" s="36">
        <v>9947.5500000000029</v>
      </c>
      <c r="J308" s="36">
        <v>10145.100000000002</v>
      </c>
      <c r="K308" s="31">
        <v>9750</v>
      </c>
      <c r="L308" s="31">
        <v>9212.5</v>
      </c>
      <c r="M308" s="31">
        <v>2.0102699999999998</v>
      </c>
      <c r="N308" s="1"/>
      <c r="O308" s="1"/>
    </row>
    <row r="309" spans="1:15" ht="12.75" customHeight="1">
      <c r="A309" s="33">
        <v>299</v>
      </c>
      <c r="B309" s="53" t="s">
        <v>879</v>
      </c>
      <c r="C309" s="31">
        <v>747.7</v>
      </c>
      <c r="D309" s="36">
        <v>750.19999999999993</v>
      </c>
      <c r="E309" s="36">
        <v>725.49999999999989</v>
      </c>
      <c r="F309" s="36">
        <v>703.3</v>
      </c>
      <c r="G309" s="36">
        <v>678.59999999999991</v>
      </c>
      <c r="H309" s="36">
        <v>772.39999999999986</v>
      </c>
      <c r="I309" s="36">
        <v>797.09999999999991</v>
      </c>
      <c r="J309" s="36">
        <v>819.29999999999984</v>
      </c>
      <c r="K309" s="31">
        <v>774.9</v>
      </c>
      <c r="L309" s="31">
        <v>728</v>
      </c>
      <c r="M309" s="31">
        <v>13.79684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1581.45</v>
      </c>
      <c r="D310" s="36">
        <v>1589.1666666666667</v>
      </c>
      <c r="E310" s="36">
        <v>1564.4833333333336</v>
      </c>
      <c r="F310" s="36">
        <v>1547.5166666666669</v>
      </c>
      <c r="G310" s="36">
        <v>1522.8333333333337</v>
      </c>
      <c r="H310" s="36">
        <v>1606.1333333333334</v>
      </c>
      <c r="I310" s="36">
        <v>1630.8166666666664</v>
      </c>
      <c r="J310" s="36">
        <v>1647.7833333333333</v>
      </c>
      <c r="K310" s="31">
        <v>1613.85</v>
      </c>
      <c r="L310" s="31">
        <v>1572.2</v>
      </c>
      <c r="M310" s="31">
        <v>13.478490000000001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83.83</v>
      </c>
      <c r="D311" s="36">
        <v>81.736666666666665</v>
      </c>
      <c r="E311" s="36">
        <v>77.653333333333336</v>
      </c>
      <c r="F311" s="36">
        <v>71.476666666666674</v>
      </c>
      <c r="G311" s="36">
        <v>67.393333333333345</v>
      </c>
      <c r="H311" s="36">
        <v>87.913333333333327</v>
      </c>
      <c r="I311" s="36">
        <v>91.99666666666667</v>
      </c>
      <c r="J311" s="36">
        <v>98.173333333333318</v>
      </c>
      <c r="K311" s="31">
        <v>85.82</v>
      </c>
      <c r="L311" s="31">
        <v>75.56</v>
      </c>
      <c r="M311" s="31">
        <v>379.56779999999998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125848.2</v>
      </c>
      <c r="D312" s="36">
        <v>125919.61666666665</v>
      </c>
      <c r="E312" s="36">
        <v>125509.28333333331</v>
      </c>
      <c r="F312" s="36">
        <v>125170.36666666665</v>
      </c>
      <c r="G312" s="36">
        <v>124760.03333333331</v>
      </c>
      <c r="H312" s="36">
        <v>126258.53333333331</v>
      </c>
      <c r="I312" s="36">
        <v>126668.86666666665</v>
      </c>
      <c r="J312" s="36">
        <v>127007.78333333331</v>
      </c>
      <c r="K312" s="31">
        <v>126329.95</v>
      </c>
      <c r="L312" s="31">
        <v>125580.7</v>
      </c>
      <c r="M312" s="31">
        <v>3.4389999999999997E-2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1911.45</v>
      </c>
      <c r="D313" s="36">
        <v>1906.0500000000002</v>
      </c>
      <c r="E313" s="36">
        <v>1868.2000000000003</v>
      </c>
      <c r="F313" s="36">
        <v>1824.95</v>
      </c>
      <c r="G313" s="36">
        <v>1787.1000000000001</v>
      </c>
      <c r="H313" s="36">
        <v>1949.3000000000004</v>
      </c>
      <c r="I313" s="36">
        <v>1987.1500000000003</v>
      </c>
      <c r="J313" s="36">
        <v>2030.4000000000005</v>
      </c>
      <c r="K313" s="31">
        <v>1943.9</v>
      </c>
      <c r="L313" s="31">
        <v>1862.8</v>
      </c>
      <c r="M313" s="31">
        <v>12.612299999999999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1592.2</v>
      </c>
      <c r="D314" s="36">
        <v>1593.55</v>
      </c>
      <c r="E314" s="36">
        <v>1537.1499999999999</v>
      </c>
      <c r="F314" s="36">
        <v>1482.1</v>
      </c>
      <c r="G314" s="36">
        <v>1425.6999999999998</v>
      </c>
      <c r="H314" s="36">
        <v>1648.6</v>
      </c>
      <c r="I314" s="36">
        <v>1705</v>
      </c>
      <c r="J314" s="36">
        <v>1760.05</v>
      </c>
      <c r="K314" s="31">
        <v>1649.95</v>
      </c>
      <c r="L314" s="31">
        <v>1538.5</v>
      </c>
      <c r="M314" s="31">
        <v>19.034649999999999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1471.65</v>
      </c>
      <c r="D315" s="36">
        <v>1472.7833333333335</v>
      </c>
      <c r="E315" s="36">
        <v>1456.366666666667</v>
      </c>
      <c r="F315" s="36">
        <v>1441.0833333333335</v>
      </c>
      <c r="G315" s="36">
        <v>1424.666666666667</v>
      </c>
      <c r="H315" s="36">
        <v>1488.0666666666671</v>
      </c>
      <c r="I315" s="36">
        <v>1504.4833333333336</v>
      </c>
      <c r="J315" s="36">
        <v>1519.7666666666671</v>
      </c>
      <c r="K315" s="31">
        <v>1489.2</v>
      </c>
      <c r="L315" s="31">
        <v>1457.5</v>
      </c>
      <c r="M315" s="31">
        <v>3.7771300000000001</v>
      </c>
      <c r="N315" s="1"/>
      <c r="O315" s="1"/>
    </row>
    <row r="316" spans="1:15" ht="12.75" customHeight="1">
      <c r="A316" s="33">
        <v>306</v>
      </c>
      <c r="B316" s="53" t="s">
        <v>880</v>
      </c>
      <c r="C316" s="31">
        <v>688.45</v>
      </c>
      <c r="D316" s="36">
        <v>689.61666666666667</v>
      </c>
      <c r="E316" s="36">
        <v>683.33333333333337</v>
      </c>
      <c r="F316" s="36">
        <v>678.2166666666667</v>
      </c>
      <c r="G316" s="36">
        <v>671.93333333333339</v>
      </c>
      <c r="H316" s="36">
        <v>694.73333333333335</v>
      </c>
      <c r="I316" s="36">
        <v>701.01666666666665</v>
      </c>
      <c r="J316" s="36">
        <v>706.13333333333333</v>
      </c>
      <c r="K316" s="31">
        <v>695.9</v>
      </c>
      <c r="L316" s="31">
        <v>684.5</v>
      </c>
      <c r="M316" s="31">
        <v>1.9516500000000001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307.7</v>
      </c>
      <c r="D317" s="36">
        <v>305.58333333333331</v>
      </c>
      <c r="E317" s="36">
        <v>298.16666666666663</v>
      </c>
      <c r="F317" s="36">
        <v>288.63333333333333</v>
      </c>
      <c r="G317" s="36">
        <v>281.21666666666664</v>
      </c>
      <c r="H317" s="36">
        <v>315.11666666666662</v>
      </c>
      <c r="I317" s="36">
        <v>322.53333333333325</v>
      </c>
      <c r="J317" s="36">
        <v>332.06666666666661</v>
      </c>
      <c r="K317" s="31">
        <v>313</v>
      </c>
      <c r="L317" s="31">
        <v>296.05</v>
      </c>
      <c r="M317" s="31">
        <v>82.182509999999994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2961.9</v>
      </c>
      <c r="D318" s="36">
        <v>2977.35</v>
      </c>
      <c r="E318" s="36">
        <v>2941.2</v>
      </c>
      <c r="F318" s="36">
        <v>2920.5</v>
      </c>
      <c r="G318" s="36">
        <v>2884.35</v>
      </c>
      <c r="H318" s="36">
        <v>2998.0499999999997</v>
      </c>
      <c r="I318" s="36">
        <v>3034.2000000000003</v>
      </c>
      <c r="J318" s="36">
        <v>3054.8999999999996</v>
      </c>
      <c r="K318" s="31">
        <v>3013.5</v>
      </c>
      <c r="L318" s="31">
        <v>2956.65</v>
      </c>
      <c r="M318" s="31">
        <v>48.875120000000003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434.95</v>
      </c>
      <c r="D319" s="36">
        <v>432.2166666666667</v>
      </c>
      <c r="E319" s="36">
        <v>427.93333333333339</v>
      </c>
      <c r="F319" s="36">
        <v>420.91666666666669</v>
      </c>
      <c r="G319" s="36">
        <v>416.63333333333338</v>
      </c>
      <c r="H319" s="36">
        <v>439.23333333333341</v>
      </c>
      <c r="I319" s="36">
        <v>443.51666666666671</v>
      </c>
      <c r="J319" s="36">
        <v>450.53333333333342</v>
      </c>
      <c r="K319" s="31">
        <v>436.5</v>
      </c>
      <c r="L319" s="31">
        <v>425.2</v>
      </c>
      <c r="M319" s="31">
        <v>2.5944600000000002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636.15</v>
      </c>
      <c r="D320" s="36">
        <v>631.05000000000007</v>
      </c>
      <c r="E320" s="36">
        <v>622.10000000000014</v>
      </c>
      <c r="F320" s="36">
        <v>608.05000000000007</v>
      </c>
      <c r="G320" s="36">
        <v>599.10000000000014</v>
      </c>
      <c r="H320" s="36">
        <v>645.10000000000014</v>
      </c>
      <c r="I320" s="36">
        <v>654.05000000000018</v>
      </c>
      <c r="J320" s="36">
        <v>668.10000000000014</v>
      </c>
      <c r="K320" s="31">
        <v>640</v>
      </c>
      <c r="L320" s="31">
        <v>617</v>
      </c>
      <c r="M320" s="31">
        <v>4.2688600000000001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191.74</v>
      </c>
      <c r="D321" s="36">
        <v>189.78</v>
      </c>
      <c r="E321" s="36">
        <v>186.36</v>
      </c>
      <c r="F321" s="36">
        <v>180.98000000000002</v>
      </c>
      <c r="G321" s="36">
        <v>177.56000000000003</v>
      </c>
      <c r="H321" s="36">
        <v>195.16</v>
      </c>
      <c r="I321" s="36">
        <v>198.58</v>
      </c>
      <c r="J321" s="36">
        <v>203.95999999999998</v>
      </c>
      <c r="K321" s="31">
        <v>193.2</v>
      </c>
      <c r="L321" s="31">
        <v>184.4</v>
      </c>
      <c r="M321" s="31">
        <v>123.22615999999999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214.8</v>
      </c>
      <c r="D322" s="36">
        <v>216.36666666666667</v>
      </c>
      <c r="E322" s="36">
        <v>212.43333333333334</v>
      </c>
      <c r="F322" s="36">
        <v>210.06666666666666</v>
      </c>
      <c r="G322" s="36">
        <v>206.13333333333333</v>
      </c>
      <c r="H322" s="36">
        <v>218.73333333333335</v>
      </c>
      <c r="I322" s="36">
        <v>222.66666666666669</v>
      </c>
      <c r="J322" s="36">
        <v>225.03333333333336</v>
      </c>
      <c r="K322" s="31">
        <v>220.3</v>
      </c>
      <c r="L322" s="31">
        <v>214</v>
      </c>
      <c r="M322" s="31">
        <v>21.709530000000001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2243.9499999999998</v>
      </c>
      <c r="D323" s="36">
        <v>2254.9666666666667</v>
      </c>
      <c r="E323" s="36">
        <v>2227.1833333333334</v>
      </c>
      <c r="F323" s="36">
        <v>2210.4166666666665</v>
      </c>
      <c r="G323" s="36">
        <v>2182.6333333333332</v>
      </c>
      <c r="H323" s="36">
        <v>2271.7333333333336</v>
      </c>
      <c r="I323" s="36">
        <v>2299.5166666666673</v>
      </c>
      <c r="J323" s="36">
        <v>2316.2833333333338</v>
      </c>
      <c r="K323" s="31">
        <v>2282.75</v>
      </c>
      <c r="L323" s="31">
        <v>2238.1999999999998</v>
      </c>
      <c r="M323" s="31">
        <v>5.3098900000000002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623.5</v>
      </c>
      <c r="D324" s="36">
        <v>621.4</v>
      </c>
      <c r="E324" s="36">
        <v>617.79999999999995</v>
      </c>
      <c r="F324" s="36">
        <v>612.1</v>
      </c>
      <c r="G324" s="36">
        <v>608.5</v>
      </c>
      <c r="H324" s="36">
        <v>627.09999999999991</v>
      </c>
      <c r="I324" s="36">
        <v>630.70000000000005</v>
      </c>
      <c r="J324" s="36">
        <v>636.39999999999986</v>
      </c>
      <c r="K324" s="31">
        <v>625</v>
      </c>
      <c r="L324" s="31">
        <v>615.70000000000005</v>
      </c>
      <c r="M324" s="31">
        <v>19.988309999999998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12560.95</v>
      </c>
      <c r="D325" s="36">
        <v>12661</v>
      </c>
      <c r="E325" s="36">
        <v>12442</v>
      </c>
      <c r="F325" s="36">
        <v>12323.05</v>
      </c>
      <c r="G325" s="36">
        <v>12104.05</v>
      </c>
      <c r="H325" s="36">
        <v>12779.95</v>
      </c>
      <c r="I325" s="36">
        <v>12998.95</v>
      </c>
      <c r="J325" s="36">
        <v>13117.900000000001</v>
      </c>
      <c r="K325" s="31">
        <v>12880</v>
      </c>
      <c r="L325" s="31">
        <v>12542.05</v>
      </c>
      <c r="M325" s="31">
        <v>8.23306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2682.55</v>
      </c>
      <c r="D326" s="36">
        <v>2695.85</v>
      </c>
      <c r="E326" s="36">
        <v>2656.7</v>
      </c>
      <c r="F326" s="36">
        <v>2630.85</v>
      </c>
      <c r="G326" s="36">
        <v>2591.6999999999998</v>
      </c>
      <c r="H326" s="36">
        <v>2721.7</v>
      </c>
      <c r="I326" s="36">
        <v>2760.8500000000004</v>
      </c>
      <c r="J326" s="36">
        <v>2786.7</v>
      </c>
      <c r="K326" s="31">
        <v>2735</v>
      </c>
      <c r="L326" s="31">
        <v>2670</v>
      </c>
      <c r="M326" s="31">
        <v>0.43115999999999999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990.7</v>
      </c>
      <c r="D327" s="36">
        <v>989.4666666666667</v>
      </c>
      <c r="E327" s="36">
        <v>980.23333333333335</v>
      </c>
      <c r="F327" s="36">
        <v>969.76666666666665</v>
      </c>
      <c r="G327" s="36">
        <v>960.5333333333333</v>
      </c>
      <c r="H327" s="36">
        <v>999.93333333333339</v>
      </c>
      <c r="I327" s="36">
        <v>1009.1666666666667</v>
      </c>
      <c r="J327" s="36">
        <v>1019.6333333333334</v>
      </c>
      <c r="K327" s="31">
        <v>998.7</v>
      </c>
      <c r="L327" s="31">
        <v>979</v>
      </c>
      <c r="M327" s="31">
        <v>11.67291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903.05</v>
      </c>
      <c r="D328" s="36">
        <v>910.43333333333339</v>
      </c>
      <c r="E328" s="36">
        <v>892.61666666666679</v>
      </c>
      <c r="F328" s="36">
        <v>882.18333333333339</v>
      </c>
      <c r="G328" s="36">
        <v>864.36666666666679</v>
      </c>
      <c r="H328" s="36">
        <v>920.86666666666679</v>
      </c>
      <c r="I328" s="36">
        <v>938.68333333333339</v>
      </c>
      <c r="J328" s="36">
        <v>949.11666666666679</v>
      </c>
      <c r="K328" s="31">
        <v>928.25</v>
      </c>
      <c r="L328" s="31">
        <v>900</v>
      </c>
      <c r="M328" s="31">
        <v>9.3753399999999996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4178.25</v>
      </c>
      <c r="D329" s="36">
        <v>4086.1</v>
      </c>
      <c r="E329" s="36">
        <v>3953.2</v>
      </c>
      <c r="F329" s="36">
        <v>3728.15</v>
      </c>
      <c r="G329" s="36">
        <v>3595.25</v>
      </c>
      <c r="H329" s="36">
        <v>4311.1499999999996</v>
      </c>
      <c r="I329" s="36">
        <v>4444.05</v>
      </c>
      <c r="J329" s="36">
        <v>4669.0999999999995</v>
      </c>
      <c r="K329" s="31">
        <v>4219</v>
      </c>
      <c r="L329" s="31">
        <v>3861.05</v>
      </c>
      <c r="M329" s="31">
        <v>106.28776000000001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704.35</v>
      </c>
      <c r="D330" s="36">
        <v>702.05000000000007</v>
      </c>
      <c r="E330" s="36">
        <v>694.15000000000009</v>
      </c>
      <c r="F330" s="36">
        <v>683.95</v>
      </c>
      <c r="G330" s="36">
        <v>676.05000000000007</v>
      </c>
      <c r="H330" s="36">
        <v>712.25000000000011</v>
      </c>
      <c r="I330" s="36">
        <v>720.15</v>
      </c>
      <c r="J330" s="36">
        <v>730.35000000000014</v>
      </c>
      <c r="K330" s="31">
        <v>709.95</v>
      </c>
      <c r="L330" s="31">
        <v>691.85</v>
      </c>
      <c r="M330" s="31">
        <v>1.2109700000000001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1252.75</v>
      </c>
      <c r="D331" s="36">
        <v>1223</v>
      </c>
      <c r="E331" s="36">
        <v>1184.75</v>
      </c>
      <c r="F331" s="36">
        <v>1116.75</v>
      </c>
      <c r="G331" s="36">
        <v>1078.5</v>
      </c>
      <c r="H331" s="36">
        <v>1291</v>
      </c>
      <c r="I331" s="36">
        <v>1329.25</v>
      </c>
      <c r="J331" s="36">
        <v>1397.25</v>
      </c>
      <c r="K331" s="31">
        <v>1261.25</v>
      </c>
      <c r="L331" s="31">
        <v>1155</v>
      </c>
      <c r="M331" s="31">
        <v>7.6199199999999996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1955.2</v>
      </c>
      <c r="D332" s="36">
        <v>1950.75</v>
      </c>
      <c r="E332" s="36">
        <v>1926.55</v>
      </c>
      <c r="F332" s="36">
        <v>1897.8999999999999</v>
      </c>
      <c r="G332" s="36">
        <v>1873.6999999999998</v>
      </c>
      <c r="H332" s="36">
        <v>1979.4</v>
      </c>
      <c r="I332" s="36">
        <v>2003.6</v>
      </c>
      <c r="J332" s="36">
        <v>2032.2500000000002</v>
      </c>
      <c r="K332" s="31">
        <v>1974.95</v>
      </c>
      <c r="L332" s="31">
        <v>1922.1</v>
      </c>
      <c r="M332" s="31">
        <v>1.9067499999999999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474.45</v>
      </c>
      <c r="D333" s="36">
        <v>472.61666666666662</v>
      </c>
      <c r="E333" s="36">
        <v>462.83333333333326</v>
      </c>
      <c r="F333" s="36">
        <v>451.21666666666664</v>
      </c>
      <c r="G333" s="36">
        <v>441.43333333333328</v>
      </c>
      <c r="H333" s="36">
        <v>484.23333333333323</v>
      </c>
      <c r="I333" s="36">
        <v>494.01666666666665</v>
      </c>
      <c r="J333" s="36">
        <v>505.63333333333321</v>
      </c>
      <c r="K333" s="31">
        <v>482.4</v>
      </c>
      <c r="L333" s="31">
        <v>461</v>
      </c>
      <c r="M333" s="31">
        <v>19.40916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78.75</v>
      </c>
      <c r="D334" s="36">
        <v>77.516666666666666</v>
      </c>
      <c r="E334" s="36">
        <v>76.033333333333331</v>
      </c>
      <c r="F334" s="36">
        <v>73.316666666666663</v>
      </c>
      <c r="G334" s="36">
        <v>71.833333333333329</v>
      </c>
      <c r="H334" s="36">
        <v>80.233333333333334</v>
      </c>
      <c r="I334" s="36">
        <v>81.716666666666654</v>
      </c>
      <c r="J334" s="36">
        <v>84.433333333333337</v>
      </c>
      <c r="K334" s="31">
        <v>79</v>
      </c>
      <c r="L334" s="31">
        <v>74.8</v>
      </c>
      <c r="M334" s="31">
        <v>465.66741000000002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662.25</v>
      </c>
      <c r="D335" s="36">
        <v>663.98333333333335</v>
      </c>
      <c r="E335" s="36">
        <v>652.31666666666672</v>
      </c>
      <c r="F335" s="36">
        <v>642.38333333333333</v>
      </c>
      <c r="G335" s="36">
        <v>630.7166666666667</v>
      </c>
      <c r="H335" s="36">
        <v>673.91666666666674</v>
      </c>
      <c r="I335" s="36">
        <v>685.58333333333326</v>
      </c>
      <c r="J335" s="36">
        <v>695.51666666666677</v>
      </c>
      <c r="K335" s="31">
        <v>675.65</v>
      </c>
      <c r="L335" s="31">
        <v>654.04999999999995</v>
      </c>
      <c r="M335" s="31">
        <v>5.4026800000000001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2417.35</v>
      </c>
      <c r="D336" s="36">
        <v>2419.0833333333335</v>
      </c>
      <c r="E336" s="36">
        <v>2403.2666666666669</v>
      </c>
      <c r="F336" s="36">
        <v>2389.1833333333334</v>
      </c>
      <c r="G336" s="36">
        <v>2373.3666666666668</v>
      </c>
      <c r="H336" s="36">
        <v>2433.166666666667</v>
      </c>
      <c r="I336" s="36">
        <v>2448.9833333333336</v>
      </c>
      <c r="J336" s="36">
        <v>2463.0666666666671</v>
      </c>
      <c r="K336" s="31">
        <v>2434.9</v>
      </c>
      <c r="L336" s="31">
        <v>2405</v>
      </c>
      <c r="M336" s="31">
        <v>5.7848300000000004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3914.1</v>
      </c>
      <c r="D337" s="36">
        <v>3907.9</v>
      </c>
      <c r="E337" s="36">
        <v>3867.2000000000003</v>
      </c>
      <c r="F337" s="36">
        <v>3820.3</v>
      </c>
      <c r="G337" s="36">
        <v>3779.6000000000004</v>
      </c>
      <c r="H337" s="36">
        <v>3954.8</v>
      </c>
      <c r="I337" s="36">
        <v>3995.5</v>
      </c>
      <c r="J337" s="36">
        <v>4042.4</v>
      </c>
      <c r="K337" s="31">
        <v>3948.6</v>
      </c>
      <c r="L337" s="31">
        <v>3861</v>
      </c>
      <c r="M337" s="31">
        <v>2.3980299999999999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1748.7</v>
      </c>
      <c r="D338" s="36">
        <v>1757.5</v>
      </c>
      <c r="E338" s="36">
        <v>1733.2</v>
      </c>
      <c r="F338" s="36">
        <v>1717.7</v>
      </c>
      <c r="G338" s="36">
        <v>1693.4</v>
      </c>
      <c r="H338" s="36">
        <v>1773</v>
      </c>
      <c r="I338" s="36">
        <v>1797.3000000000002</v>
      </c>
      <c r="J338" s="36">
        <v>1812.8</v>
      </c>
      <c r="K338" s="31">
        <v>1781.8</v>
      </c>
      <c r="L338" s="31">
        <v>1742</v>
      </c>
      <c r="M338" s="31">
        <v>2.6946500000000002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1206.1500000000001</v>
      </c>
      <c r="D339" s="36">
        <v>1220.8666666666668</v>
      </c>
      <c r="E339" s="36">
        <v>1182.2833333333335</v>
      </c>
      <c r="F339" s="36">
        <v>1158.4166666666667</v>
      </c>
      <c r="G339" s="36">
        <v>1119.8333333333335</v>
      </c>
      <c r="H339" s="36">
        <v>1244.7333333333336</v>
      </c>
      <c r="I339" s="36">
        <v>1283.3166666666666</v>
      </c>
      <c r="J339" s="36">
        <v>1307.1833333333336</v>
      </c>
      <c r="K339" s="31">
        <v>1259.45</v>
      </c>
      <c r="L339" s="31">
        <v>1197</v>
      </c>
      <c r="M339" s="31">
        <v>17.96564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158.19</v>
      </c>
      <c r="D340" s="36">
        <v>159.88</v>
      </c>
      <c r="E340" s="36">
        <v>155.62</v>
      </c>
      <c r="F340" s="36">
        <v>153.05000000000001</v>
      </c>
      <c r="G340" s="36">
        <v>148.79000000000002</v>
      </c>
      <c r="H340" s="36">
        <v>162.44999999999999</v>
      </c>
      <c r="I340" s="36">
        <v>166.70999999999998</v>
      </c>
      <c r="J340" s="36">
        <v>169.27999999999997</v>
      </c>
      <c r="K340" s="31">
        <v>164.14</v>
      </c>
      <c r="L340" s="31">
        <v>157.31</v>
      </c>
      <c r="M340" s="31">
        <v>284.41329000000002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322.45</v>
      </c>
      <c r="D341" s="36">
        <v>325.65000000000003</v>
      </c>
      <c r="E341" s="36">
        <v>317.85000000000008</v>
      </c>
      <c r="F341" s="36">
        <v>313.25000000000006</v>
      </c>
      <c r="G341" s="36">
        <v>305.4500000000001</v>
      </c>
      <c r="H341" s="36">
        <v>330.25000000000006</v>
      </c>
      <c r="I341" s="36">
        <v>338.05</v>
      </c>
      <c r="J341" s="36">
        <v>342.65000000000003</v>
      </c>
      <c r="K341" s="31">
        <v>333.45</v>
      </c>
      <c r="L341" s="31">
        <v>321.05</v>
      </c>
      <c r="M341" s="31">
        <v>44.607709999999997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101.7</v>
      </c>
      <c r="D342" s="36">
        <v>102.08</v>
      </c>
      <c r="E342" s="36">
        <v>100.86</v>
      </c>
      <c r="F342" s="36">
        <v>100.02</v>
      </c>
      <c r="G342" s="36">
        <v>98.8</v>
      </c>
      <c r="H342" s="36">
        <v>102.92</v>
      </c>
      <c r="I342" s="36">
        <v>104.14</v>
      </c>
      <c r="J342" s="36">
        <v>104.98</v>
      </c>
      <c r="K342" s="31">
        <v>103.3</v>
      </c>
      <c r="L342" s="31">
        <v>101.24</v>
      </c>
      <c r="M342" s="31">
        <v>353.31787000000003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235.4</v>
      </c>
      <c r="D343" s="36">
        <v>234.35</v>
      </c>
      <c r="E343" s="36">
        <v>230.2</v>
      </c>
      <c r="F343" s="36">
        <v>225</v>
      </c>
      <c r="G343" s="36">
        <v>220.85</v>
      </c>
      <c r="H343" s="36">
        <v>239.54999999999998</v>
      </c>
      <c r="I343" s="36">
        <v>243.70000000000002</v>
      </c>
      <c r="J343" s="36">
        <v>248.89999999999998</v>
      </c>
      <c r="K343" s="31">
        <v>238.5</v>
      </c>
      <c r="L343" s="31">
        <v>229.15</v>
      </c>
      <c r="M343" s="31">
        <v>33.99051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265.95</v>
      </c>
      <c r="D344" s="36">
        <v>267.38333333333333</v>
      </c>
      <c r="E344" s="36">
        <v>263.91666666666663</v>
      </c>
      <c r="F344" s="36">
        <v>261.88333333333333</v>
      </c>
      <c r="G344" s="36">
        <v>258.41666666666663</v>
      </c>
      <c r="H344" s="36">
        <v>269.41666666666663</v>
      </c>
      <c r="I344" s="36">
        <v>272.88333333333333</v>
      </c>
      <c r="J344" s="36">
        <v>274.91666666666663</v>
      </c>
      <c r="K344" s="31">
        <v>270.85000000000002</v>
      </c>
      <c r="L344" s="31">
        <v>265.35000000000002</v>
      </c>
      <c r="M344" s="31">
        <v>74.663970000000006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59.52</v>
      </c>
      <c r="D345" s="36">
        <v>59.706666666666671</v>
      </c>
      <c r="E345" s="36">
        <v>59.233333333333341</v>
      </c>
      <c r="F345" s="36">
        <v>58.946666666666673</v>
      </c>
      <c r="G345" s="36">
        <v>58.473333333333343</v>
      </c>
      <c r="H345" s="36">
        <v>59.993333333333339</v>
      </c>
      <c r="I345" s="36">
        <v>60.466666666666669</v>
      </c>
      <c r="J345" s="36">
        <v>60.753333333333337</v>
      </c>
      <c r="K345" s="31">
        <v>60.18</v>
      </c>
      <c r="L345" s="31">
        <v>59.42</v>
      </c>
      <c r="M345" s="31">
        <v>76.18092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369.65</v>
      </c>
      <c r="D346" s="36">
        <v>370.2</v>
      </c>
      <c r="E346" s="36">
        <v>368.15</v>
      </c>
      <c r="F346" s="36">
        <v>366.65</v>
      </c>
      <c r="G346" s="36">
        <v>364.59999999999997</v>
      </c>
      <c r="H346" s="36">
        <v>371.7</v>
      </c>
      <c r="I346" s="36">
        <v>373.75000000000006</v>
      </c>
      <c r="J346" s="36">
        <v>375.25</v>
      </c>
      <c r="K346" s="31">
        <v>372.25</v>
      </c>
      <c r="L346" s="31">
        <v>368.7</v>
      </c>
      <c r="M346" s="31">
        <v>102.28382000000001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1237.55</v>
      </c>
      <c r="D347" s="36">
        <v>1242.0333333333335</v>
      </c>
      <c r="E347" s="36">
        <v>1225.0666666666671</v>
      </c>
      <c r="F347" s="36">
        <v>1212.5833333333335</v>
      </c>
      <c r="G347" s="36">
        <v>1195.616666666667</v>
      </c>
      <c r="H347" s="36">
        <v>1254.5166666666671</v>
      </c>
      <c r="I347" s="36">
        <v>1271.4833333333338</v>
      </c>
      <c r="J347" s="36">
        <v>1283.9666666666672</v>
      </c>
      <c r="K347" s="31">
        <v>1259</v>
      </c>
      <c r="L347" s="31">
        <v>1229.55</v>
      </c>
      <c r="M347" s="31">
        <v>4.22492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188.13</v>
      </c>
      <c r="D348" s="36">
        <v>189.45000000000002</v>
      </c>
      <c r="E348" s="36">
        <v>186.15000000000003</v>
      </c>
      <c r="F348" s="36">
        <v>184.17000000000002</v>
      </c>
      <c r="G348" s="36">
        <v>180.87000000000003</v>
      </c>
      <c r="H348" s="36">
        <v>191.43000000000004</v>
      </c>
      <c r="I348" s="36">
        <v>194.73000000000005</v>
      </c>
      <c r="J348" s="36">
        <v>196.71000000000004</v>
      </c>
      <c r="K348" s="31">
        <v>192.75</v>
      </c>
      <c r="L348" s="31">
        <v>187.47</v>
      </c>
      <c r="M348" s="31">
        <v>114.87387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3599.7</v>
      </c>
      <c r="D349" s="36">
        <v>3580.4833333333336</v>
      </c>
      <c r="E349" s="36">
        <v>3554.9666666666672</v>
      </c>
      <c r="F349" s="36">
        <v>3510.2333333333336</v>
      </c>
      <c r="G349" s="36">
        <v>3484.7166666666672</v>
      </c>
      <c r="H349" s="36">
        <v>3625.2166666666672</v>
      </c>
      <c r="I349" s="36">
        <v>3650.7333333333336</v>
      </c>
      <c r="J349" s="36">
        <v>3695.4666666666672</v>
      </c>
      <c r="K349" s="31">
        <v>3606</v>
      </c>
      <c r="L349" s="31">
        <v>3535.75</v>
      </c>
      <c r="M349" s="31">
        <v>1.5743400000000001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2550.35</v>
      </c>
      <c r="D350" s="36">
        <v>2546.4500000000003</v>
      </c>
      <c r="E350" s="36">
        <v>2537.9000000000005</v>
      </c>
      <c r="F350" s="36">
        <v>2525.4500000000003</v>
      </c>
      <c r="G350" s="36">
        <v>2516.9000000000005</v>
      </c>
      <c r="H350" s="36">
        <v>2558.9000000000005</v>
      </c>
      <c r="I350" s="36">
        <v>2567.4500000000007</v>
      </c>
      <c r="J350" s="36">
        <v>2579.9000000000005</v>
      </c>
      <c r="K350" s="31">
        <v>2555</v>
      </c>
      <c r="L350" s="31">
        <v>2534</v>
      </c>
      <c r="M350" s="31">
        <v>2.5955400000000002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84.56</v>
      </c>
      <c r="D351" s="36">
        <v>85.153333333333336</v>
      </c>
      <c r="E351" s="36">
        <v>83.406666666666666</v>
      </c>
      <c r="F351" s="36">
        <v>82.25333333333333</v>
      </c>
      <c r="G351" s="36">
        <v>80.506666666666661</v>
      </c>
      <c r="H351" s="36">
        <v>86.306666666666672</v>
      </c>
      <c r="I351" s="36">
        <v>88.053333333333342</v>
      </c>
      <c r="J351" s="36">
        <v>89.206666666666678</v>
      </c>
      <c r="K351" s="31">
        <v>86.9</v>
      </c>
      <c r="L351" s="31">
        <v>84</v>
      </c>
      <c r="M351" s="31">
        <v>12.57189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654.6</v>
      </c>
      <c r="D352" s="36">
        <v>654.81666666666672</v>
      </c>
      <c r="E352" s="36">
        <v>645.33333333333348</v>
      </c>
      <c r="F352" s="36">
        <v>636.06666666666672</v>
      </c>
      <c r="G352" s="36">
        <v>626.58333333333348</v>
      </c>
      <c r="H352" s="36">
        <v>664.08333333333348</v>
      </c>
      <c r="I352" s="36">
        <v>673.56666666666683</v>
      </c>
      <c r="J352" s="36">
        <v>682.83333333333348</v>
      </c>
      <c r="K352" s="31">
        <v>664.3</v>
      </c>
      <c r="L352" s="31">
        <v>645.54999999999995</v>
      </c>
      <c r="M352" s="31">
        <v>9.8868799999999997</v>
      </c>
      <c r="N352" s="1"/>
      <c r="O352" s="1"/>
    </row>
    <row r="353" spans="1:15" ht="12.75" customHeight="1">
      <c r="A353" s="33">
        <v>343</v>
      </c>
      <c r="B353" s="53" t="s">
        <v>881</v>
      </c>
      <c r="C353" s="31">
        <v>5079.3500000000004</v>
      </c>
      <c r="D353" s="36">
        <v>5096.2333333333336</v>
      </c>
      <c r="E353" s="36">
        <v>5003.1166666666668</v>
      </c>
      <c r="F353" s="36">
        <v>4926.8833333333332</v>
      </c>
      <c r="G353" s="36">
        <v>4833.7666666666664</v>
      </c>
      <c r="H353" s="36">
        <v>5172.4666666666672</v>
      </c>
      <c r="I353" s="36">
        <v>5265.5833333333339</v>
      </c>
      <c r="J353" s="36">
        <v>5341.8166666666675</v>
      </c>
      <c r="K353" s="31">
        <v>5189.3500000000004</v>
      </c>
      <c r="L353" s="31">
        <v>5020</v>
      </c>
      <c r="M353" s="31">
        <v>0.26795999999999998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357.3</v>
      </c>
      <c r="D354" s="36">
        <v>360.06666666666666</v>
      </c>
      <c r="E354" s="36">
        <v>352.43333333333334</v>
      </c>
      <c r="F354" s="36">
        <v>347.56666666666666</v>
      </c>
      <c r="G354" s="36">
        <v>339.93333333333334</v>
      </c>
      <c r="H354" s="36">
        <v>364.93333333333334</v>
      </c>
      <c r="I354" s="36">
        <v>372.56666666666666</v>
      </c>
      <c r="J354" s="36">
        <v>377.43333333333334</v>
      </c>
      <c r="K354" s="31">
        <v>367.7</v>
      </c>
      <c r="L354" s="31">
        <v>355.2</v>
      </c>
      <c r="M354" s="31">
        <v>3.4052199999999999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1913.05</v>
      </c>
      <c r="D355" s="36">
        <v>1911.3666666666668</v>
      </c>
      <c r="E355" s="36">
        <v>1892.8333333333335</v>
      </c>
      <c r="F355" s="36">
        <v>1872.6166666666668</v>
      </c>
      <c r="G355" s="36">
        <v>1854.0833333333335</v>
      </c>
      <c r="H355" s="36">
        <v>1931.5833333333335</v>
      </c>
      <c r="I355" s="36">
        <v>1950.1166666666668</v>
      </c>
      <c r="J355" s="36">
        <v>1970.3333333333335</v>
      </c>
      <c r="K355" s="31">
        <v>1929.9</v>
      </c>
      <c r="L355" s="31">
        <v>1891.15</v>
      </c>
      <c r="M355" s="31">
        <v>9.2569999999999997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275.8</v>
      </c>
      <c r="D356" s="36">
        <v>276.26666666666665</v>
      </c>
      <c r="E356" s="36">
        <v>273.5333333333333</v>
      </c>
      <c r="F356" s="36">
        <v>271.26666666666665</v>
      </c>
      <c r="G356" s="36">
        <v>268.5333333333333</v>
      </c>
      <c r="H356" s="36">
        <v>278.5333333333333</v>
      </c>
      <c r="I356" s="36">
        <v>281.26666666666665</v>
      </c>
      <c r="J356" s="36">
        <v>283.5333333333333</v>
      </c>
      <c r="K356" s="31">
        <v>279</v>
      </c>
      <c r="L356" s="31">
        <v>274</v>
      </c>
      <c r="M356" s="31">
        <v>170.44768999999999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690.95</v>
      </c>
      <c r="D357" s="36">
        <v>692.69999999999993</v>
      </c>
      <c r="E357" s="36">
        <v>682.24999999999989</v>
      </c>
      <c r="F357" s="36">
        <v>673.55</v>
      </c>
      <c r="G357" s="36">
        <v>663.09999999999991</v>
      </c>
      <c r="H357" s="36">
        <v>701.39999999999986</v>
      </c>
      <c r="I357" s="36">
        <v>711.84999999999991</v>
      </c>
      <c r="J357" s="36">
        <v>720.54999999999984</v>
      </c>
      <c r="K357" s="31">
        <v>703.15</v>
      </c>
      <c r="L357" s="31">
        <v>684</v>
      </c>
      <c r="M357" s="31">
        <v>38.853499999999997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1796.85</v>
      </c>
      <c r="D358" s="36">
        <v>1789.45</v>
      </c>
      <c r="E358" s="36">
        <v>1758.9</v>
      </c>
      <c r="F358" s="36">
        <v>1720.95</v>
      </c>
      <c r="G358" s="36">
        <v>1690.4</v>
      </c>
      <c r="H358" s="36">
        <v>1827.4</v>
      </c>
      <c r="I358" s="36">
        <v>1857.9499999999998</v>
      </c>
      <c r="J358" s="36">
        <v>1895.9</v>
      </c>
      <c r="K358" s="31">
        <v>1820</v>
      </c>
      <c r="L358" s="31">
        <v>1751.5</v>
      </c>
      <c r="M358" s="31">
        <v>10.2475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417</v>
      </c>
      <c r="D359" s="36">
        <v>423.33333333333331</v>
      </c>
      <c r="E359" s="36">
        <v>404.66666666666663</v>
      </c>
      <c r="F359" s="36">
        <v>392.33333333333331</v>
      </c>
      <c r="G359" s="36">
        <v>373.66666666666663</v>
      </c>
      <c r="H359" s="36">
        <v>435.66666666666663</v>
      </c>
      <c r="I359" s="36">
        <v>454.33333333333326</v>
      </c>
      <c r="J359" s="36">
        <v>466.66666666666663</v>
      </c>
      <c r="K359" s="31">
        <v>442</v>
      </c>
      <c r="L359" s="31">
        <v>411</v>
      </c>
      <c r="M359" s="31">
        <v>128.2577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9641.85</v>
      </c>
      <c r="D360" s="36">
        <v>9681.0333333333328</v>
      </c>
      <c r="E360" s="36">
        <v>9483.0666666666657</v>
      </c>
      <c r="F360" s="36">
        <v>9324.2833333333328</v>
      </c>
      <c r="G360" s="36">
        <v>9126.3166666666657</v>
      </c>
      <c r="H360" s="36">
        <v>9839.8166666666657</v>
      </c>
      <c r="I360" s="36">
        <v>10037.783333333333</v>
      </c>
      <c r="J360" s="36">
        <v>10196.566666666666</v>
      </c>
      <c r="K360" s="31">
        <v>9879</v>
      </c>
      <c r="L360" s="31">
        <v>9522.25</v>
      </c>
      <c r="M360" s="31">
        <v>6.23177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1365.15</v>
      </c>
      <c r="D361" s="36">
        <v>1373.8</v>
      </c>
      <c r="E361" s="36">
        <v>1343.1</v>
      </c>
      <c r="F361" s="36">
        <v>1321.05</v>
      </c>
      <c r="G361" s="36">
        <v>1290.3499999999999</v>
      </c>
      <c r="H361" s="36">
        <v>1395.85</v>
      </c>
      <c r="I361" s="36">
        <v>1426.5500000000002</v>
      </c>
      <c r="J361" s="36">
        <v>1448.6</v>
      </c>
      <c r="K361" s="31">
        <v>1404.5</v>
      </c>
      <c r="L361" s="31">
        <v>1351.75</v>
      </c>
      <c r="M361" s="31">
        <v>8.2621699999999993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252.52</v>
      </c>
      <c r="D362" s="36">
        <v>252.22333333333336</v>
      </c>
      <c r="E362" s="36">
        <v>249.3966666666667</v>
      </c>
      <c r="F362" s="36">
        <v>246.27333333333334</v>
      </c>
      <c r="G362" s="36">
        <v>243.44666666666669</v>
      </c>
      <c r="H362" s="36">
        <v>255.34666666666672</v>
      </c>
      <c r="I362" s="36">
        <v>258.1733333333334</v>
      </c>
      <c r="J362" s="36">
        <v>261.29666666666674</v>
      </c>
      <c r="K362" s="31">
        <v>255.05</v>
      </c>
      <c r="L362" s="31">
        <v>249.1</v>
      </c>
      <c r="M362" s="31">
        <v>20.67963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3660.9</v>
      </c>
      <c r="D363" s="36">
        <v>3658.0833333333335</v>
      </c>
      <c r="E363" s="36">
        <v>3646.8666666666668</v>
      </c>
      <c r="F363" s="36">
        <v>3632.8333333333335</v>
      </c>
      <c r="G363" s="36">
        <v>3621.6166666666668</v>
      </c>
      <c r="H363" s="36">
        <v>3672.1166666666668</v>
      </c>
      <c r="I363" s="36">
        <v>3683.333333333333</v>
      </c>
      <c r="J363" s="36">
        <v>3697.3666666666668</v>
      </c>
      <c r="K363" s="31">
        <v>3669.3</v>
      </c>
      <c r="L363" s="31">
        <v>3644.05</v>
      </c>
      <c r="M363" s="31">
        <v>2.1688399999999999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864.8</v>
      </c>
      <c r="D364" s="36">
        <v>867</v>
      </c>
      <c r="E364" s="36">
        <v>830.75</v>
      </c>
      <c r="F364" s="36">
        <v>796.7</v>
      </c>
      <c r="G364" s="36">
        <v>760.45</v>
      </c>
      <c r="H364" s="36">
        <v>901.05</v>
      </c>
      <c r="I364" s="36">
        <v>937.3</v>
      </c>
      <c r="J364" s="36">
        <v>971.34999999999991</v>
      </c>
      <c r="K364" s="31">
        <v>903.25</v>
      </c>
      <c r="L364" s="31">
        <v>832.95</v>
      </c>
      <c r="M364" s="31">
        <v>44.346969999999999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477.65</v>
      </c>
      <c r="D365" s="36">
        <v>478.01666666666671</v>
      </c>
      <c r="E365" s="36">
        <v>472.73333333333341</v>
      </c>
      <c r="F365" s="36">
        <v>467.81666666666672</v>
      </c>
      <c r="G365" s="36">
        <v>462.53333333333342</v>
      </c>
      <c r="H365" s="36">
        <v>482.93333333333339</v>
      </c>
      <c r="I365" s="36">
        <v>488.2166666666667</v>
      </c>
      <c r="J365" s="36">
        <v>493.13333333333338</v>
      </c>
      <c r="K365" s="31">
        <v>483.3</v>
      </c>
      <c r="L365" s="31">
        <v>473.1</v>
      </c>
      <c r="M365" s="31">
        <v>10.47682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1403.25</v>
      </c>
      <c r="D366" s="36">
        <v>1398.5166666666664</v>
      </c>
      <c r="E366" s="36">
        <v>1392.0833333333328</v>
      </c>
      <c r="F366" s="36">
        <v>1380.9166666666663</v>
      </c>
      <c r="G366" s="36">
        <v>1374.4833333333327</v>
      </c>
      <c r="H366" s="36">
        <v>1409.6833333333329</v>
      </c>
      <c r="I366" s="36">
        <v>1416.1166666666663</v>
      </c>
      <c r="J366" s="36">
        <v>1427.2833333333331</v>
      </c>
      <c r="K366" s="31">
        <v>1404.95</v>
      </c>
      <c r="L366" s="31">
        <v>1387.35</v>
      </c>
      <c r="M366" s="31">
        <v>3.2441300000000002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38424.699999999997</v>
      </c>
      <c r="D367" s="36">
        <v>38477.950000000004</v>
      </c>
      <c r="E367" s="36">
        <v>38212.750000000007</v>
      </c>
      <c r="F367" s="36">
        <v>38000.800000000003</v>
      </c>
      <c r="G367" s="36">
        <v>37735.600000000006</v>
      </c>
      <c r="H367" s="36">
        <v>38689.900000000009</v>
      </c>
      <c r="I367" s="36">
        <v>38955.100000000006</v>
      </c>
      <c r="J367" s="36">
        <v>39167.05000000001</v>
      </c>
      <c r="K367" s="31">
        <v>38743.15</v>
      </c>
      <c r="L367" s="31">
        <v>38266</v>
      </c>
      <c r="M367" s="31">
        <v>0.13946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1467.25</v>
      </c>
      <c r="D368" s="36">
        <v>1477.4166666666667</v>
      </c>
      <c r="E368" s="36">
        <v>1449.8333333333335</v>
      </c>
      <c r="F368" s="36">
        <v>1432.4166666666667</v>
      </c>
      <c r="G368" s="36">
        <v>1404.8333333333335</v>
      </c>
      <c r="H368" s="36">
        <v>1494.8333333333335</v>
      </c>
      <c r="I368" s="36">
        <v>1522.416666666667</v>
      </c>
      <c r="J368" s="36">
        <v>1539.8333333333335</v>
      </c>
      <c r="K368" s="31">
        <v>1505</v>
      </c>
      <c r="L368" s="31">
        <v>1460</v>
      </c>
      <c r="M368" s="31">
        <v>2.6888000000000001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3847.55</v>
      </c>
      <c r="D369" s="36">
        <v>3837.4333333333329</v>
      </c>
      <c r="E369" s="36">
        <v>3783.1166666666659</v>
      </c>
      <c r="F369" s="36">
        <v>3718.6833333333329</v>
      </c>
      <c r="G369" s="36">
        <v>3664.3666666666659</v>
      </c>
      <c r="H369" s="36">
        <v>3901.8666666666659</v>
      </c>
      <c r="I369" s="36">
        <v>3956.1833333333325</v>
      </c>
      <c r="J369" s="36">
        <v>4020.6166666666659</v>
      </c>
      <c r="K369" s="31">
        <v>3891.75</v>
      </c>
      <c r="L369" s="31">
        <v>3773</v>
      </c>
      <c r="M369" s="31">
        <v>4.7918900000000004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316.45</v>
      </c>
      <c r="D370" s="36">
        <v>318.89999999999998</v>
      </c>
      <c r="E370" s="36">
        <v>313.19999999999993</v>
      </c>
      <c r="F370" s="36">
        <v>309.94999999999993</v>
      </c>
      <c r="G370" s="36">
        <v>304.24999999999989</v>
      </c>
      <c r="H370" s="36">
        <v>322.14999999999998</v>
      </c>
      <c r="I370" s="36">
        <v>327.85</v>
      </c>
      <c r="J370" s="36">
        <v>331.1</v>
      </c>
      <c r="K370" s="31">
        <v>324.60000000000002</v>
      </c>
      <c r="L370" s="31">
        <v>315.64999999999998</v>
      </c>
      <c r="M370" s="31">
        <v>43.346719999999998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3804.55</v>
      </c>
      <c r="D371" s="36">
        <v>3753.2000000000003</v>
      </c>
      <c r="E371" s="36">
        <v>3561.4000000000005</v>
      </c>
      <c r="F371" s="36">
        <v>3318.2500000000005</v>
      </c>
      <c r="G371" s="36">
        <v>3126.4500000000007</v>
      </c>
      <c r="H371" s="36">
        <v>3996.3500000000004</v>
      </c>
      <c r="I371" s="36">
        <v>4188.1500000000005</v>
      </c>
      <c r="J371" s="36">
        <v>4431.3</v>
      </c>
      <c r="K371" s="31">
        <v>3945</v>
      </c>
      <c r="L371" s="31">
        <v>3510.05</v>
      </c>
      <c r="M371" s="31">
        <v>5.66751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3122.6</v>
      </c>
      <c r="D372" s="36">
        <v>3122.0333333333333</v>
      </c>
      <c r="E372" s="36">
        <v>3105.0666666666666</v>
      </c>
      <c r="F372" s="36">
        <v>3087.5333333333333</v>
      </c>
      <c r="G372" s="36">
        <v>3070.5666666666666</v>
      </c>
      <c r="H372" s="36">
        <v>3139.5666666666666</v>
      </c>
      <c r="I372" s="36">
        <v>3156.5333333333328</v>
      </c>
      <c r="J372" s="36">
        <v>3174.0666666666666</v>
      </c>
      <c r="K372" s="31">
        <v>3139</v>
      </c>
      <c r="L372" s="31">
        <v>3104.5</v>
      </c>
      <c r="M372" s="31">
        <v>3.3591199999999999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900.8</v>
      </c>
      <c r="D373" s="36">
        <v>898.2833333333333</v>
      </c>
      <c r="E373" s="36">
        <v>880.66666666666663</v>
      </c>
      <c r="F373" s="36">
        <v>860.5333333333333</v>
      </c>
      <c r="G373" s="36">
        <v>842.91666666666663</v>
      </c>
      <c r="H373" s="36">
        <v>918.41666666666663</v>
      </c>
      <c r="I373" s="36">
        <v>936.03333333333342</v>
      </c>
      <c r="J373" s="36">
        <v>956.16666666666663</v>
      </c>
      <c r="K373" s="31">
        <v>915.9</v>
      </c>
      <c r="L373" s="31">
        <v>878.15</v>
      </c>
      <c r="M373" s="31">
        <v>21.68289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155.91</v>
      </c>
      <c r="D374" s="36">
        <v>156.44666666666669</v>
      </c>
      <c r="E374" s="36">
        <v>154.09333333333336</v>
      </c>
      <c r="F374" s="36">
        <v>152.27666666666667</v>
      </c>
      <c r="G374" s="36">
        <v>149.92333333333335</v>
      </c>
      <c r="H374" s="36">
        <v>158.26333333333338</v>
      </c>
      <c r="I374" s="36">
        <v>160.61666666666667</v>
      </c>
      <c r="J374" s="36">
        <v>162.43333333333339</v>
      </c>
      <c r="K374" s="31">
        <v>158.80000000000001</v>
      </c>
      <c r="L374" s="31">
        <v>154.63</v>
      </c>
      <c r="M374" s="31">
        <v>30.607240000000001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1966</v>
      </c>
      <c r="D375" s="36">
        <v>1982.8500000000001</v>
      </c>
      <c r="E375" s="36">
        <v>1934.7000000000003</v>
      </c>
      <c r="F375" s="36">
        <v>1903.4</v>
      </c>
      <c r="G375" s="36">
        <v>1855.2500000000002</v>
      </c>
      <c r="H375" s="36">
        <v>2014.1500000000003</v>
      </c>
      <c r="I375" s="36">
        <v>2062.3000000000002</v>
      </c>
      <c r="J375" s="36">
        <v>2093.6000000000004</v>
      </c>
      <c r="K375" s="31">
        <v>2031</v>
      </c>
      <c r="L375" s="31">
        <v>1951.55</v>
      </c>
      <c r="M375" s="31">
        <v>0.80013000000000001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7110.25</v>
      </c>
      <c r="D376" s="36">
        <v>7106.3499999999995</v>
      </c>
      <c r="E376" s="36">
        <v>7065.2999999999993</v>
      </c>
      <c r="F376" s="36">
        <v>7020.3499999999995</v>
      </c>
      <c r="G376" s="36">
        <v>6979.2999999999993</v>
      </c>
      <c r="H376" s="36">
        <v>7151.2999999999993</v>
      </c>
      <c r="I376" s="36">
        <v>7192.35</v>
      </c>
      <c r="J376" s="36">
        <v>7237.2999999999993</v>
      </c>
      <c r="K376" s="31">
        <v>7147.4</v>
      </c>
      <c r="L376" s="31">
        <v>7061.4</v>
      </c>
      <c r="M376" s="31">
        <v>1.9422299999999999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433.55</v>
      </c>
      <c r="D377" s="36">
        <v>435.51666666666665</v>
      </c>
      <c r="E377" s="36">
        <v>430.0333333333333</v>
      </c>
      <c r="F377" s="36">
        <v>426.51666666666665</v>
      </c>
      <c r="G377" s="36">
        <v>421.0333333333333</v>
      </c>
      <c r="H377" s="36">
        <v>439.0333333333333</v>
      </c>
      <c r="I377" s="36">
        <v>444.51666666666665</v>
      </c>
      <c r="J377" s="36">
        <v>448.0333333333333</v>
      </c>
      <c r="K377" s="31">
        <v>441</v>
      </c>
      <c r="L377" s="31">
        <v>432</v>
      </c>
      <c r="M377" s="31">
        <v>21.743110000000001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507.75</v>
      </c>
      <c r="D378" s="36">
        <v>508.2833333333333</v>
      </c>
      <c r="E378" s="36">
        <v>503.96666666666658</v>
      </c>
      <c r="F378" s="36">
        <v>500.18333333333328</v>
      </c>
      <c r="G378" s="36">
        <v>495.86666666666656</v>
      </c>
      <c r="H378" s="36">
        <v>512.06666666666661</v>
      </c>
      <c r="I378" s="36">
        <v>516.38333333333333</v>
      </c>
      <c r="J378" s="36">
        <v>520.16666666666663</v>
      </c>
      <c r="K378" s="31">
        <v>512.6</v>
      </c>
      <c r="L378" s="31">
        <v>504.5</v>
      </c>
      <c r="M378" s="31">
        <v>124.94967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331.8</v>
      </c>
      <c r="D379" s="36">
        <v>328.76666666666665</v>
      </c>
      <c r="E379" s="36">
        <v>325.0333333333333</v>
      </c>
      <c r="F379" s="36">
        <v>318.26666666666665</v>
      </c>
      <c r="G379" s="36">
        <v>314.5333333333333</v>
      </c>
      <c r="H379" s="36">
        <v>335.5333333333333</v>
      </c>
      <c r="I379" s="36">
        <v>339.26666666666665</v>
      </c>
      <c r="J379" s="36">
        <v>346.0333333333333</v>
      </c>
      <c r="K379" s="31">
        <v>332.5</v>
      </c>
      <c r="L379" s="31">
        <v>322</v>
      </c>
      <c r="M379" s="31">
        <v>216.53702000000001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689.9</v>
      </c>
      <c r="D380" s="36">
        <v>692.80000000000007</v>
      </c>
      <c r="E380" s="36">
        <v>678.10000000000014</v>
      </c>
      <c r="F380" s="36">
        <v>666.30000000000007</v>
      </c>
      <c r="G380" s="36">
        <v>651.60000000000014</v>
      </c>
      <c r="H380" s="36">
        <v>704.60000000000014</v>
      </c>
      <c r="I380" s="36">
        <v>719.30000000000018</v>
      </c>
      <c r="J380" s="36">
        <v>731.10000000000014</v>
      </c>
      <c r="K380" s="31">
        <v>707.5</v>
      </c>
      <c r="L380" s="31">
        <v>681</v>
      </c>
      <c r="M380" s="31">
        <v>14.871029999999999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1935.15</v>
      </c>
      <c r="D381" s="36">
        <v>1949.3999999999999</v>
      </c>
      <c r="E381" s="36">
        <v>1898.7999999999997</v>
      </c>
      <c r="F381" s="36">
        <v>1862.4499999999998</v>
      </c>
      <c r="G381" s="36">
        <v>1811.8499999999997</v>
      </c>
      <c r="H381" s="36">
        <v>1985.7499999999998</v>
      </c>
      <c r="I381" s="36">
        <v>2036.3499999999997</v>
      </c>
      <c r="J381" s="36">
        <v>2072.6999999999998</v>
      </c>
      <c r="K381" s="31">
        <v>2000</v>
      </c>
      <c r="L381" s="31">
        <v>1913.05</v>
      </c>
      <c r="M381" s="31">
        <v>15.09558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683.3</v>
      </c>
      <c r="D382" s="36">
        <v>683.41666666666663</v>
      </c>
      <c r="E382" s="36">
        <v>674.88333333333321</v>
      </c>
      <c r="F382" s="36">
        <v>666.46666666666658</v>
      </c>
      <c r="G382" s="36">
        <v>657.93333333333317</v>
      </c>
      <c r="H382" s="36">
        <v>691.83333333333326</v>
      </c>
      <c r="I382" s="36">
        <v>700.36666666666679</v>
      </c>
      <c r="J382" s="36">
        <v>708.7833333333333</v>
      </c>
      <c r="K382" s="31">
        <v>691.95</v>
      </c>
      <c r="L382" s="31">
        <v>675</v>
      </c>
      <c r="M382" s="31">
        <v>1.99319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164.05</v>
      </c>
      <c r="D383" s="36">
        <v>164.04999999999998</v>
      </c>
      <c r="E383" s="36">
        <v>161.70999999999998</v>
      </c>
      <c r="F383" s="36">
        <v>159.37</v>
      </c>
      <c r="G383" s="36">
        <v>157.03</v>
      </c>
      <c r="H383" s="36">
        <v>166.38999999999996</v>
      </c>
      <c r="I383" s="36">
        <v>168.72999999999993</v>
      </c>
      <c r="J383" s="36">
        <v>171.06999999999994</v>
      </c>
      <c r="K383" s="31">
        <v>166.39</v>
      </c>
      <c r="L383" s="31">
        <v>161.71</v>
      </c>
      <c r="M383" s="31">
        <v>3.00678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16633.3</v>
      </c>
      <c r="D384" s="36">
        <v>16736.100000000002</v>
      </c>
      <c r="E384" s="36">
        <v>16472.200000000004</v>
      </c>
      <c r="F384" s="36">
        <v>16311.100000000002</v>
      </c>
      <c r="G384" s="36">
        <v>16047.200000000004</v>
      </c>
      <c r="H384" s="36">
        <v>16897.200000000004</v>
      </c>
      <c r="I384" s="36">
        <v>17161.100000000006</v>
      </c>
      <c r="J384" s="36">
        <v>17322.200000000004</v>
      </c>
      <c r="K384" s="31">
        <v>17000</v>
      </c>
      <c r="L384" s="31">
        <v>16575</v>
      </c>
      <c r="M384" s="31">
        <v>5.3719999999999997E-2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128.63</v>
      </c>
      <c r="D385" s="36">
        <v>128.95333333333335</v>
      </c>
      <c r="E385" s="36">
        <v>128.00666666666669</v>
      </c>
      <c r="F385" s="36">
        <v>127.38333333333335</v>
      </c>
      <c r="G385" s="36">
        <v>126.4366666666667</v>
      </c>
      <c r="H385" s="36">
        <v>129.57666666666668</v>
      </c>
      <c r="I385" s="36">
        <v>130.52333333333334</v>
      </c>
      <c r="J385" s="36">
        <v>131.14666666666668</v>
      </c>
      <c r="K385" s="31">
        <v>129.9</v>
      </c>
      <c r="L385" s="31">
        <v>128.33000000000001</v>
      </c>
      <c r="M385" s="31">
        <v>203.04777000000001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621.1</v>
      </c>
      <c r="D386" s="36">
        <v>624.38333333333333</v>
      </c>
      <c r="E386" s="36">
        <v>615.7166666666667</v>
      </c>
      <c r="F386" s="36">
        <v>610.33333333333337</v>
      </c>
      <c r="G386" s="36">
        <v>601.66666666666674</v>
      </c>
      <c r="H386" s="36">
        <v>629.76666666666665</v>
      </c>
      <c r="I386" s="36">
        <v>638.43333333333339</v>
      </c>
      <c r="J386" s="36">
        <v>643.81666666666661</v>
      </c>
      <c r="K386" s="31">
        <v>633.04999999999995</v>
      </c>
      <c r="L386" s="31">
        <v>619</v>
      </c>
      <c r="M386" s="31">
        <v>1.5438000000000001</v>
      </c>
      <c r="N386" s="1"/>
      <c r="O386" s="1"/>
    </row>
    <row r="387" spans="1:15" ht="12.75" customHeight="1">
      <c r="A387" s="33">
        <v>377</v>
      </c>
      <c r="B387" s="53" t="s">
        <v>882</v>
      </c>
      <c r="C387" s="31">
        <v>1761.55</v>
      </c>
      <c r="D387" s="36">
        <v>1765.3333333333333</v>
      </c>
      <c r="E387" s="36">
        <v>1751.2166666666665</v>
      </c>
      <c r="F387" s="36">
        <v>1740.8833333333332</v>
      </c>
      <c r="G387" s="36">
        <v>1726.7666666666664</v>
      </c>
      <c r="H387" s="36">
        <v>1775.6666666666665</v>
      </c>
      <c r="I387" s="36">
        <v>1789.7833333333333</v>
      </c>
      <c r="J387" s="36">
        <v>1800.1166666666666</v>
      </c>
      <c r="K387" s="31">
        <v>1779.45</v>
      </c>
      <c r="L387" s="31">
        <v>1755</v>
      </c>
      <c r="M387" s="31">
        <v>0.80981000000000003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259.81</v>
      </c>
      <c r="D388" s="36">
        <v>260.92</v>
      </c>
      <c r="E388" s="36">
        <v>256.52000000000004</v>
      </c>
      <c r="F388" s="36">
        <v>253.23000000000002</v>
      </c>
      <c r="G388" s="36">
        <v>248.83000000000004</v>
      </c>
      <c r="H388" s="36">
        <v>264.21000000000004</v>
      </c>
      <c r="I388" s="36">
        <v>268.61</v>
      </c>
      <c r="J388" s="36">
        <v>271.90000000000003</v>
      </c>
      <c r="K388" s="31">
        <v>265.32</v>
      </c>
      <c r="L388" s="31">
        <v>257.63</v>
      </c>
      <c r="M388" s="31">
        <v>87.33108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527.95000000000005</v>
      </c>
      <c r="D389" s="36">
        <v>528.88333333333333</v>
      </c>
      <c r="E389" s="36">
        <v>521.11666666666667</v>
      </c>
      <c r="F389" s="36">
        <v>514.2833333333333</v>
      </c>
      <c r="G389" s="36">
        <v>506.51666666666665</v>
      </c>
      <c r="H389" s="36">
        <v>535.7166666666667</v>
      </c>
      <c r="I389" s="36">
        <v>543.48333333333335</v>
      </c>
      <c r="J389" s="36">
        <v>550.31666666666672</v>
      </c>
      <c r="K389" s="31">
        <v>536.65</v>
      </c>
      <c r="L389" s="31">
        <v>522.04999999999995</v>
      </c>
      <c r="M389" s="31">
        <v>121.02131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687.95</v>
      </c>
      <c r="D390" s="36">
        <v>692.0333333333333</v>
      </c>
      <c r="E390" s="36">
        <v>681.16666666666663</v>
      </c>
      <c r="F390" s="36">
        <v>674.38333333333333</v>
      </c>
      <c r="G390" s="36">
        <v>663.51666666666665</v>
      </c>
      <c r="H390" s="36">
        <v>698.81666666666661</v>
      </c>
      <c r="I390" s="36">
        <v>709.68333333333339</v>
      </c>
      <c r="J390" s="36">
        <v>716.46666666666658</v>
      </c>
      <c r="K390" s="31">
        <v>702.9</v>
      </c>
      <c r="L390" s="31">
        <v>685.25</v>
      </c>
      <c r="M390" s="31">
        <v>2.1170499999999999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709.85</v>
      </c>
      <c r="D391" s="36">
        <v>713.79999999999984</v>
      </c>
      <c r="E391" s="36">
        <v>701.59999999999968</v>
      </c>
      <c r="F391" s="36">
        <v>693.3499999999998</v>
      </c>
      <c r="G391" s="36">
        <v>681.14999999999964</v>
      </c>
      <c r="H391" s="36">
        <v>722.04999999999973</v>
      </c>
      <c r="I391" s="36">
        <v>734.24999999999977</v>
      </c>
      <c r="J391" s="36">
        <v>742.49999999999977</v>
      </c>
      <c r="K391" s="31">
        <v>726</v>
      </c>
      <c r="L391" s="31">
        <v>705.55</v>
      </c>
      <c r="M391" s="31">
        <v>23.818850000000001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1781</v>
      </c>
      <c r="D392" s="36">
        <v>1759.1166666666668</v>
      </c>
      <c r="E392" s="36">
        <v>1726.2333333333336</v>
      </c>
      <c r="F392" s="36">
        <v>1671.4666666666667</v>
      </c>
      <c r="G392" s="36">
        <v>1638.5833333333335</v>
      </c>
      <c r="H392" s="36">
        <v>1813.8833333333337</v>
      </c>
      <c r="I392" s="36">
        <v>1846.7666666666669</v>
      </c>
      <c r="J392" s="36">
        <v>1901.5333333333338</v>
      </c>
      <c r="K392" s="31">
        <v>1792</v>
      </c>
      <c r="L392" s="31">
        <v>1704.35</v>
      </c>
      <c r="M392" s="31">
        <v>5.3026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396.1</v>
      </c>
      <c r="D393" s="36">
        <v>398.7</v>
      </c>
      <c r="E393" s="36">
        <v>392.4</v>
      </c>
      <c r="F393" s="36">
        <v>388.7</v>
      </c>
      <c r="G393" s="36">
        <v>382.4</v>
      </c>
      <c r="H393" s="36">
        <v>402.4</v>
      </c>
      <c r="I393" s="36">
        <v>408.70000000000005</v>
      </c>
      <c r="J393" s="36">
        <v>412.4</v>
      </c>
      <c r="K393" s="31">
        <v>405</v>
      </c>
      <c r="L393" s="31">
        <v>395</v>
      </c>
      <c r="M393" s="31">
        <v>286.38589999999999</v>
      </c>
      <c r="N393" s="1"/>
      <c r="O393" s="1"/>
    </row>
    <row r="394" spans="1:15" ht="12.75" customHeight="1">
      <c r="A394" s="33">
        <v>384</v>
      </c>
      <c r="B394" s="53" t="s">
        <v>883</v>
      </c>
      <c r="C394" s="31">
        <v>435</v>
      </c>
      <c r="D394" s="36">
        <v>435.88333333333338</v>
      </c>
      <c r="E394" s="36">
        <v>423.36666666666679</v>
      </c>
      <c r="F394" s="36">
        <v>411.73333333333341</v>
      </c>
      <c r="G394" s="36">
        <v>399.21666666666681</v>
      </c>
      <c r="H394" s="36">
        <v>447.51666666666677</v>
      </c>
      <c r="I394" s="36">
        <v>460.0333333333333</v>
      </c>
      <c r="J394" s="36">
        <v>471.66666666666674</v>
      </c>
      <c r="K394" s="31">
        <v>448.4</v>
      </c>
      <c r="L394" s="31">
        <v>424.25</v>
      </c>
      <c r="M394" s="31">
        <v>142.92968999999999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1320.55</v>
      </c>
      <c r="D395" s="36">
        <v>1319.3</v>
      </c>
      <c r="E395" s="36">
        <v>1311.25</v>
      </c>
      <c r="F395" s="36">
        <v>1301.95</v>
      </c>
      <c r="G395" s="36">
        <v>1293.9000000000001</v>
      </c>
      <c r="H395" s="36">
        <v>1328.6</v>
      </c>
      <c r="I395" s="36">
        <v>1336.6499999999996</v>
      </c>
      <c r="J395" s="36">
        <v>1345.9499999999998</v>
      </c>
      <c r="K395" s="31">
        <v>1327.35</v>
      </c>
      <c r="L395" s="31">
        <v>1310</v>
      </c>
      <c r="M395" s="31">
        <v>1.7333099999999999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287.35000000000002</v>
      </c>
      <c r="D396" s="36">
        <v>289.35000000000002</v>
      </c>
      <c r="E396" s="36">
        <v>284.10000000000002</v>
      </c>
      <c r="F396" s="36">
        <v>280.85000000000002</v>
      </c>
      <c r="G396" s="36">
        <v>275.60000000000002</v>
      </c>
      <c r="H396" s="36">
        <v>292.60000000000002</v>
      </c>
      <c r="I396" s="36">
        <v>297.85000000000002</v>
      </c>
      <c r="J396" s="36">
        <v>301.10000000000002</v>
      </c>
      <c r="K396" s="31">
        <v>294.60000000000002</v>
      </c>
      <c r="L396" s="31">
        <v>286.10000000000002</v>
      </c>
      <c r="M396" s="31">
        <v>4.7090800000000002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809.3</v>
      </c>
      <c r="D397" s="36">
        <v>781.43333333333339</v>
      </c>
      <c r="E397" s="36">
        <v>742.86666666666679</v>
      </c>
      <c r="F397" s="36">
        <v>676.43333333333339</v>
      </c>
      <c r="G397" s="36">
        <v>637.86666666666679</v>
      </c>
      <c r="H397" s="36">
        <v>847.86666666666679</v>
      </c>
      <c r="I397" s="36">
        <v>886.43333333333339</v>
      </c>
      <c r="J397" s="36">
        <v>952.86666666666679</v>
      </c>
      <c r="K397" s="31">
        <v>820</v>
      </c>
      <c r="L397" s="31">
        <v>715</v>
      </c>
      <c r="M397" s="31">
        <v>37.238160000000001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173.37</v>
      </c>
      <c r="D398" s="36">
        <v>171.35666666666665</v>
      </c>
      <c r="E398" s="36">
        <v>167.51333333333332</v>
      </c>
      <c r="F398" s="36">
        <v>161.65666666666667</v>
      </c>
      <c r="G398" s="36">
        <v>157.81333333333333</v>
      </c>
      <c r="H398" s="36">
        <v>177.21333333333331</v>
      </c>
      <c r="I398" s="36">
        <v>181.05666666666662</v>
      </c>
      <c r="J398" s="36">
        <v>186.9133333333333</v>
      </c>
      <c r="K398" s="31">
        <v>175.2</v>
      </c>
      <c r="L398" s="31">
        <v>165.5</v>
      </c>
      <c r="M398" s="31">
        <v>201.87995000000001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3420.45</v>
      </c>
      <c r="D399" s="36">
        <v>3415.0166666666664</v>
      </c>
      <c r="E399" s="36">
        <v>3395.4333333333329</v>
      </c>
      <c r="F399" s="36">
        <v>3370.4166666666665</v>
      </c>
      <c r="G399" s="36">
        <v>3350.833333333333</v>
      </c>
      <c r="H399" s="36">
        <v>3440.0333333333328</v>
      </c>
      <c r="I399" s="36">
        <v>3459.6166666666668</v>
      </c>
      <c r="J399" s="36">
        <v>3484.6333333333328</v>
      </c>
      <c r="K399" s="31">
        <v>3434.6</v>
      </c>
      <c r="L399" s="31">
        <v>3390</v>
      </c>
      <c r="M399" s="31">
        <v>0.58281000000000005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78.86</v>
      </c>
      <c r="D400" s="36">
        <v>78.62</v>
      </c>
      <c r="E400" s="36">
        <v>76.490000000000009</v>
      </c>
      <c r="F400" s="36">
        <v>74.12</v>
      </c>
      <c r="G400" s="36">
        <v>71.990000000000009</v>
      </c>
      <c r="H400" s="36">
        <v>80.990000000000009</v>
      </c>
      <c r="I400" s="36">
        <v>83.12</v>
      </c>
      <c r="J400" s="36">
        <v>85.490000000000009</v>
      </c>
      <c r="K400" s="31">
        <v>80.75</v>
      </c>
      <c r="L400" s="31">
        <v>76.25</v>
      </c>
      <c r="M400" s="31">
        <v>93.15719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2488.3000000000002</v>
      </c>
      <c r="D401" s="36">
        <v>2492.1</v>
      </c>
      <c r="E401" s="36">
        <v>2466.1999999999998</v>
      </c>
      <c r="F401" s="36">
        <v>2444.1</v>
      </c>
      <c r="G401" s="36">
        <v>2418.1999999999998</v>
      </c>
      <c r="H401" s="36">
        <v>2514.1999999999998</v>
      </c>
      <c r="I401" s="36">
        <v>2540.1000000000004</v>
      </c>
      <c r="J401" s="36">
        <v>2562.1999999999998</v>
      </c>
      <c r="K401" s="31">
        <v>2518</v>
      </c>
      <c r="L401" s="31">
        <v>2470</v>
      </c>
      <c r="M401" s="31">
        <v>1.16953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216.65</v>
      </c>
      <c r="D402" s="36">
        <v>216.4</v>
      </c>
      <c r="E402" s="36">
        <v>214.55</v>
      </c>
      <c r="F402" s="36">
        <v>212.45000000000002</v>
      </c>
      <c r="G402" s="36">
        <v>210.60000000000002</v>
      </c>
      <c r="H402" s="36">
        <v>218.5</v>
      </c>
      <c r="I402" s="36">
        <v>220.34999999999997</v>
      </c>
      <c r="J402" s="36">
        <v>222.45</v>
      </c>
      <c r="K402" s="31">
        <v>218.25</v>
      </c>
      <c r="L402" s="31">
        <v>214.3</v>
      </c>
      <c r="M402" s="31">
        <v>14.742800000000001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2962.05</v>
      </c>
      <c r="D403" s="36">
        <v>2959.85</v>
      </c>
      <c r="E403" s="36">
        <v>2944.8999999999996</v>
      </c>
      <c r="F403" s="36">
        <v>2927.7499999999995</v>
      </c>
      <c r="G403" s="36">
        <v>2912.7999999999993</v>
      </c>
      <c r="H403" s="36">
        <v>2977</v>
      </c>
      <c r="I403" s="36">
        <v>2991.95</v>
      </c>
      <c r="J403" s="36">
        <v>3009.1000000000004</v>
      </c>
      <c r="K403" s="31">
        <v>2974.8</v>
      </c>
      <c r="L403" s="31">
        <v>2942.7</v>
      </c>
      <c r="M403" s="31">
        <v>35.983829999999998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108.31</v>
      </c>
      <c r="D404" s="36">
        <v>110.00333333333333</v>
      </c>
      <c r="E404" s="36">
        <v>106.30666666666666</v>
      </c>
      <c r="F404" s="36">
        <v>104.30333333333333</v>
      </c>
      <c r="G404" s="36">
        <v>100.60666666666665</v>
      </c>
      <c r="H404" s="36">
        <v>112.00666666666666</v>
      </c>
      <c r="I404" s="36">
        <v>115.70333333333332</v>
      </c>
      <c r="J404" s="36">
        <v>117.70666666666666</v>
      </c>
      <c r="K404" s="31">
        <v>113.7</v>
      </c>
      <c r="L404" s="31">
        <v>108</v>
      </c>
      <c r="M404" s="31">
        <v>31.033110000000001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1557.45</v>
      </c>
      <c r="D405" s="36">
        <v>1546.4666666666665</v>
      </c>
      <c r="E405" s="36">
        <v>1521.9333333333329</v>
      </c>
      <c r="F405" s="36">
        <v>1486.4166666666665</v>
      </c>
      <c r="G405" s="36">
        <v>1461.883333333333</v>
      </c>
      <c r="H405" s="36">
        <v>1581.9833333333329</v>
      </c>
      <c r="I405" s="36">
        <v>1606.5166666666662</v>
      </c>
      <c r="J405" s="36">
        <v>1642.0333333333328</v>
      </c>
      <c r="K405" s="31">
        <v>1571</v>
      </c>
      <c r="L405" s="31">
        <v>1510.95</v>
      </c>
      <c r="M405" s="31">
        <v>0.57869000000000004</v>
      </c>
      <c r="N405" s="1"/>
      <c r="O405" s="1"/>
    </row>
    <row r="406" spans="1:15" ht="12.75" customHeight="1">
      <c r="A406" s="33">
        <v>396</v>
      </c>
      <c r="B406" s="53" t="s">
        <v>884</v>
      </c>
      <c r="C406" s="31">
        <v>86.47</v>
      </c>
      <c r="D406" s="36">
        <v>86.506666666666661</v>
      </c>
      <c r="E406" s="36">
        <v>85.713333333333324</v>
      </c>
      <c r="F406" s="36">
        <v>84.956666666666663</v>
      </c>
      <c r="G406" s="36">
        <v>84.163333333333327</v>
      </c>
      <c r="H406" s="36">
        <v>87.263333333333321</v>
      </c>
      <c r="I406" s="36">
        <v>88.056666666666672</v>
      </c>
      <c r="J406" s="36">
        <v>88.813333333333318</v>
      </c>
      <c r="K406" s="31">
        <v>87.3</v>
      </c>
      <c r="L406" s="31">
        <v>85.75</v>
      </c>
      <c r="M406" s="31">
        <v>34.360469999999999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726.35</v>
      </c>
      <c r="D407" s="36">
        <v>727.18333333333339</v>
      </c>
      <c r="E407" s="36">
        <v>722.16666666666674</v>
      </c>
      <c r="F407" s="36">
        <v>717.98333333333335</v>
      </c>
      <c r="G407" s="36">
        <v>712.9666666666667</v>
      </c>
      <c r="H407" s="36">
        <v>731.36666666666679</v>
      </c>
      <c r="I407" s="36">
        <v>736.38333333333344</v>
      </c>
      <c r="J407" s="36">
        <v>740.56666666666683</v>
      </c>
      <c r="K407" s="31">
        <v>732.2</v>
      </c>
      <c r="L407" s="31">
        <v>723</v>
      </c>
      <c r="M407" s="31">
        <v>10.23807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1473.55</v>
      </c>
      <c r="D408" s="36">
        <v>1469.5333333333335</v>
      </c>
      <c r="E408" s="36">
        <v>1459.0666666666671</v>
      </c>
      <c r="F408" s="36">
        <v>1444.5833333333335</v>
      </c>
      <c r="G408" s="36">
        <v>1434.116666666667</v>
      </c>
      <c r="H408" s="36">
        <v>1484.0166666666671</v>
      </c>
      <c r="I408" s="36">
        <v>1494.4833333333338</v>
      </c>
      <c r="J408" s="36">
        <v>1508.9666666666672</v>
      </c>
      <c r="K408" s="31">
        <v>1480</v>
      </c>
      <c r="L408" s="31">
        <v>1455.05</v>
      </c>
      <c r="M408" s="31">
        <v>14.270350000000001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134.13</v>
      </c>
      <c r="D409" s="36">
        <v>134.70666666666668</v>
      </c>
      <c r="E409" s="36">
        <v>133.17333333333335</v>
      </c>
      <c r="F409" s="36">
        <v>132.21666666666667</v>
      </c>
      <c r="G409" s="36">
        <v>130.68333333333334</v>
      </c>
      <c r="H409" s="36">
        <v>135.66333333333336</v>
      </c>
      <c r="I409" s="36">
        <v>137.19666666666672</v>
      </c>
      <c r="J409" s="36">
        <v>138.15333333333336</v>
      </c>
      <c r="K409" s="31">
        <v>136.24</v>
      </c>
      <c r="L409" s="31">
        <v>133.75</v>
      </c>
      <c r="M409" s="31">
        <v>90.058239999999998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6783.2</v>
      </c>
      <c r="D410" s="36">
        <v>6935.1000000000013</v>
      </c>
      <c r="E410" s="36">
        <v>6520.2000000000025</v>
      </c>
      <c r="F410" s="36">
        <v>6257.2000000000016</v>
      </c>
      <c r="G410" s="36">
        <v>5842.3000000000029</v>
      </c>
      <c r="H410" s="36">
        <v>7198.1000000000022</v>
      </c>
      <c r="I410" s="36">
        <v>7613.0000000000018</v>
      </c>
      <c r="J410" s="36">
        <v>7876.0000000000018</v>
      </c>
      <c r="K410" s="31">
        <v>7350</v>
      </c>
      <c r="L410" s="31">
        <v>6672.1</v>
      </c>
      <c r="M410" s="31">
        <v>2.4473699999999998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2422.1999999999998</v>
      </c>
      <c r="D411" s="36">
        <v>2412.8166666666666</v>
      </c>
      <c r="E411" s="36">
        <v>2394.3833333333332</v>
      </c>
      <c r="F411" s="36">
        <v>2366.5666666666666</v>
      </c>
      <c r="G411" s="36">
        <v>2348.1333333333332</v>
      </c>
      <c r="H411" s="36">
        <v>2440.6333333333332</v>
      </c>
      <c r="I411" s="36">
        <v>2459.0666666666666</v>
      </c>
      <c r="J411" s="36">
        <v>2486.8833333333332</v>
      </c>
      <c r="K411" s="31">
        <v>2431.25</v>
      </c>
      <c r="L411" s="31">
        <v>2385</v>
      </c>
      <c r="M411" s="31">
        <v>2.23271</v>
      </c>
      <c r="N411" s="1"/>
      <c r="O411" s="1"/>
    </row>
    <row r="412" spans="1:15" ht="12.75" customHeight="1">
      <c r="A412" s="33">
        <v>402</v>
      </c>
      <c r="B412" s="53" t="s">
        <v>834</v>
      </c>
      <c r="C412" s="31">
        <v>2092.0500000000002</v>
      </c>
      <c r="D412" s="36">
        <v>2084.166666666667</v>
      </c>
      <c r="E412" s="36">
        <v>2057.9333333333338</v>
      </c>
      <c r="F412" s="36">
        <v>2023.8166666666671</v>
      </c>
      <c r="G412" s="36">
        <v>1997.5833333333339</v>
      </c>
      <c r="H412" s="36">
        <v>2118.2833333333338</v>
      </c>
      <c r="I412" s="36">
        <v>2144.5166666666673</v>
      </c>
      <c r="J412" s="36">
        <v>2178.6333333333337</v>
      </c>
      <c r="K412" s="31">
        <v>2110.4</v>
      </c>
      <c r="L412" s="31">
        <v>2050.0500000000002</v>
      </c>
      <c r="M412" s="31">
        <v>0.48827999999999999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180.32</v>
      </c>
      <c r="D413" s="36">
        <v>180.16666666666666</v>
      </c>
      <c r="E413" s="36">
        <v>175.2533333333333</v>
      </c>
      <c r="F413" s="36">
        <v>170.18666666666664</v>
      </c>
      <c r="G413" s="36">
        <v>165.27333333333328</v>
      </c>
      <c r="H413" s="36">
        <v>185.23333333333332</v>
      </c>
      <c r="I413" s="36">
        <v>190.14666666666668</v>
      </c>
      <c r="J413" s="36">
        <v>195.21333333333334</v>
      </c>
      <c r="K413" s="31">
        <v>185.08</v>
      </c>
      <c r="L413" s="31">
        <v>175.1</v>
      </c>
      <c r="M413" s="31">
        <v>555.63379999999995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7180.6</v>
      </c>
      <c r="D414" s="36">
        <v>7120.4000000000005</v>
      </c>
      <c r="E414" s="36">
        <v>7060.2000000000007</v>
      </c>
      <c r="F414" s="36">
        <v>6939.8</v>
      </c>
      <c r="G414" s="36">
        <v>6879.6</v>
      </c>
      <c r="H414" s="36">
        <v>7240.8000000000011</v>
      </c>
      <c r="I414" s="36">
        <v>7301</v>
      </c>
      <c r="J414" s="36">
        <v>7421.4000000000015</v>
      </c>
      <c r="K414" s="31">
        <v>7180.6</v>
      </c>
      <c r="L414" s="31">
        <v>7000</v>
      </c>
      <c r="M414" s="31">
        <v>0.15906999999999999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1517.5</v>
      </c>
      <c r="D415" s="36">
        <v>1514.25</v>
      </c>
      <c r="E415" s="36">
        <v>1488.5</v>
      </c>
      <c r="F415" s="36">
        <v>1459.5</v>
      </c>
      <c r="G415" s="36">
        <v>1433.75</v>
      </c>
      <c r="H415" s="36">
        <v>1543.25</v>
      </c>
      <c r="I415" s="36">
        <v>1569</v>
      </c>
      <c r="J415" s="36">
        <v>1598</v>
      </c>
      <c r="K415" s="31">
        <v>1540</v>
      </c>
      <c r="L415" s="31">
        <v>1485.25</v>
      </c>
      <c r="M415" s="31">
        <v>1.2985800000000001</v>
      </c>
      <c r="N415" s="1"/>
      <c r="O415" s="1"/>
    </row>
    <row r="416" spans="1:15" ht="12.75" customHeight="1">
      <c r="A416" s="33">
        <v>406</v>
      </c>
      <c r="B416" s="53" t="s">
        <v>835</v>
      </c>
      <c r="C416" s="31">
        <v>553</v>
      </c>
      <c r="D416" s="36">
        <v>555.63333333333333</v>
      </c>
      <c r="E416" s="36">
        <v>546.86666666666667</v>
      </c>
      <c r="F416" s="36">
        <v>540.73333333333335</v>
      </c>
      <c r="G416" s="36">
        <v>531.9666666666667</v>
      </c>
      <c r="H416" s="36">
        <v>561.76666666666665</v>
      </c>
      <c r="I416" s="36">
        <v>570.5333333333333</v>
      </c>
      <c r="J416" s="36">
        <v>576.66666666666663</v>
      </c>
      <c r="K416" s="31">
        <v>564.4</v>
      </c>
      <c r="L416" s="31">
        <v>549.5</v>
      </c>
      <c r="M416" s="31">
        <v>2.3520500000000002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4814.05</v>
      </c>
      <c r="D417" s="36">
        <v>4812.3666666666659</v>
      </c>
      <c r="E417" s="36">
        <v>4673.7333333333318</v>
      </c>
      <c r="F417" s="36">
        <v>4533.4166666666661</v>
      </c>
      <c r="G417" s="36">
        <v>4394.7833333333319</v>
      </c>
      <c r="H417" s="36">
        <v>4952.6833333333316</v>
      </c>
      <c r="I417" s="36">
        <v>5091.3166666666648</v>
      </c>
      <c r="J417" s="36">
        <v>5231.6333333333314</v>
      </c>
      <c r="K417" s="31">
        <v>4951</v>
      </c>
      <c r="L417" s="31">
        <v>4672.05</v>
      </c>
      <c r="M417" s="31">
        <v>2.65509</v>
      </c>
      <c r="N417" s="1"/>
      <c r="O417" s="1"/>
    </row>
    <row r="418" spans="1:15" ht="12.75" customHeight="1">
      <c r="A418" s="33">
        <v>408</v>
      </c>
      <c r="B418" s="53" t="s">
        <v>885</v>
      </c>
      <c r="C418" s="31">
        <v>882.3</v>
      </c>
      <c r="D418" s="36">
        <v>875.76666666666677</v>
      </c>
      <c r="E418" s="36">
        <v>832.53333333333353</v>
      </c>
      <c r="F418" s="36">
        <v>782.76666666666677</v>
      </c>
      <c r="G418" s="36">
        <v>739.53333333333353</v>
      </c>
      <c r="H418" s="36">
        <v>925.53333333333353</v>
      </c>
      <c r="I418" s="36">
        <v>968.76666666666688</v>
      </c>
      <c r="J418" s="36">
        <v>1018.5333333333335</v>
      </c>
      <c r="K418" s="31">
        <v>919</v>
      </c>
      <c r="L418" s="31">
        <v>826</v>
      </c>
      <c r="M418" s="31">
        <v>10.168850000000001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27462.1</v>
      </c>
      <c r="D419" s="36">
        <v>27475.083333333332</v>
      </c>
      <c r="E419" s="36">
        <v>27250.266666666663</v>
      </c>
      <c r="F419" s="36">
        <v>27038.433333333331</v>
      </c>
      <c r="G419" s="36">
        <v>26813.616666666661</v>
      </c>
      <c r="H419" s="36">
        <v>27686.916666666664</v>
      </c>
      <c r="I419" s="36">
        <v>27911.733333333337</v>
      </c>
      <c r="J419" s="36">
        <v>28123.566666666666</v>
      </c>
      <c r="K419" s="31">
        <v>27699.9</v>
      </c>
      <c r="L419" s="31">
        <v>27263.25</v>
      </c>
      <c r="M419" s="31">
        <v>0.28615000000000002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47.81</v>
      </c>
      <c r="D420" s="36">
        <v>48.24666666666667</v>
      </c>
      <c r="E420" s="36">
        <v>46.893333333333338</v>
      </c>
      <c r="F420" s="36">
        <v>45.976666666666667</v>
      </c>
      <c r="G420" s="36">
        <v>44.623333333333335</v>
      </c>
      <c r="H420" s="36">
        <v>49.163333333333341</v>
      </c>
      <c r="I420" s="36">
        <v>50.516666666666666</v>
      </c>
      <c r="J420" s="36">
        <v>51.433333333333344</v>
      </c>
      <c r="K420" s="31">
        <v>49.6</v>
      </c>
      <c r="L420" s="31">
        <v>47.33</v>
      </c>
      <c r="M420" s="31">
        <v>376.53384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2829.75</v>
      </c>
      <c r="D421" s="36">
        <v>2801.0833333333335</v>
      </c>
      <c r="E421" s="36">
        <v>2761.0166666666669</v>
      </c>
      <c r="F421" s="36">
        <v>2692.2833333333333</v>
      </c>
      <c r="G421" s="36">
        <v>2652.2166666666667</v>
      </c>
      <c r="H421" s="36">
        <v>2869.8166666666671</v>
      </c>
      <c r="I421" s="36">
        <v>2909.8833333333337</v>
      </c>
      <c r="J421" s="36">
        <v>2978.6166666666672</v>
      </c>
      <c r="K421" s="31">
        <v>2841.15</v>
      </c>
      <c r="L421" s="31">
        <v>2732.35</v>
      </c>
      <c r="M421" s="31">
        <v>24.78641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671.7</v>
      </c>
      <c r="D422" s="36">
        <v>666.4</v>
      </c>
      <c r="E422" s="36">
        <v>656.84999999999991</v>
      </c>
      <c r="F422" s="36">
        <v>641.99999999999989</v>
      </c>
      <c r="G422" s="36">
        <v>632.44999999999982</v>
      </c>
      <c r="H422" s="36">
        <v>681.25</v>
      </c>
      <c r="I422" s="36">
        <v>690.8</v>
      </c>
      <c r="J422" s="36">
        <v>705.65000000000009</v>
      </c>
      <c r="K422" s="31">
        <v>675.95</v>
      </c>
      <c r="L422" s="31">
        <v>651.54999999999995</v>
      </c>
      <c r="M422" s="31">
        <v>14.193759999999999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7727.85</v>
      </c>
      <c r="D423" s="36">
        <v>7743.3</v>
      </c>
      <c r="E423" s="36">
        <v>7645.6</v>
      </c>
      <c r="F423" s="36">
        <v>7563.35</v>
      </c>
      <c r="G423" s="36">
        <v>7465.6500000000005</v>
      </c>
      <c r="H423" s="36">
        <v>7825.55</v>
      </c>
      <c r="I423" s="36">
        <v>7923.2499999999991</v>
      </c>
      <c r="J423" s="36">
        <v>8005.5</v>
      </c>
      <c r="K423" s="31">
        <v>7841</v>
      </c>
      <c r="L423" s="31">
        <v>7661.05</v>
      </c>
      <c r="M423" s="31">
        <v>3.31393</v>
      </c>
      <c r="N423" s="1"/>
      <c r="O423" s="1"/>
    </row>
    <row r="424" spans="1:15" ht="12.75" customHeight="1">
      <c r="A424" s="33">
        <v>414</v>
      </c>
      <c r="B424" s="53" t="s">
        <v>886</v>
      </c>
      <c r="C424" s="31">
        <v>1398.85</v>
      </c>
      <c r="D424" s="36">
        <v>1402.3</v>
      </c>
      <c r="E424" s="36">
        <v>1365.6</v>
      </c>
      <c r="F424" s="36">
        <v>1332.35</v>
      </c>
      <c r="G424" s="36">
        <v>1295.6499999999999</v>
      </c>
      <c r="H424" s="36">
        <v>1435.55</v>
      </c>
      <c r="I424" s="36">
        <v>1472.2500000000002</v>
      </c>
      <c r="J424" s="36">
        <v>1505.5</v>
      </c>
      <c r="K424" s="31">
        <v>1439</v>
      </c>
      <c r="L424" s="31">
        <v>1369.05</v>
      </c>
      <c r="M424" s="31">
        <v>8.4931599999999996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2159.6999999999998</v>
      </c>
      <c r="D425" s="36">
        <v>2172.9</v>
      </c>
      <c r="E425" s="36">
        <v>2131.8000000000002</v>
      </c>
      <c r="F425" s="36">
        <v>2103.9</v>
      </c>
      <c r="G425" s="36">
        <v>2062.8000000000002</v>
      </c>
      <c r="H425" s="36">
        <v>2200.8000000000002</v>
      </c>
      <c r="I425" s="36">
        <v>2241.8999999999996</v>
      </c>
      <c r="J425" s="36">
        <v>2269.8000000000002</v>
      </c>
      <c r="K425" s="31">
        <v>2214</v>
      </c>
      <c r="L425" s="31">
        <v>2145</v>
      </c>
      <c r="M425" s="31">
        <v>2.4678399999999998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10053</v>
      </c>
      <c r="D426" s="36">
        <v>10086</v>
      </c>
      <c r="E426" s="36">
        <v>9947</v>
      </c>
      <c r="F426" s="36">
        <v>9841</v>
      </c>
      <c r="G426" s="36">
        <v>9702</v>
      </c>
      <c r="H426" s="36">
        <v>10192</v>
      </c>
      <c r="I426" s="36">
        <v>10331</v>
      </c>
      <c r="J426" s="36">
        <v>10437</v>
      </c>
      <c r="K426" s="31">
        <v>10225</v>
      </c>
      <c r="L426" s="31">
        <v>9980</v>
      </c>
      <c r="M426" s="31">
        <v>1.53806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641.29999999999995</v>
      </c>
      <c r="D427" s="36">
        <v>646.98333333333323</v>
      </c>
      <c r="E427" s="36">
        <v>631.96666666666647</v>
      </c>
      <c r="F427" s="36">
        <v>622.63333333333321</v>
      </c>
      <c r="G427" s="36">
        <v>607.61666666666645</v>
      </c>
      <c r="H427" s="36">
        <v>656.31666666666649</v>
      </c>
      <c r="I427" s="36">
        <v>671.33333333333314</v>
      </c>
      <c r="J427" s="36">
        <v>680.66666666666652</v>
      </c>
      <c r="K427" s="31">
        <v>662</v>
      </c>
      <c r="L427" s="31">
        <v>637.65</v>
      </c>
      <c r="M427" s="31">
        <v>15.49934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559.25</v>
      </c>
      <c r="D428" s="36">
        <v>563.58333333333337</v>
      </c>
      <c r="E428" s="36">
        <v>552.7166666666667</v>
      </c>
      <c r="F428" s="36">
        <v>546.18333333333328</v>
      </c>
      <c r="G428" s="36">
        <v>535.31666666666661</v>
      </c>
      <c r="H428" s="36">
        <v>570.11666666666679</v>
      </c>
      <c r="I428" s="36">
        <v>580.98333333333335</v>
      </c>
      <c r="J428" s="36">
        <v>587.51666666666688</v>
      </c>
      <c r="K428" s="31">
        <v>574.45000000000005</v>
      </c>
      <c r="L428" s="31">
        <v>557.04999999999995</v>
      </c>
      <c r="M428" s="31">
        <v>5.7824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531.95000000000005</v>
      </c>
      <c r="D429" s="36">
        <v>529.69999999999993</v>
      </c>
      <c r="E429" s="36">
        <v>526.39999999999986</v>
      </c>
      <c r="F429" s="36">
        <v>520.84999999999991</v>
      </c>
      <c r="G429" s="36">
        <v>517.54999999999984</v>
      </c>
      <c r="H429" s="36">
        <v>535.24999999999989</v>
      </c>
      <c r="I429" s="36">
        <v>538.54999999999984</v>
      </c>
      <c r="J429" s="36">
        <v>544.09999999999991</v>
      </c>
      <c r="K429" s="31">
        <v>533</v>
      </c>
      <c r="L429" s="31">
        <v>524.15</v>
      </c>
      <c r="M429" s="31">
        <v>4.72201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844.9</v>
      </c>
      <c r="D430" s="36">
        <v>845.55000000000007</v>
      </c>
      <c r="E430" s="36">
        <v>839.60000000000014</v>
      </c>
      <c r="F430" s="36">
        <v>834.30000000000007</v>
      </c>
      <c r="G430" s="36">
        <v>828.35000000000014</v>
      </c>
      <c r="H430" s="36">
        <v>850.85000000000014</v>
      </c>
      <c r="I430" s="36">
        <v>856.80000000000018</v>
      </c>
      <c r="J430" s="36">
        <v>862.10000000000014</v>
      </c>
      <c r="K430" s="31">
        <v>851.5</v>
      </c>
      <c r="L430" s="31">
        <v>840.25</v>
      </c>
      <c r="M430" s="31">
        <v>149.29083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153.41</v>
      </c>
      <c r="D431" s="36">
        <v>153.68333333333331</v>
      </c>
      <c r="E431" s="36">
        <v>152.22666666666663</v>
      </c>
      <c r="F431" s="36">
        <v>151.04333333333332</v>
      </c>
      <c r="G431" s="36">
        <v>149.58666666666664</v>
      </c>
      <c r="H431" s="36">
        <v>154.86666666666662</v>
      </c>
      <c r="I431" s="36">
        <v>156.32333333333327</v>
      </c>
      <c r="J431" s="36">
        <v>157.5066666666666</v>
      </c>
      <c r="K431" s="31">
        <v>155.13999999999999</v>
      </c>
      <c r="L431" s="31">
        <v>152.5</v>
      </c>
      <c r="M431" s="31">
        <v>187.08072000000001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762.1</v>
      </c>
      <c r="D432" s="36">
        <v>755.69999999999993</v>
      </c>
      <c r="E432" s="36">
        <v>736.89999999999986</v>
      </c>
      <c r="F432" s="36">
        <v>711.69999999999993</v>
      </c>
      <c r="G432" s="36">
        <v>692.89999999999986</v>
      </c>
      <c r="H432" s="36">
        <v>780.89999999999986</v>
      </c>
      <c r="I432" s="36">
        <v>799.69999999999982</v>
      </c>
      <c r="J432" s="36">
        <v>824.89999999999986</v>
      </c>
      <c r="K432" s="31">
        <v>774.5</v>
      </c>
      <c r="L432" s="31">
        <v>730.5</v>
      </c>
      <c r="M432" s="31">
        <v>12.44999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136.68</v>
      </c>
      <c r="D433" s="36">
        <v>136.88999999999999</v>
      </c>
      <c r="E433" s="36">
        <v>134.55999999999997</v>
      </c>
      <c r="F433" s="36">
        <v>132.44</v>
      </c>
      <c r="G433" s="36">
        <v>130.10999999999999</v>
      </c>
      <c r="H433" s="36">
        <v>139.00999999999996</v>
      </c>
      <c r="I433" s="36">
        <v>141.34</v>
      </c>
      <c r="J433" s="36">
        <v>143.45999999999995</v>
      </c>
      <c r="K433" s="31">
        <v>139.22</v>
      </c>
      <c r="L433" s="31">
        <v>134.77000000000001</v>
      </c>
      <c r="M433" s="31">
        <v>43.411659999999998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478.65</v>
      </c>
      <c r="D434" s="36">
        <v>488.56666666666666</v>
      </c>
      <c r="E434" s="36">
        <v>466.38333333333333</v>
      </c>
      <c r="F434" s="36">
        <v>454.11666666666667</v>
      </c>
      <c r="G434" s="36">
        <v>431.93333333333334</v>
      </c>
      <c r="H434" s="36">
        <v>500.83333333333331</v>
      </c>
      <c r="I434" s="36">
        <v>523.01666666666665</v>
      </c>
      <c r="J434" s="36">
        <v>535.2833333333333</v>
      </c>
      <c r="K434" s="31">
        <v>510.75</v>
      </c>
      <c r="L434" s="31">
        <v>476.3</v>
      </c>
      <c r="M434" s="31">
        <v>11.99776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235.9</v>
      </c>
      <c r="D435" s="36">
        <v>234.67333333333332</v>
      </c>
      <c r="E435" s="36">
        <v>230.97666666666663</v>
      </c>
      <c r="F435" s="36">
        <v>226.05333333333331</v>
      </c>
      <c r="G435" s="36">
        <v>222.35666666666663</v>
      </c>
      <c r="H435" s="36">
        <v>239.59666666666664</v>
      </c>
      <c r="I435" s="36">
        <v>243.29333333333329</v>
      </c>
      <c r="J435" s="36">
        <v>248.21666666666664</v>
      </c>
      <c r="K435" s="31">
        <v>238.37</v>
      </c>
      <c r="L435" s="31">
        <v>229.75</v>
      </c>
      <c r="M435" s="31">
        <v>11.76942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1520.95</v>
      </c>
      <c r="D436" s="36">
        <v>1518</v>
      </c>
      <c r="E436" s="36">
        <v>1513.15</v>
      </c>
      <c r="F436" s="36">
        <v>1505.3500000000001</v>
      </c>
      <c r="G436" s="36">
        <v>1500.5000000000002</v>
      </c>
      <c r="H436" s="36">
        <v>1525.8</v>
      </c>
      <c r="I436" s="36">
        <v>1530.6499999999999</v>
      </c>
      <c r="J436" s="36">
        <v>1538.4499999999998</v>
      </c>
      <c r="K436" s="31">
        <v>1522.85</v>
      </c>
      <c r="L436" s="31">
        <v>1510.2</v>
      </c>
      <c r="M436" s="31">
        <v>14.78241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757.05</v>
      </c>
      <c r="D437" s="36">
        <v>755.9</v>
      </c>
      <c r="E437" s="36">
        <v>748.9</v>
      </c>
      <c r="F437" s="36">
        <v>740.75</v>
      </c>
      <c r="G437" s="36">
        <v>733.75</v>
      </c>
      <c r="H437" s="36">
        <v>764.05</v>
      </c>
      <c r="I437" s="36">
        <v>771.05</v>
      </c>
      <c r="J437" s="36">
        <v>779.19999999999993</v>
      </c>
      <c r="K437" s="31">
        <v>762.9</v>
      </c>
      <c r="L437" s="31">
        <v>747.75</v>
      </c>
      <c r="M437" s="31">
        <v>7.0301499999999999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4571.55</v>
      </c>
      <c r="D438" s="36">
        <v>4585.3</v>
      </c>
      <c r="E438" s="36">
        <v>4522.6000000000004</v>
      </c>
      <c r="F438" s="36">
        <v>4473.6500000000005</v>
      </c>
      <c r="G438" s="36">
        <v>4410.9500000000007</v>
      </c>
      <c r="H438" s="36">
        <v>4634.25</v>
      </c>
      <c r="I438" s="36">
        <v>4696.9499999999989</v>
      </c>
      <c r="J438" s="36">
        <v>4745.8999999999996</v>
      </c>
      <c r="K438" s="31">
        <v>4648</v>
      </c>
      <c r="L438" s="31">
        <v>4536.3500000000004</v>
      </c>
      <c r="M438" s="31">
        <v>0.45879999999999999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1291.5999999999999</v>
      </c>
      <c r="D439" s="36">
        <v>1304.6000000000001</v>
      </c>
      <c r="E439" s="36">
        <v>1271.2000000000003</v>
      </c>
      <c r="F439" s="36">
        <v>1250.8000000000002</v>
      </c>
      <c r="G439" s="36">
        <v>1217.4000000000003</v>
      </c>
      <c r="H439" s="36">
        <v>1325.0000000000002</v>
      </c>
      <c r="I439" s="36">
        <v>1358.4000000000003</v>
      </c>
      <c r="J439" s="36">
        <v>1378.8000000000002</v>
      </c>
      <c r="K439" s="31">
        <v>1338</v>
      </c>
      <c r="L439" s="31">
        <v>1284.2</v>
      </c>
      <c r="M439" s="31">
        <v>5.4740799999999998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562.45000000000005</v>
      </c>
      <c r="D440" s="36">
        <v>560.15</v>
      </c>
      <c r="E440" s="36">
        <v>553.34999999999991</v>
      </c>
      <c r="F440" s="36">
        <v>544.24999999999989</v>
      </c>
      <c r="G440" s="36">
        <v>537.44999999999982</v>
      </c>
      <c r="H440" s="36">
        <v>569.25</v>
      </c>
      <c r="I440" s="36">
        <v>576.04999999999995</v>
      </c>
      <c r="J440" s="36">
        <v>585.15000000000009</v>
      </c>
      <c r="K440" s="31">
        <v>566.95000000000005</v>
      </c>
      <c r="L440" s="31">
        <v>551.04999999999995</v>
      </c>
      <c r="M440" s="31">
        <v>7.70085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6156.4</v>
      </c>
      <c r="D441" s="36">
        <v>6144.7666666666664</v>
      </c>
      <c r="E441" s="36">
        <v>6034.833333333333</v>
      </c>
      <c r="F441" s="36">
        <v>5913.2666666666664</v>
      </c>
      <c r="G441" s="36">
        <v>5803.333333333333</v>
      </c>
      <c r="H441" s="36">
        <v>6266.333333333333</v>
      </c>
      <c r="I441" s="36">
        <v>6376.2666666666673</v>
      </c>
      <c r="J441" s="36">
        <v>6497.833333333333</v>
      </c>
      <c r="K441" s="31">
        <v>6254.7</v>
      </c>
      <c r="L441" s="31">
        <v>6023.2</v>
      </c>
      <c r="M441" s="31">
        <v>1.7602199999999999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748.45</v>
      </c>
      <c r="D442" s="36">
        <v>743.69999999999993</v>
      </c>
      <c r="E442" s="36">
        <v>729.74999999999989</v>
      </c>
      <c r="F442" s="36">
        <v>711.05</v>
      </c>
      <c r="G442" s="36">
        <v>697.09999999999991</v>
      </c>
      <c r="H442" s="36">
        <v>762.39999999999986</v>
      </c>
      <c r="I442" s="36">
        <v>776.34999999999991</v>
      </c>
      <c r="J442" s="36">
        <v>795.04999999999984</v>
      </c>
      <c r="K442" s="31">
        <v>757.65</v>
      </c>
      <c r="L442" s="31">
        <v>725</v>
      </c>
      <c r="M442" s="31">
        <v>8.7372300000000003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49.96</v>
      </c>
      <c r="D443" s="36">
        <v>49.699999999999996</v>
      </c>
      <c r="E443" s="36">
        <v>49.109999999999992</v>
      </c>
      <c r="F443" s="36">
        <v>48.26</v>
      </c>
      <c r="G443" s="36">
        <v>47.669999999999995</v>
      </c>
      <c r="H443" s="36">
        <v>50.54999999999999</v>
      </c>
      <c r="I443" s="36">
        <v>51.139999999999993</v>
      </c>
      <c r="J443" s="36">
        <v>51.989999999999988</v>
      </c>
      <c r="K443" s="31">
        <v>50.29</v>
      </c>
      <c r="L443" s="31">
        <v>48.85</v>
      </c>
      <c r="M443" s="31">
        <v>498.74657000000002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662.55</v>
      </c>
      <c r="D444" s="36">
        <v>656.88333333333333</v>
      </c>
      <c r="E444" s="36">
        <v>645.76666666666665</v>
      </c>
      <c r="F444" s="36">
        <v>628.98333333333335</v>
      </c>
      <c r="G444" s="36">
        <v>617.86666666666667</v>
      </c>
      <c r="H444" s="36">
        <v>673.66666666666663</v>
      </c>
      <c r="I444" s="36">
        <v>684.78333333333319</v>
      </c>
      <c r="J444" s="36">
        <v>701.56666666666661</v>
      </c>
      <c r="K444" s="31">
        <v>668</v>
      </c>
      <c r="L444" s="31">
        <v>640.1</v>
      </c>
      <c r="M444" s="31">
        <v>32.503480000000003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707.6</v>
      </c>
      <c r="D445" s="36">
        <v>707.11666666666667</v>
      </c>
      <c r="E445" s="36">
        <v>703.23333333333335</v>
      </c>
      <c r="F445" s="36">
        <v>698.86666666666667</v>
      </c>
      <c r="G445" s="36">
        <v>694.98333333333335</v>
      </c>
      <c r="H445" s="36">
        <v>711.48333333333335</v>
      </c>
      <c r="I445" s="36">
        <v>715.36666666666679</v>
      </c>
      <c r="J445" s="36">
        <v>719.73333333333335</v>
      </c>
      <c r="K445" s="31">
        <v>711</v>
      </c>
      <c r="L445" s="31">
        <v>702.75</v>
      </c>
      <c r="M445" s="31">
        <v>5.1740399999999998</v>
      </c>
      <c r="N445" s="1"/>
      <c r="O445" s="1"/>
    </row>
    <row r="446" spans="1:15" ht="12.75" customHeight="1">
      <c r="A446" s="33">
        <v>436</v>
      </c>
      <c r="B446" s="53" t="s">
        <v>836</v>
      </c>
      <c r="C446" s="31">
        <v>471.05</v>
      </c>
      <c r="D446" s="36">
        <v>475.93333333333334</v>
      </c>
      <c r="E446" s="36">
        <v>464.36666666666667</v>
      </c>
      <c r="F446" s="36">
        <v>457.68333333333334</v>
      </c>
      <c r="G446" s="36">
        <v>446.11666666666667</v>
      </c>
      <c r="H446" s="36">
        <v>482.61666666666667</v>
      </c>
      <c r="I446" s="36">
        <v>494.18333333333339</v>
      </c>
      <c r="J446" s="36">
        <v>500.86666666666667</v>
      </c>
      <c r="K446" s="31">
        <v>487.5</v>
      </c>
      <c r="L446" s="31">
        <v>469.25</v>
      </c>
      <c r="M446" s="31">
        <v>16.299620000000001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43</v>
      </c>
      <c r="D447" s="36">
        <v>43.406666666666673</v>
      </c>
      <c r="E447" s="36">
        <v>42.293333333333344</v>
      </c>
      <c r="F447" s="36">
        <v>41.586666666666673</v>
      </c>
      <c r="G447" s="36">
        <v>40.473333333333343</v>
      </c>
      <c r="H447" s="36">
        <v>44.113333333333344</v>
      </c>
      <c r="I447" s="36">
        <v>45.226666666666674</v>
      </c>
      <c r="J447" s="36">
        <v>45.933333333333344</v>
      </c>
      <c r="K447" s="31">
        <v>44.52</v>
      </c>
      <c r="L447" s="31">
        <v>42.7</v>
      </c>
      <c r="M447" s="31">
        <v>80.263630000000006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2471.15</v>
      </c>
      <c r="D448" s="36">
        <v>2478.3333333333335</v>
      </c>
      <c r="E448" s="36">
        <v>2446.1166666666668</v>
      </c>
      <c r="F448" s="36">
        <v>2421.0833333333335</v>
      </c>
      <c r="G448" s="36">
        <v>2388.8666666666668</v>
      </c>
      <c r="H448" s="36">
        <v>2503.3666666666668</v>
      </c>
      <c r="I448" s="36">
        <v>2535.583333333333</v>
      </c>
      <c r="J448" s="36">
        <v>2560.6166666666668</v>
      </c>
      <c r="K448" s="31">
        <v>2510.5500000000002</v>
      </c>
      <c r="L448" s="31">
        <v>2453.3000000000002</v>
      </c>
      <c r="M448" s="31">
        <v>10.90211</v>
      </c>
      <c r="N448" s="1"/>
      <c r="O448" s="1"/>
    </row>
    <row r="449" spans="1:15" ht="12.75" customHeight="1">
      <c r="A449" s="33">
        <v>439</v>
      </c>
      <c r="B449" s="53" t="s">
        <v>887</v>
      </c>
      <c r="C449" s="31">
        <v>174.68</v>
      </c>
      <c r="D449" s="36">
        <v>175.12666666666667</v>
      </c>
      <c r="E449" s="36">
        <v>173.65333333333334</v>
      </c>
      <c r="F449" s="36">
        <v>172.62666666666667</v>
      </c>
      <c r="G449" s="36">
        <v>171.15333333333334</v>
      </c>
      <c r="H449" s="36">
        <v>176.15333333333334</v>
      </c>
      <c r="I449" s="36">
        <v>177.62666666666669</v>
      </c>
      <c r="J449" s="36">
        <v>178.65333333333334</v>
      </c>
      <c r="K449" s="31">
        <v>176.6</v>
      </c>
      <c r="L449" s="31">
        <v>174.1</v>
      </c>
      <c r="M449" s="31">
        <v>12.71406</v>
      </c>
      <c r="N449" s="1"/>
      <c r="O449" s="1"/>
    </row>
    <row r="450" spans="1:15" ht="12.75" customHeight="1">
      <c r="A450" s="33">
        <v>440</v>
      </c>
      <c r="B450" s="53" t="s">
        <v>888</v>
      </c>
      <c r="C450" s="31">
        <v>469.9</v>
      </c>
      <c r="D450" s="36">
        <v>470.5333333333333</v>
      </c>
      <c r="E450" s="36">
        <v>468.11666666666662</v>
      </c>
      <c r="F450" s="36">
        <v>466.33333333333331</v>
      </c>
      <c r="G450" s="36">
        <v>463.91666666666663</v>
      </c>
      <c r="H450" s="36">
        <v>472.31666666666661</v>
      </c>
      <c r="I450" s="36">
        <v>474.73333333333335</v>
      </c>
      <c r="J450" s="36">
        <v>476.51666666666659</v>
      </c>
      <c r="K450" s="31">
        <v>472.95</v>
      </c>
      <c r="L450" s="31">
        <v>468.75</v>
      </c>
      <c r="M450" s="31">
        <v>0.84867000000000004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956.15</v>
      </c>
      <c r="D451" s="36">
        <v>961.83333333333337</v>
      </c>
      <c r="E451" s="36">
        <v>946.36666666666679</v>
      </c>
      <c r="F451" s="36">
        <v>936.58333333333337</v>
      </c>
      <c r="G451" s="36">
        <v>921.11666666666679</v>
      </c>
      <c r="H451" s="36">
        <v>971.61666666666679</v>
      </c>
      <c r="I451" s="36">
        <v>987.08333333333326</v>
      </c>
      <c r="J451" s="36">
        <v>996.86666666666679</v>
      </c>
      <c r="K451" s="31">
        <v>977.3</v>
      </c>
      <c r="L451" s="31">
        <v>952.05</v>
      </c>
      <c r="M451" s="31">
        <v>3.9144199999999998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1121.0999999999999</v>
      </c>
      <c r="D452" s="36">
        <v>1115.5833333333333</v>
      </c>
      <c r="E452" s="36">
        <v>1106.7666666666664</v>
      </c>
      <c r="F452" s="36">
        <v>1092.4333333333332</v>
      </c>
      <c r="G452" s="36">
        <v>1083.6166666666663</v>
      </c>
      <c r="H452" s="36">
        <v>1129.9166666666665</v>
      </c>
      <c r="I452" s="36">
        <v>1138.7333333333336</v>
      </c>
      <c r="J452" s="36">
        <v>1153.0666666666666</v>
      </c>
      <c r="K452" s="31">
        <v>1124.4000000000001</v>
      </c>
      <c r="L452" s="31">
        <v>1101.25</v>
      </c>
      <c r="M452" s="31">
        <v>13.657859999999999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1868.2</v>
      </c>
      <c r="D453" s="36">
        <v>1867.1666666666667</v>
      </c>
      <c r="E453" s="36">
        <v>1856.1333333333334</v>
      </c>
      <c r="F453" s="36">
        <v>1844.0666666666666</v>
      </c>
      <c r="G453" s="36">
        <v>1833.0333333333333</v>
      </c>
      <c r="H453" s="36">
        <v>1879.2333333333336</v>
      </c>
      <c r="I453" s="36">
        <v>1890.2666666666669</v>
      </c>
      <c r="J453" s="36">
        <v>1902.3333333333337</v>
      </c>
      <c r="K453" s="31">
        <v>1878.2</v>
      </c>
      <c r="L453" s="31">
        <v>1855.1</v>
      </c>
      <c r="M453" s="31">
        <v>3.4214600000000002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3815.1</v>
      </c>
      <c r="D454" s="36">
        <v>3817.3833333333337</v>
      </c>
      <c r="E454" s="36">
        <v>3792.7666666666673</v>
      </c>
      <c r="F454" s="36">
        <v>3770.4333333333338</v>
      </c>
      <c r="G454" s="36">
        <v>3745.8166666666675</v>
      </c>
      <c r="H454" s="36">
        <v>3839.7166666666672</v>
      </c>
      <c r="I454" s="36">
        <v>3864.333333333333</v>
      </c>
      <c r="J454" s="36">
        <v>3886.666666666667</v>
      </c>
      <c r="K454" s="31">
        <v>3842</v>
      </c>
      <c r="L454" s="31">
        <v>3795.05</v>
      </c>
      <c r="M454" s="31">
        <v>17.740449999999999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1126.9000000000001</v>
      </c>
      <c r="D455" s="36">
        <v>1122.55</v>
      </c>
      <c r="E455" s="36">
        <v>1116.8</v>
      </c>
      <c r="F455" s="36">
        <v>1106.7</v>
      </c>
      <c r="G455" s="36">
        <v>1100.95</v>
      </c>
      <c r="H455" s="36">
        <v>1132.6499999999999</v>
      </c>
      <c r="I455" s="36">
        <v>1138.3999999999999</v>
      </c>
      <c r="J455" s="36">
        <v>1148.4999999999998</v>
      </c>
      <c r="K455" s="31">
        <v>1128.3</v>
      </c>
      <c r="L455" s="31">
        <v>1112.45</v>
      </c>
      <c r="M455" s="31">
        <v>11.618639999999999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7289.7</v>
      </c>
      <c r="D456" s="36">
        <v>7309.0666666666666</v>
      </c>
      <c r="E456" s="36">
        <v>7255.6333333333332</v>
      </c>
      <c r="F456" s="36">
        <v>7221.5666666666666</v>
      </c>
      <c r="G456" s="36">
        <v>7168.1333333333332</v>
      </c>
      <c r="H456" s="36">
        <v>7343.1333333333332</v>
      </c>
      <c r="I456" s="36">
        <v>7396.5666666666657</v>
      </c>
      <c r="J456" s="36">
        <v>7430.6333333333332</v>
      </c>
      <c r="K456" s="31">
        <v>7362.5</v>
      </c>
      <c r="L456" s="31">
        <v>7275</v>
      </c>
      <c r="M456" s="31">
        <v>0.94020000000000004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6893.05</v>
      </c>
      <c r="D457" s="36">
        <v>6887.4000000000005</v>
      </c>
      <c r="E457" s="36">
        <v>6736.6500000000015</v>
      </c>
      <c r="F457" s="36">
        <v>6580.2500000000009</v>
      </c>
      <c r="G457" s="36">
        <v>6429.5000000000018</v>
      </c>
      <c r="H457" s="36">
        <v>7043.8000000000011</v>
      </c>
      <c r="I457" s="36">
        <v>7194.5499999999993</v>
      </c>
      <c r="J457" s="36">
        <v>7350.9500000000007</v>
      </c>
      <c r="K457" s="31">
        <v>7038.15</v>
      </c>
      <c r="L457" s="31">
        <v>6731</v>
      </c>
      <c r="M457" s="31">
        <v>1.6608099999999999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660.75</v>
      </c>
      <c r="D458" s="36">
        <v>664.68333333333339</v>
      </c>
      <c r="E458" s="36">
        <v>655.41666666666674</v>
      </c>
      <c r="F458" s="36">
        <v>650.08333333333337</v>
      </c>
      <c r="G458" s="36">
        <v>640.81666666666672</v>
      </c>
      <c r="H458" s="36">
        <v>670.01666666666677</v>
      </c>
      <c r="I458" s="36">
        <v>679.28333333333342</v>
      </c>
      <c r="J458" s="36">
        <v>684.61666666666679</v>
      </c>
      <c r="K458" s="31">
        <v>673.95</v>
      </c>
      <c r="L458" s="31">
        <v>659.35</v>
      </c>
      <c r="M458" s="31">
        <v>28.600989999999999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985.9</v>
      </c>
      <c r="D459" s="36">
        <v>991.15</v>
      </c>
      <c r="E459" s="36">
        <v>978.75</v>
      </c>
      <c r="F459" s="36">
        <v>971.6</v>
      </c>
      <c r="G459" s="36">
        <v>959.2</v>
      </c>
      <c r="H459" s="36">
        <v>998.3</v>
      </c>
      <c r="I459" s="36">
        <v>1010.6999999999998</v>
      </c>
      <c r="J459" s="36">
        <v>1017.8499999999999</v>
      </c>
      <c r="K459" s="31">
        <v>1003.55</v>
      </c>
      <c r="L459" s="31">
        <v>984</v>
      </c>
      <c r="M459" s="31">
        <v>98.450749999999999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451.7</v>
      </c>
      <c r="D460" s="36">
        <v>451.36666666666662</v>
      </c>
      <c r="E460" s="36">
        <v>448.48333333333323</v>
      </c>
      <c r="F460" s="36">
        <v>445.26666666666659</v>
      </c>
      <c r="G460" s="36">
        <v>442.38333333333321</v>
      </c>
      <c r="H460" s="36">
        <v>454.58333333333326</v>
      </c>
      <c r="I460" s="36">
        <v>457.46666666666658</v>
      </c>
      <c r="J460" s="36">
        <v>460.68333333333328</v>
      </c>
      <c r="K460" s="31">
        <v>454.25</v>
      </c>
      <c r="L460" s="31">
        <v>448.15</v>
      </c>
      <c r="M460" s="31">
        <v>65.229439999999997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181.12</v>
      </c>
      <c r="D461" s="36">
        <v>182.10666666666668</v>
      </c>
      <c r="E461" s="36">
        <v>179.61333333333337</v>
      </c>
      <c r="F461" s="36">
        <v>178.10666666666668</v>
      </c>
      <c r="G461" s="36">
        <v>175.61333333333337</v>
      </c>
      <c r="H461" s="36">
        <v>183.61333333333337</v>
      </c>
      <c r="I461" s="36">
        <v>186.10666666666671</v>
      </c>
      <c r="J461" s="36">
        <v>187.61333333333337</v>
      </c>
      <c r="K461" s="31">
        <v>184.6</v>
      </c>
      <c r="L461" s="31">
        <v>180.6</v>
      </c>
      <c r="M461" s="31">
        <v>350.32118000000003</v>
      </c>
      <c r="N461" s="1"/>
      <c r="O461" s="1"/>
    </row>
    <row r="462" spans="1:15" ht="12.75" customHeight="1">
      <c r="A462" s="33">
        <v>452</v>
      </c>
      <c r="B462" s="53" t="s">
        <v>889</v>
      </c>
      <c r="C462" s="31">
        <v>1029.5999999999999</v>
      </c>
      <c r="D462" s="36">
        <v>1033.1833333333334</v>
      </c>
      <c r="E462" s="36">
        <v>1024.3666666666668</v>
      </c>
      <c r="F462" s="36">
        <v>1019.1333333333334</v>
      </c>
      <c r="G462" s="36">
        <v>1010.3166666666668</v>
      </c>
      <c r="H462" s="36">
        <v>1038.4166666666667</v>
      </c>
      <c r="I462" s="36">
        <v>1047.2333333333333</v>
      </c>
      <c r="J462" s="36">
        <v>1052.4666666666667</v>
      </c>
      <c r="K462" s="31">
        <v>1042</v>
      </c>
      <c r="L462" s="31">
        <v>1027.95</v>
      </c>
      <c r="M462" s="31">
        <v>11.884410000000001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78.489999999999995</v>
      </c>
      <c r="D463" s="36">
        <v>78.820000000000007</v>
      </c>
      <c r="E463" s="36">
        <v>77.890000000000015</v>
      </c>
      <c r="F463" s="36">
        <v>77.290000000000006</v>
      </c>
      <c r="G463" s="36">
        <v>76.360000000000014</v>
      </c>
      <c r="H463" s="36">
        <v>79.420000000000016</v>
      </c>
      <c r="I463" s="36">
        <v>80.349999999999994</v>
      </c>
      <c r="J463" s="36">
        <v>80.950000000000017</v>
      </c>
      <c r="K463" s="31">
        <v>79.75</v>
      </c>
      <c r="L463" s="31">
        <v>78.22</v>
      </c>
      <c r="M463" s="31">
        <v>31.066800000000001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1371.35</v>
      </c>
      <c r="D464" s="36">
        <v>1377.6500000000003</v>
      </c>
      <c r="E464" s="36">
        <v>1363.8500000000006</v>
      </c>
      <c r="F464" s="36">
        <v>1356.3500000000004</v>
      </c>
      <c r="G464" s="36">
        <v>1342.5500000000006</v>
      </c>
      <c r="H464" s="36">
        <v>1385.1500000000005</v>
      </c>
      <c r="I464" s="36">
        <v>1398.9500000000003</v>
      </c>
      <c r="J464" s="36">
        <v>1406.4500000000005</v>
      </c>
      <c r="K464" s="31">
        <v>1391.45</v>
      </c>
      <c r="L464" s="31">
        <v>1370.15</v>
      </c>
      <c r="M464" s="31">
        <v>9.5076000000000001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1375.25</v>
      </c>
      <c r="D465" s="36">
        <v>1375.2666666666664</v>
      </c>
      <c r="E465" s="36">
        <v>1355.5833333333328</v>
      </c>
      <c r="F465" s="36">
        <v>1335.9166666666663</v>
      </c>
      <c r="G465" s="36">
        <v>1316.2333333333327</v>
      </c>
      <c r="H465" s="36">
        <v>1394.9333333333329</v>
      </c>
      <c r="I465" s="36">
        <v>1414.6166666666663</v>
      </c>
      <c r="J465" s="36">
        <v>1434.2833333333331</v>
      </c>
      <c r="K465" s="31">
        <v>1394.95</v>
      </c>
      <c r="L465" s="31">
        <v>1355.6</v>
      </c>
      <c r="M465" s="31">
        <v>6.2040300000000004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242.83</v>
      </c>
      <c r="D466" s="36">
        <v>242.26</v>
      </c>
      <c r="E466" s="36">
        <v>239.67</v>
      </c>
      <c r="F466" s="36">
        <v>236.51</v>
      </c>
      <c r="G466" s="36">
        <v>233.92</v>
      </c>
      <c r="H466" s="36">
        <v>245.42</v>
      </c>
      <c r="I466" s="36">
        <v>248.01000000000002</v>
      </c>
      <c r="J466" s="36">
        <v>251.17</v>
      </c>
      <c r="K466" s="31">
        <v>244.85</v>
      </c>
      <c r="L466" s="31">
        <v>239.1</v>
      </c>
      <c r="M466" s="31">
        <v>10.4316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875.3</v>
      </c>
      <c r="D467" s="36">
        <v>871.4</v>
      </c>
      <c r="E467" s="36">
        <v>862.44999999999993</v>
      </c>
      <c r="F467" s="36">
        <v>849.59999999999991</v>
      </c>
      <c r="G467" s="36">
        <v>840.64999999999986</v>
      </c>
      <c r="H467" s="36">
        <v>884.25</v>
      </c>
      <c r="I467" s="36">
        <v>893.2</v>
      </c>
      <c r="J467" s="36">
        <v>906.05000000000007</v>
      </c>
      <c r="K467" s="31">
        <v>880.35</v>
      </c>
      <c r="L467" s="31">
        <v>858.55</v>
      </c>
      <c r="M467" s="31">
        <v>7.4358700000000004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5257.8</v>
      </c>
      <c r="D468" s="36">
        <v>5302.9333333333334</v>
      </c>
      <c r="E468" s="36">
        <v>5186.8666666666668</v>
      </c>
      <c r="F468" s="36">
        <v>5115.9333333333334</v>
      </c>
      <c r="G468" s="36">
        <v>4999.8666666666668</v>
      </c>
      <c r="H468" s="36">
        <v>5373.8666666666668</v>
      </c>
      <c r="I468" s="36">
        <v>5489.9333333333343</v>
      </c>
      <c r="J468" s="36">
        <v>5560.8666666666668</v>
      </c>
      <c r="K468" s="31">
        <v>5419</v>
      </c>
      <c r="L468" s="31">
        <v>5232</v>
      </c>
      <c r="M468" s="31">
        <v>0.64773999999999998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4712.6499999999996</v>
      </c>
      <c r="D469" s="36">
        <v>4718.55</v>
      </c>
      <c r="E469" s="36">
        <v>4619.2000000000007</v>
      </c>
      <c r="F469" s="36">
        <v>4525.7500000000009</v>
      </c>
      <c r="G469" s="36">
        <v>4426.4000000000015</v>
      </c>
      <c r="H469" s="36">
        <v>4812</v>
      </c>
      <c r="I469" s="36">
        <v>4911.3500000000004</v>
      </c>
      <c r="J469" s="36">
        <v>5004.7999999999993</v>
      </c>
      <c r="K469" s="31">
        <v>4817.8999999999996</v>
      </c>
      <c r="L469" s="31">
        <v>4625.1000000000004</v>
      </c>
      <c r="M469" s="31">
        <v>3.4846699999999999</v>
      </c>
      <c r="N469" s="1"/>
      <c r="O469" s="1"/>
    </row>
    <row r="470" spans="1:15" ht="12.75" customHeight="1">
      <c r="A470" s="33">
        <v>460</v>
      </c>
      <c r="B470" s="53" t="s">
        <v>890</v>
      </c>
      <c r="C470" s="31">
        <v>1496.15</v>
      </c>
      <c r="D470" s="36">
        <v>1496.7166666666665</v>
      </c>
      <c r="E470" s="36">
        <v>1469.5333333333328</v>
      </c>
      <c r="F470" s="36">
        <v>1442.9166666666663</v>
      </c>
      <c r="G470" s="36">
        <v>1415.7333333333327</v>
      </c>
      <c r="H470" s="36">
        <v>1523.333333333333</v>
      </c>
      <c r="I470" s="36">
        <v>1550.5166666666669</v>
      </c>
      <c r="J470" s="36">
        <v>1577.1333333333332</v>
      </c>
      <c r="K470" s="31">
        <v>1523.9</v>
      </c>
      <c r="L470" s="31">
        <v>1470.1</v>
      </c>
      <c r="M470" s="31">
        <v>22.383130000000001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3589</v>
      </c>
      <c r="D471" s="36">
        <v>3584</v>
      </c>
      <c r="E471" s="36">
        <v>3543</v>
      </c>
      <c r="F471" s="36">
        <v>3497</v>
      </c>
      <c r="G471" s="36">
        <v>3456</v>
      </c>
      <c r="H471" s="36">
        <v>3630</v>
      </c>
      <c r="I471" s="36">
        <v>3671</v>
      </c>
      <c r="J471" s="36">
        <v>3717</v>
      </c>
      <c r="K471" s="31">
        <v>3625</v>
      </c>
      <c r="L471" s="31">
        <v>3538</v>
      </c>
      <c r="M471" s="31">
        <v>15.850479999999999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2886.85</v>
      </c>
      <c r="D472" s="36">
        <v>2885.4166666666665</v>
      </c>
      <c r="E472" s="36">
        <v>2861.833333333333</v>
      </c>
      <c r="F472" s="36">
        <v>2836.8166666666666</v>
      </c>
      <c r="G472" s="36">
        <v>2813.2333333333331</v>
      </c>
      <c r="H472" s="36">
        <v>2910.4333333333329</v>
      </c>
      <c r="I472" s="36">
        <v>2934.016666666666</v>
      </c>
      <c r="J472" s="36">
        <v>2959.0333333333328</v>
      </c>
      <c r="K472" s="31">
        <v>2909</v>
      </c>
      <c r="L472" s="31">
        <v>2860.4</v>
      </c>
      <c r="M472" s="31">
        <v>1.86896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1604.45</v>
      </c>
      <c r="D473" s="36">
        <v>1600.4833333333333</v>
      </c>
      <c r="E473" s="36">
        <v>1591.9666666666667</v>
      </c>
      <c r="F473" s="36">
        <v>1579.4833333333333</v>
      </c>
      <c r="G473" s="36">
        <v>1570.9666666666667</v>
      </c>
      <c r="H473" s="36">
        <v>1612.9666666666667</v>
      </c>
      <c r="I473" s="36">
        <v>1621.4833333333336</v>
      </c>
      <c r="J473" s="36">
        <v>1633.9666666666667</v>
      </c>
      <c r="K473" s="31">
        <v>1609</v>
      </c>
      <c r="L473" s="31">
        <v>1588</v>
      </c>
      <c r="M473" s="31">
        <v>2.49173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5357.6</v>
      </c>
      <c r="D474" s="36">
        <v>5338.2</v>
      </c>
      <c r="E474" s="36">
        <v>5224.3999999999996</v>
      </c>
      <c r="F474" s="36">
        <v>5091.2</v>
      </c>
      <c r="G474" s="36">
        <v>4977.3999999999996</v>
      </c>
      <c r="H474" s="36">
        <v>5471.4</v>
      </c>
      <c r="I474" s="36">
        <v>5585.2000000000007</v>
      </c>
      <c r="J474" s="36">
        <v>5718.4</v>
      </c>
      <c r="K474" s="31">
        <v>5452</v>
      </c>
      <c r="L474" s="31">
        <v>5205</v>
      </c>
      <c r="M474" s="31">
        <v>12.47457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39.03</v>
      </c>
      <c r="D475" s="36">
        <v>39.243333333333332</v>
      </c>
      <c r="E475" s="36">
        <v>38.686666666666667</v>
      </c>
      <c r="F475" s="36">
        <v>38.343333333333334</v>
      </c>
      <c r="G475" s="36">
        <v>37.786666666666669</v>
      </c>
      <c r="H475" s="36">
        <v>39.586666666666666</v>
      </c>
      <c r="I475" s="36">
        <v>40.143333333333324</v>
      </c>
      <c r="J475" s="36">
        <v>40.486666666666665</v>
      </c>
      <c r="K475" s="31">
        <v>39.799999999999997</v>
      </c>
      <c r="L475" s="31">
        <v>38.9</v>
      </c>
      <c r="M475" s="31">
        <v>129.31527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384.8</v>
      </c>
      <c r="D476" s="36">
        <v>388.26666666666665</v>
      </c>
      <c r="E476" s="36">
        <v>380.0333333333333</v>
      </c>
      <c r="F476" s="36">
        <v>375.26666666666665</v>
      </c>
      <c r="G476" s="36">
        <v>367.0333333333333</v>
      </c>
      <c r="H476" s="36">
        <v>393.0333333333333</v>
      </c>
      <c r="I476" s="36">
        <v>401.26666666666665</v>
      </c>
      <c r="J476" s="36">
        <v>406.0333333333333</v>
      </c>
      <c r="K476" s="31">
        <v>396.5</v>
      </c>
      <c r="L476" s="31">
        <v>383.5</v>
      </c>
      <c r="M476" s="31">
        <v>7.6839199999999996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576.15</v>
      </c>
      <c r="D477" s="36">
        <v>576.2833333333333</v>
      </c>
      <c r="E477" s="36">
        <v>568.91666666666663</v>
      </c>
      <c r="F477" s="36">
        <v>561.68333333333328</v>
      </c>
      <c r="G477" s="36">
        <v>554.31666666666661</v>
      </c>
      <c r="H477" s="36">
        <v>583.51666666666665</v>
      </c>
      <c r="I477" s="36">
        <v>590.88333333333344</v>
      </c>
      <c r="J477" s="31">
        <v>598.11666666666667</v>
      </c>
      <c r="K477" s="31">
        <v>583.65</v>
      </c>
      <c r="L477" s="31">
        <v>569.04999999999995</v>
      </c>
      <c r="M477" s="53">
        <v>4.5055100000000001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4363.25</v>
      </c>
      <c r="D478" s="36">
        <v>4338.75</v>
      </c>
      <c r="E478" s="36">
        <v>4277.5</v>
      </c>
      <c r="F478" s="36">
        <v>4191.75</v>
      </c>
      <c r="G478" s="36">
        <v>4130.5</v>
      </c>
      <c r="H478" s="36">
        <v>4424.5</v>
      </c>
      <c r="I478" s="36">
        <v>4485.75</v>
      </c>
      <c r="J478" s="31">
        <v>4571.5</v>
      </c>
      <c r="K478" s="31">
        <v>4400</v>
      </c>
      <c r="L478" s="31">
        <v>4253</v>
      </c>
      <c r="M478" s="53">
        <v>4.04976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56.26</v>
      </c>
      <c r="D479" s="36">
        <v>56.673333333333325</v>
      </c>
      <c r="E479" s="36">
        <v>55.586666666666652</v>
      </c>
      <c r="F479" s="36">
        <v>54.913333333333327</v>
      </c>
      <c r="G479" s="36">
        <v>53.826666666666654</v>
      </c>
      <c r="H479" s="36">
        <v>57.34666666666665</v>
      </c>
      <c r="I479" s="36">
        <v>58.433333333333323</v>
      </c>
      <c r="J479" s="36">
        <v>59.106666666666648</v>
      </c>
      <c r="K479" s="31">
        <v>57.76</v>
      </c>
      <c r="L479" s="31">
        <v>56</v>
      </c>
      <c r="M479" s="31">
        <v>86.727419999999995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1070.7</v>
      </c>
      <c r="D480" s="36">
        <v>1062.2500000000002</v>
      </c>
      <c r="E480" s="36">
        <v>1049.1000000000004</v>
      </c>
      <c r="F480" s="36">
        <v>1027.5000000000002</v>
      </c>
      <c r="G480" s="36">
        <v>1014.3500000000004</v>
      </c>
      <c r="H480" s="36">
        <v>1083.8500000000004</v>
      </c>
      <c r="I480" s="36">
        <v>1097.0000000000005</v>
      </c>
      <c r="J480" s="31">
        <v>1118.6000000000004</v>
      </c>
      <c r="K480" s="31">
        <v>1075.4000000000001</v>
      </c>
      <c r="L480" s="31">
        <v>1040.6500000000001</v>
      </c>
      <c r="M480" s="53">
        <v>9.6987400000000008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556.15</v>
      </c>
      <c r="D481" s="36">
        <v>554.61666666666667</v>
      </c>
      <c r="E481" s="36">
        <v>551.63333333333333</v>
      </c>
      <c r="F481" s="36">
        <v>547.11666666666667</v>
      </c>
      <c r="G481" s="36">
        <v>544.13333333333333</v>
      </c>
      <c r="H481" s="36">
        <v>559.13333333333333</v>
      </c>
      <c r="I481" s="36">
        <v>562.11666666666667</v>
      </c>
      <c r="J481" s="36">
        <v>566.63333333333333</v>
      </c>
      <c r="K481" s="31">
        <v>557.6</v>
      </c>
      <c r="L481" s="31">
        <v>550.1</v>
      </c>
      <c r="M481" s="31">
        <v>15.8767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1043.9000000000001</v>
      </c>
      <c r="D482" s="36">
        <v>1037.9666666666667</v>
      </c>
      <c r="E482" s="36">
        <v>1007.9333333333334</v>
      </c>
      <c r="F482" s="36">
        <v>971.9666666666667</v>
      </c>
      <c r="G482" s="36">
        <v>941.93333333333339</v>
      </c>
      <c r="H482" s="36">
        <v>1073.9333333333334</v>
      </c>
      <c r="I482" s="36">
        <v>1103.9666666666667</v>
      </c>
      <c r="J482" s="36">
        <v>1139.9333333333334</v>
      </c>
      <c r="K482" s="31">
        <v>1068</v>
      </c>
      <c r="L482" s="31">
        <v>1002</v>
      </c>
      <c r="M482" s="31">
        <v>7.7952199999999996</v>
      </c>
      <c r="N482" s="1"/>
      <c r="O482" s="1"/>
    </row>
    <row r="483" spans="1:15" ht="12.75" customHeight="1">
      <c r="A483" s="33">
        <v>473</v>
      </c>
      <c r="B483" s="31" t="s">
        <v>837</v>
      </c>
      <c r="C483" s="31">
        <v>50.43</v>
      </c>
      <c r="D483" s="36">
        <v>50.383333333333333</v>
      </c>
      <c r="E483" s="36">
        <v>49.796666666666667</v>
      </c>
      <c r="F483" s="36">
        <v>49.163333333333334</v>
      </c>
      <c r="G483" s="36">
        <v>48.576666666666668</v>
      </c>
      <c r="H483" s="36">
        <v>51.016666666666666</v>
      </c>
      <c r="I483" s="36">
        <v>51.603333333333325</v>
      </c>
      <c r="J483" s="36">
        <v>52.236666666666665</v>
      </c>
      <c r="K483" s="31">
        <v>50.97</v>
      </c>
      <c r="L483" s="31">
        <v>49.75</v>
      </c>
      <c r="M483" s="31">
        <v>152.58193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11119.05</v>
      </c>
      <c r="D484" s="36">
        <v>11146.683333333334</v>
      </c>
      <c r="E484" s="36">
        <v>11024.016666666668</v>
      </c>
      <c r="F484" s="36">
        <v>10928.983333333334</v>
      </c>
      <c r="G484" s="36">
        <v>10806.316666666668</v>
      </c>
      <c r="H484" s="36">
        <v>11241.716666666669</v>
      </c>
      <c r="I484" s="36">
        <v>11364.383333333333</v>
      </c>
      <c r="J484" s="36">
        <v>11459.41666666667</v>
      </c>
      <c r="K484" s="31">
        <v>11269.35</v>
      </c>
      <c r="L484" s="31">
        <v>11051.65</v>
      </c>
      <c r="M484" s="31">
        <v>3.2272400000000001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147.05000000000001</v>
      </c>
      <c r="D485" s="36">
        <v>147.34</v>
      </c>
      <c r="E485" s="36">
        <v>146.06</v>
      </c>
      <c r="F485" s="36">
        <v>145.07</v>
      </c>
      <c r="G485" s="36">
        <v>143.79</v>
      </c>
      <c r="H485" s="36">
        <v>148.33000000000001</v>
      </c>
      <c r="I485" s="36">
        <v>149.61000000000004</v>
      </c>
      <c r="J485" s="36">
        <v>150.60000000000002</v>
      </c>
      <c r="K485" s="31">
        <v>148.62</v>
      </c>
      <c r="L485" s="31">
        <v>146.35</v>
      </c>
      <c r="M485" s="31">
        <v>80.140010000000004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2092.9499999999998</v>
      </c>
      <c r="D486" s="36">
        <v>2097.0166666666664</v>
      </c>
      <c r="E486" s="36">
        <v>2075.9333333333329</v>
      </c>
      <c r="F486" s="36">
        <v>2058.9166666666665</v>
      </c>
      <c r="G486" s="36">
        <v>2037.833333333333</v>
      </c>
      <c r="H486" s="36">
        <v>2114.0333333333328</v>
      </c>
      <c r="I486" s="36">
        <v>2135.1166666666668</v>
      </c>
      <c r="J486" s="36">
        <v>2152.1333333333328</v>
      </c>
      <c r="K486" s="31">
        <v>2118.1</v>
      </c>
      <c r="L486" s="31">
        <v>2080</v>
      </c>
      <c r="M486" s="31">
        <v>3.1548099999999999</v>
      </c>
      <c r="N486" s="1"/>
      <c r="O486" s="1"/>
    </row>
    <row r="487" spans="1:15" ht="12.75" customHeight="1">
      <c r="A487" s="33">
        <v>477</v>
      </c>
      <c r="B487" s="53" t="s">
        <v>1017</v>
      </c>
      <c r="C487" s="31">
        <v>1252.5999999999999</v>
      </c>
      <c r="D487" s="36">
        <v>1254.8166666666666</v>
      </c>
      <c r="E487" s="36">
        <v>1234.7833333333333</v>
      </c>
      <c r="F487" s="36">
        <v>1216.9666666666667</v>
      </c>
      <c r="G487" s="36">
        <v>1196.9333333333334</v>
      </c>
      <c r="H487" s="36">
        <v>1272.6333333333332</v>
      </c>
      <c r="I487" s="36">
        <v>1292.6666666666665</v>
      </c>
      <c r="J487" s="36">
        <v>1310.4833333333331</v>
      </c>
      <c r="K487" s="31">
        <v>1274.8499999999999</v>
      </c>
      <c r="L487" s="31">
        <v>1237</v>
      </c>
      <c r="M487" s="31">
        <v>36.096670000000003</v>
      </c>
      <c r="N487" s="1"/>
      <c r="O487" s="1"/>
    </row>
    <row r="488" spans="1:15" ht="12.75" customHeight="1">
      <c r="A488" s="33">
        <v>478</v>
      </c>
      <c r="B488" s="53" t="s">
        <v>838</v>
      </c>
      <c r="C488" s="36">
        <v>396.45</v>
      </c>
      <c r="D488" s="36">
        <v>397.8</v>
      </c>
      <c r="E488" s="36">
        <v>390.8</v>
      </c>
      <c r="F488" s="36">
        <v>385.15</v>
      </c>
      <c r="G488" s="36">
        <v>378.15</v>
      </c>
      <c r="H488" s="36">
        <v>403.45000000000005</v>
      </c>
      <c r="I488" s="36">
        <v>410.45000000000005</v>
      </c>
      <c r="J488" s="36">
        <v>416.10000000000008</v>
      </c>
      <c r="K488" s="31">
        <v>404.8</v>
      </c>
      <c r="L488" s="31">
        <v>392.15</v>
      </c>
      <c r="M488" s="31">
        <v>11.653180000000001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413.8</v>
      </c>
      <c r="D489" s="36">
        <v>410.41666666666669</v>
      </c>
      <c r="E489" s="36">
        <v>403.38333333333338</v>
      </c>
      <c r="F489" s="36">
        <v>392.9666666666667</v>
      </c>
      <c r="G489" s="36">
        <v>385.93333333333339</v>
      </c>
      <c r="H489" s="36">
        <v>420.83333333333337</v>
      </c>
      <c r="I489" s="36">
        <v>427.86666666666667</v>
      </c>
      <c r="J489" s="36">
        <v>438.28333333333336</v>
      </c>
      <c r="K489" s="31">
        <v>417.45</v>
      </c>
      <c r="L489" s="31">
        <v>400</v>
      </c>
      <c r="M489" s="31">
        <v>12.440099999999999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474.55</v>
      </c>
      <c r="D490" s="36">
        <v>474.66666666666669</v>
      </c>
      <c r="E490" s="36">
        <v>471.33333333333337</v>
      </c>
      <c r="F490" s="36">
        <v>468.11666666666667</v>
      </c>
      <c r="G490" s="36">
        <v>464.78333333333336</v>
      </c>
      <c r="H490" s="36">
        <v>477.88333333333338</v>
      </c>
      <c r="I490" s="36">
        <v>481.21666666666675</v>
      </c>
      <c r="J490" s="36">
        <v>484.43333333333339</v>
      </c>
      <c r="K490" s="31">
        <v>478</v>
      </c>
      <c r="L490" s="31">
        <v>471.45</v>
      </c>
      <c r="M490" s="31">
        <v>2.8214299999999999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329.75</v>
      </c>
      <c r="D491" s="36">
        <v>331.61666666666662</v>
      </c>
      <c r="E491" s="36">
        <v>325.83333333333326</v>
      </c>
      <c r="F491" s="36">
        <v>321.91666666666663</v>
      </c>
      <c r="G491" s="36">
        <v>316.13333333333327</v>
      </c>
      <c r="H491" s="36">
        <v>335.53333333333325</v>
      </c>
      <c r="I491" s="36">
        <v>341.31666666666666</v>
      </c>
      <c r="J491" s="36">
        <v>345.23333333333323</v>
      </c>
      <c r="K491" s="31">
        <v>337.4</v>
      </c>
      <c r="L491" s="31">
        <v>327.7</v>
      </c>
      <c r="M491" s="31">
        <v>3.0829800000000001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494.5</v>
      </c>
      <c r="D492" s="36">
        <v>484.88333333333338</v>
      </c>
      <c r="E492" s="36">
        <v>473.66666666666674</v>
      </c>
      <c r="F492" s="36">
        <v>452.83333333333337</v>
      </c>
      <c r="G492" s="36">
        <v>441.61666666666673</v>
      </c>
      <c r="H492" s="36">
        <v>505.71666666666675</v>
      </c>
      <c r="I492" s="36">
        <v>516.93333333333339</v>
      </c>
      <c r="J492" s="36">
        <v>537.76666666666677</v>
      </c>
      <c r="K492" s="31">
        <v>496.1</v>
      </c>
      <c r="L492" s="31">
        <v>464.05</v>
      </c>
      <c r="M492" s="31">
        <v>4.0423299999999998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694.9</v>
      </c>
      <c r="D493" s="36">
        <v>694.56666666666661</v>
      </c>
      <c r="E493" s="36">
        <v>681.33333333333326</v>
      </c>
      <c r="F493" s="36">
        <v>667.76666666666665</v>
      </c>
      <c r="G493" s="36">
        <v>654.5333333333333</v>
      </c>
      <c r="H493" s="36">
        <v>708.13333333333321</v>
      </c>
      <c r="I493" s="36">
        <v>721.36666666666656</v>
      </c>
      <c r="J493" s="36">
        <v>734.93333333333317</v>
      </c>
      <c r="K493" s="31">
        <v>707.8</v>
      </c>
      <c r="L493" s="31">
        <v>681</v>
      </c>
      <c r="M493" s="31">
        <v>7.1052999999999997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1624.9</v>
      </c>
      <c r="D494" s="36">
        <v>1638.6333333333332</v>
      </c>
      <c r="E494" s="36">
        <v>1606.2666666666664</v>
      </c>
      <c r="F494" s="36">
        <v>1587.6333333333332</v>
      </c>
      <c r="G494" s="36">
        <v>1555.2666666666664</v>
      </c>
      <c r="H494" s="36">
        <v>1657.2666666666664</v>
      </c>
      <c r="I494" s="36">
        <v>1689.6333333333332</v>
      </c>
      <c r="J494" s="36">
        <v>1708.2666666666664</v>
      </c>
      <c r="K494" s="31">
        <v>1671</v>
      </c>
      <c r="L494" s="31">
        <v>1620</v>
      </c>
      <c r="M494" s="31">
        <v>20.467230000000001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1197.3</v>
      </c>
      <c r="D495" s="36">
        <v>1181.75</v>
      </c>
      <c r="E495" s="36">
        <v>1163.5</v>
      </c>
      <c r="F495" s="36">
        <v>1129.7</v>
      </c>
      <c r="G495" s="36">
        <v>1111.45</v>
      </c>
      <c r="H495" s="36">
        <v>1215.55</v>
      </c>
      <c r="I495" s="36">
        <v>1233.8</v>
      </c>
      <c r="J495" s="36">
        <v>1267.5999999999999</v>
      </c>
      <c r="K495" s="31">
        <v>1200</v>
      </c>
      <c r="L495" s="31">
        <v>1147.95</v>
      </c>
      <c r="M495" s="31">
        <v>4.6402400000000004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452.3</v>
      </c>
      <c r="D496" s="36">
        <v>451.56666666666666</v>
      </c>
      <c r="E496" s="36">
        <v>448.33333333333331</v>
      </c>
      <c r="F496" s="36">
        <v>444.36666666666667</v>
      </c>
      <c r="G496" s="36">
        <v>441.13333333333333</v>
      </c>
      <c r="H496" s="36">
        <v>455.5333333333333</v>
      </c>
      <c r="I496" s="36">
        <v>458.76666666666665</v>
      </c>
      <c r="J496" s="36">
        <v>462.73333333333329</v>
      </c>
      <c r="K496" s="31">
        <v>454.8</v>
      </c>
      <c r="L496" s="31">
        <v>447.6</v>
      </c>
      <c r="M496" s="31">
        <v>86.01634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785.7</v>
      </c>
      <c r="D497" s="36">
        <v>792.86666666666667</v>
      </c>
      <c r="E497" s="36">
        <v>775.83333333333337</v>
      </c>
      <c r="F497" s="36">
        <v>765.9666666666667</v>
      </c>
      <c r="G497" s="36">
        <v>748.93333333333339</v>
      </c>
      <c r="H497" s="36">
        <v>802.73333333333335</v>
      </c>
      <c r="I497" s="36">
        <v>819.76666666666665</v>
      </c>
      <c r="J497" s="36">
        <v>829.63333333333333</v>
      </c>
      <c r="K497" s="31">
        <v>809.9</v>
      </c>
      <c r="L497" s="31">
        <v>783</v>
      </c>
      <c r="M497" s="31">
        <v>2.3462000000000001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16.850000000000001</v>
      </c>
      <c r="D498" s="36">
        <v>16.786666666666665</v>
      </c>
      <c r="E498" s="36">
        <v>16.543333333333329</v>
      </c>
      <c r="F498" s="36">
        <v>16.236666666666665</v>
      </c>
      <c r="G498" s="36">
        <v>15.993333333333329</v>
      </c>
      <c r="H498" s="36">
        <v>17.09333333333333</v>
      </c>
      <c r="I498" s="36">
        <v>17.336666666666662</v>
      </c>
      <c r="J498" s="36">
        <v>17.643333333333331</v>
      </c>
      <c r="K498" s="31">
        <v>17.03</v>
      </c>
      <c r="L498" s="31">
        <v>16.48</v>
      </c>
      <c r="M498" s="31">
        <v>8043.3849200000004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1536.15</v>
      </c>
      <c r="D499" s="36">
        <v>1528.8000000000002</v>
      </c>
      <c r="E499" s="36">
        <v>1506.9000000000003</v>
      </c>
      <c r="F499" s="36">
        <v>1477.65</v>
      </c>
      <c r="G499" s="36">
        <v>1455.7500000000002</v>
      </c>
      <c r="H499" s="36">
        <v>1558.0500000000004</v>
      </c>
      <c r="I499" s="36">
        <v>1579.95</v>
      </c>
      <c r="J499" s="31">
        <v>1609.2000000000005</v>
      </c>
      <c r="K499" s="31">
        <v>1550.7</v>
      </c>
      <c r="L499" s="31">
        <v>1499.55</v>
      </c>
      <c r="M499" s="53">
        <v>23.68835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540.45000000000005</v>
      </c>
      <c r="D500" s="36">
        <v>542.61666666666667</v>
      </c>
      <c r="E500" s="36">
        <v>535.83333333333337</v>
      </c>
      <c r="F500" s="36">
        <v>531.2166666666667</v>
      </c>
      <c r="G500" s="36">
        <v>524.43333333333339</v>
      </c>
      <c r="H500" s="36">
        <v>547.23333333333335</v>
      </c>
      <c r="I500" s="36">
        <v>554.01666666666665</v>
      </c>
      <c r="J500" s="31">
        <v>558.63333333333333</v>
      </c>
      <c r="K500" s="31">
        <v>549.4</v>
      </c>
      <c r="L500" s="31">
        <v>538</v>
      </c>
      <c r="M500" s="53">
        <v>15.81221</v>
      </c>
      <c r="N500" s="1"/>
      <c r="O500" s="1"/>
    </row>
    <row r="501" spans="1:15" ht="12.75" customHeight="1">
      <c r="A501" s="33">
        <v>491</v>
      </c>
      <c r="B501" s="53" t="s">
        <v>839</v>
      </c>
      <c r="C501" s="53">
        <v>148.4</v>
      </c>
      <c r="D501" s="36">
        <v>147.76666666666665</v>
      </c>
      <c r="E501" s="36">
        <v>146.15333333333331</v>
      </c>
      <c r="F501" s="36">
        <v>143.90666666666667</v>
      </c>
      <c r="G501" s="36">
        <v>142.29333333333332</v>
      </c>
      <c r="H501" s="36">
        <v>150.01333333333329</v>
      </c>
      <c r="I501" s="36">
        <v>151.62666666666664</v>
      </c>
      <c r="J501" s="36">
        <v>153.87333333333328</v>
      </c>
      <c r="K501" s="31">
        <v>149.38</v>
      </c>
      <c r="L501" s="31">
        <v>145.52000000000001</v>
      </c>
      <c r="M501" s="31">
        <v>36.461649999999999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808.15</v>
      </c>
      <c r="D502" s="36">
        <v>804.06666666666661</v>
      </c>
      <c r="E502" s="36">
        <v>797.28333333333319</v>
      </c>
      <c r="F502" s="36">
        <v>786.41666666666663</v>
      </c>
      <c r="G502" s="36">
        <v>779.63333333333321</v>
      </c>
      <c r="H502" s="36">
        <v>814.93333333333317</v>
      </c>
      <c r="I502" s="36">
        <v>821.71666666666647</v>
      </c>
      <c r="J502" s="36">
        <v>832.58333333333314</v>
      </c>
      <c r="K502" s="31">
        <v>810.85</v>
      </c>
      <c r="L502" s="31">
        <v>793.2</v>
      </c>
      <c r="M502" s="31">
        <v>2.38815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1825</v>
      </c>
      <c r="D503" s="36">
        <v>1806.8</v>
      </c>
      <c r="E503" s="36">
        <v>1775.6</v>
      </c>
      <c r="F503" s="36">
        <v>1726.2</v>
      </c>
      <c r="G503" s="36">
        <v>1695</v>
      </c>
      <c r="H503" s="36">
        <v>1856.1999999999998</v>
      </c>
      <c r="I503" s="36">
        <v>1887.4</v>
      </c>
      <c r="J503" s="31">
        <v>1936.7999999999997</v>
      </c>
      <c r="K503" s="31">
        <v>1838</v>
      </c>
      <c r="L503" s="31">
        <v>1757.4</v>
      </c>
      <c r="M503" s="53">
        <v>1.9986999999999999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491.85</v>
      </c>
      <c r="D504" s="36">
        <v>488.3</v>
      </c>
      <c r="E504" s="36">
        <v>483.6</v>
      </c>
      <c r="F504" s="36">
        <v>475.35</v>
      </c>
      <c r="G504" s="36">
        <v>470.65000000000003</v>
      </c>
      <c r="H504" s="36">
        <v>496.55</v>
      </c>
      <c r="I504" s="36">
        <v>501.24999999999994</v>
      </c>
      <c r="J504" s="36">
        <v>509.5</v>
      </c>
      <c r="K504" s="31">
        <v>493</v>
      </c>
      <c r="L504" s="31">
        <v>480.05</v>
      </c>
      <c r="M504" s="31">
        <v>159.35491999999999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23.8</v>
      </c>
      <c r="D505" s="200">
        <v>23.88</v>
      </c>
      <c r="E505" s="200">
        <v>23.65</v>
      </c>
      <c r="F505" s="200">
        <v>23.5</v>
      </c>
      <c r="G505" s="200">
        <v>23.27</v>
      </c>
      <c r="H505" s="200">
        <v>24.029999999999998</v>
      </c>
      <c r="I505" s="200">
        <v>24.259999999999994</v>
      </c>
      <c r="J505" s="200">
        <v>24.409999999999997</v>
      </c>
      <c r="K505" s="201">
        <v>24.11</v>
      </c>
      <c r="L505" s="201">
        <v>23.73</v>
      </c>
      <c r="M505" s="201">
        <v>935.71771000000001</v>
      </c>
      <c r="N505" s="1"/>
      <c r="O505" s="1"/>
    </row>
    <row r="506" spans="1:15" ht="12.75" customHeight="1">
      <c r="A506" s="33">
        <v>496</v>
      </c>
      <c r="B506" s="279" t="s">
        <v>516</v>
      </c>
      <c r="C506" s="279">
        <v>17277.150000000001</v>
      </c>
      <c r="D506" s="280">
        <v>17313.866666666669</v>
      </c>
      <c r="E506" s="280">
        <v>17142.733333333337</v>
      </c>
      <c r="F506" s="280">
        <v>17008.316666666669</v>
      </c>
      <c r="G506" s="280">
        <v>16837.183333333338</v>
      </c>
      <c r="H506" s="280">
        <v>17448.283333333336</v>
      </c>
      <c r="I506" s="280">
        <v>17619.416666666668</v>
      </c>
      <c r="J506" s="280">
        <v>17753.833333333336</v>
      </c>
      <c r="K506" s="281">
        <v>17485</v>
      </c>
      <c r="L506" s="281">
        <v>17179.45</v>
      </c>
      <c r="M506" s="281">
        <v>2.6329999999999999E-2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160.91999999999999</v>
      </c>
      <c r="D507" s="215">
        <v>161.86666666666667</v>
      </c>
      <c r="E507" s="215">
        <v>158.64333333333335</v>
      </c>
      <c r="F507" s="215">
        <v>156.36666666666667</v>
      </c>
      <c r="G507" s="215">
        <v>153.14333333333335</v>
      </c>
      <c r="H507" s="215">
        <v>164.14333333333335</v>
      </c>
      <c r="I507" s="215">
        <v>167.3666666666667</v>
      </c>
      <c r="J507" s="215">
        <v>169.64333333333335</v>
      </c>
      <c r="K507" s="213">
        <v>165.09</v>
      </c>
      <c r="L507" s="213">
        <v>159.59</v>
      </c>
      <c r="M507" s="213">
        <v>115.78858</v>
      </c>
      <c r="N507" s="198"/>
      <c r="O507" s="198"/>
    </row>
    <row r="508" spans="1:15" ht="12.75" customHeight="1">
      <c r="A508" s="33">
        <v>498</v>
      </c>
      <c r="B508" s="282" t="s">
        <v>517</v>
      </c>
      <c r="C508" s="282">
        <v>702.4</v>
      </c>
      <c r="D508" s="282">
        <v>701.15</v>
      </c>
      <c r="E508" s="282">
        <v>690.8</v>
      </c>
      <c r="F508" s="282">
        <v>679.19999999999993</v>
      </c>
      <c r="G508" s="282">
        <v>668.84999999999991</v>
      </c>
      <c r="H508" s="282">
        <v>712.75</v>
      </c>
      <c r="I508" s="282">
        <v>723.10000000000014</v>
      </c>
      <c r="J508" s="282">
        <v>734.7</v>
      </c>
      <c r="K508" s="282">
        <v>711.5</v>
      </c>
      <c r="L508" s="282">
        <v>689.55</v>
      </c>
      <c r="M508" s="282">
        <v>8.7639300000000002</v>
      </c>
      <c r="N508" s="198"/>
      <c r="O508" s="198"/>
    </row>
    <row r="509" spans="1:15" ht="12.75" customHeight="1">
      <c r="A509" s="278">
        <v>499</v>
      </c>
      <c r="B509" s="284" t="s">
        <v>301</v>
      </c>
      <c r="C509" s="284">
        <v>188.61</v>
      </c>
      <c r="D509" s="284">
        <v>187.50333333333333</v>
      </c>
      <c r="E509" s="284">
        <v>185.90666666666667</v>
      </c>
      <c r="F509" s="284">
        <v>183.20333333333335</v>
      </c>
      <c r="G509" s="284">
        <v>181.60666666666668</v>
      </c>
      <c r="H509" s="284">
        <v>190.20666666666665</v>
      </c>
      <c r="I509" s="284">
        <v>191.80333333333334</v>
      </c>
      <c r="J509" s="284">
        <v>194.50666666666663</v>
      </c>
      <c r="K509" s="284">
        <v>189.1</v>
      </c>
      <c r="L509" s="284">
        <v>184.8</v>
      </c>
      <c r="M509" s="284">
        <v>406.33379000000002</v>
      </c>
      <c r="N509" s="198"/>
      <c r="O509" s="198"/>
    </row>
    <row r="510" spans="1:15" ht="12.75" customHeight="1">
      <c r="A510" s="213">
        <v>500</v>
      </c>
      <c r="B510" s="282" t="s">
        <v>237</v>
      </c>
      <c r="C510" s="282">
        <v>1078.95</v>
      </c>
      <c r="D510" s="282">
        <v>1086.3</v>
      </c>
      <c r="E510" s="282">
        <v>1063.0999999999999</v>
      </c>
      <c r="F510" s="282">
        <v>1047.25</v>
      </c>
      <c r="G510" s="282">
        <v>1024.05</v>
      </c>
      <c r="H510" s="282">
        <v>1102.1499999999999</v>
      </c>
      <c r="I510" s="282">
        <v>1125.3500000000001</v>
      </c>
      <c r="J510" s="282">
        <v>1141.1999999999998</v>
      </c>
      <c r="K510" s="282">
        <v>1109.5</v>
      </c>
      <c r="L510" s="282">
        <v>1070.45</v>
      </c>
      <c r="M510" s="282">
        <v>18.997630000000001</v>
      </c>
      <c r="N510" s="198"/>
      <c r="O510" s="198"/>
    </row>
    <row r="511" spans="1:15" ht="12.75" customHeight="1">
      <c r="A511" s="213">
        <v>501</v>
      </c>
      <c r="B511" s="285" t="s">
        <v>891</v>
      </c>
      <c r="C511" s="285">
        <v>2369.3000000000002</v>
      </c>
      <c r="D511" s="285">
        <v>2394.4166666666665</v>
      </c>
      <c r="E511" s="285">
        <v>2339.833333333333</v>
      </c>
      <c r="F511" s="285">
        <v>2310.3666666666663</v>
      </c>
      <c r="G511" s="285">
        <v>2255.7833333333328</v>
      </c>
      <c r="H511" s="285">
        <v>2423.8833333333332</v>
      </c>
      <c r="I511" s="285">
        <v>2478.4666666666662</v>
      </c>
      <c r="J511" s="285">
        <v>2507.9333333333334</v>
      </c>
      <c r="K511" s="285">
        <v>2449</v>
      </c>
      <c r="L511" s="285">
        <v>2364.9499999999998</v>
      </c>
      <c r="M511" s="285">
        <v>0.77198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8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0"/>
      <c r="B5" s="371"/>
      <c r="C5" s="370"/>
      <c r="D5" s="37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72" t="s">
        <v>520</v>
      </c>
      <c r="C7" s="372"/>
      <c r="D7" s="7">
        <f>Main!B10</f>
        <v>45462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45461</v>
      </c>
      <c r="B10" s="32">
        <v>544190</v>
      </c>
      <c r="C10" s="31" t="s">
        <v>1148</v>
      </c>
      <c r="D10" s="31" t="s">
        <v>973</v>
      </c>
      <c r="E10" s="31" t="s">
        <v>530</v>
      </c>
      <c r="F10" s="84">
        <v>64000</v>
      </c>
      <c r="G10" s="32">
        <v>52.26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45461</v>
      </c>
      <c r="B11" s="32">
        <v>544190</v>
      </c>
      <c r="C11" s="31" t="s">
        <v>1148</v>
      </c>
      <c r="D11" s="31" t="s">
        <v>973</v>
      </c>
      <c r="E11" s="31" t="s">
        <v>529</v>
      </c>
      <c r="F11" s="84">
        <v>32000</v>
      </c>
      <c r="G11" s="32">
        <v>52.26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45461</v>
      </c>
      <c r="B12" s="32">
        <v>538351</v>
      </c>
      <c r="C12" s="31" t="s">
        <v>1149</v>
      </c>
      <c r="D12" s="31" t="s">
        <v>1150</v>
      </c>
      <c r="E12" s="31" t="s">
        <v>529</v>
      </c>
      <c r="F12" s="84">
        <v>84032</v>
      </c>
      <c r="G12" s="32">
        <v>10.26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45461</v>
      </c>
      <c r="B13" s="32">
        <v>538351</v>
      </c>
      <c r="C13" s="31" t="s">
        <v>1149</v>
      </c>
      <c r="D13" s="31" t="s">
        <v>1151</v>
      </c>
      <c r="E13" s="31" t="s">
        <v>530</v>
      </c>
      <c r="F13" s="84">
        <v>100000</v>
      </c>
      <c r="G13" s="32">
        <v>10.26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45461</v>
      </c>
      <c r="B14" s="32">
        <v>539523</v>
      </c>
      <c r="C14" s="31" t="s">
        <v>51</v>
      </c>
      <c r="D14" s="31" t="s">
        <v>1152</v>
      </c>
      <c r="E14" s="31" t="s">
        <v>530</v>
      </c>
      <c r="F14" s="84">
        <v>1000000</v>
      </c>
      <c r="G14" s="32">
        <v>4950.22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45461</v>
      </c>
      <c r="B15" s="32">
        <v>539523</v>
      </c>
      <c r="C15" s="31" t="s">
        <v>51</v>
      </c>
      <c r="D15" s="31" t="s">
        <v>1153</v>
      </c>
      <c r="E15" s="31" t="s">
        <v>530</v>
      </c>
      <c r="F15" s="84">
        <v>1000000</v>
      </c>
      <c r="G15" s="32">
        <v>4950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45461</v>
      </c>
      <c r="B16" s="32">
        <v>542865</v>
      </c>
      <c r="C16" s="31" t="s">
        <v>1154</v>
      </c>
      <c r="D16" s="31" t="s">
        <v>1155</v>
      </c>
      <c r="E16" s="31" t="s">
        <v>530</v>
      </c>
      <c r="F16" s="84">
        <v>77201</v>
      </c>
      <c r="G16" s="32">
        <v>23.12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45461</v>
      </c>
      <c r="B17" s="32">
        <v>540788</v>
      </c>
      <c r="C17" s="31" t="s">
        <v>1085</v>
      </c>
      <c r="D17" s="31" t="s">
        <v>1086</v>
      </c>
      <c r="E17" s="31" t="s">
        <v>530</v>
      </c>
      <c r="F17" s="84">
        <v>75000</v>
      </c>
      <c r="G17" s="32">
        <v>27.71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45461</v>
      </c>
      <c r="B18" s="32">
        <v>544183</v>
      </c>
      <c r="C18" s="31" t="s">
        <v>1156</v>
      </c>
      <c r="D18" s="31" t="s">
        <v>1157</v>
      </c>
      <c r="E18" s="31" t="s">
        <v>529</v>
      </c>
      <c r="F18" s="84">
        <v>16000</v>
      </c>
      <c r="G18" s="32">
        <v>169.88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45461</v>
      </c>
      <c r="B19" s="32">
        <v>544183</v>
      </c>
      <c r="C19" s="31" t="s">
        <v>1156</v>
      </c>
      <c r="D19" s="31" t="s">
        <v>1158</v>
      </c>
      <c r="E19" s="31" t="s">
        <v>529</v>
      </c>
      <c r="F19" s="84">
        <v>10000</v>
      </c>
      <c r="G19" s="32">
        <v>170.86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45461</v>
      </c>
      <c r="B20" s="32">
        <v>500215</v>
      </c>
      <c r="C20" s="31" t="s">
        <v>1159</v>
      </c>
      <c r="D20" s="31" t="s">
        <v>1160</v>
      </c>
      <c r="E20" s="31" t="s">
        <v>529</v>
      </c>
      <c r="F20" s="84">
        <v>594626</v>
      </c>
      <c r="G20" s="32">
        <v>665.85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45461</v>
      </c>
      <c r="B21" s="32">
        <v>500215</v>
      </c>
      <c r="C21" s="31" t="s">
        <v>1159</v>
      </c>
      <c r="D21" s="31" t="s">
        <v>1161</v>
      </c>
      <c r="E21" s="31" t="s">
        <v>529</v>
      </c>
      <c r="F21" s="84">
        <v>131000</v>
      </c>
      <c r="G21" s="32">
        <v>666.2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45461</v>
      </c>
      <c r="B22" s="32">
        <v>500215</v>
      </c>
      <c r="C22" s="31" t="s">
        <v>1159</v>
      </c>
      <c r="D22" s="31" t="s">
        <v>1162</v>
      </c>
      <c r="E22" s="31" t="s">
        <v>530</v>
      </c>
      <c r="F22" s="84">
        <v>487426</v>
      </c>
      <c r="G22" s="32">
        <v>665.41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45461</v>
      </c>
      <c r="B23" s="32">
        <v>500215</v>
      </c>
      <c r="C23" s="31" t="s">
        <v>1159</v>
      </c>
      <c r="D23" s="31" t="s">
        <v>1163</v>
      </c>
      <c r="E23" s="31" t="s">
        <v>530</v>
      </c>
      <c r="F23" s="84">
        <v>1097000</v>
      </c>
      <c r="G23" s="32">
        <v>666.28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45461</v>
      </c>
      <c r="B24" s="32">
        <v>531268</v>
      </c>
      <c r="C24" s="31" t="s">
        <v>1164</v>
      </c>
      <c r="D24" s="31" t="s">
        <v>1165</v>
      </c>
      <c r="E24" s="31" t="s">
        <v>530</v>
      </c>
      <c r="F24" s="84">
        <v>103785</v>
      </c>
      <c r="G24" s="32">
        <v>29.49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45461</v>
      </c>
      <c r="B25" s="32">
        <v>511664</v>
      </c>
      <c r="C25" s="31" t="s">
        <v>1166</v>
      </c>
      <c r="D25" s="31" t="s">
        <v>1167</v>
      </c>
      <c r="E25" s="31" t="s">
        <v>529</v>
      </c>
      <c r="F25" s="84">
        <v>71020</v>
      </c>
      <c r="G25" s="32">
        <v>5.86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45461</v>
      </c>
      <c r="B26" s="32">
        <v>511664</v>
      </c>
      <c r="C26" s="31" t="s">
        <v>1166</v>
      </c>
      <c r="D26" s="31" t="s">
        <v>1168</v>
      </c>
      <c r="E26" s="31" t="s">
        <v>529</v>
      </c>
      <c r="F26" s="84">
        <v>5541</v>
      </c>
      <c r="G26" s="32">
        <v>5.71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45461</v>
      </c>
      <c r="B27" s="32">
        <v>511664</v>
      </c>
      <c r="C27" s="31" t="s">
        <v>1166</v>
      </c>
      <c r="D27" s="31" t="s">
        <v>1168</v>
      </c>
      <c r="E27" s="31" t="s">
        <v>530</v>
      </c>
      <c r="F27" s="84">
        <v>227712</v>
      </c>
      <c r="G27" s="32">
        <v>5.9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45461</v>
      </c>
      <c r="B28" s="32">
        <v>524440</v>
      </c>
      <c r="C28" s="31" t="s">
        <v>1169</v>
      </c>
      <c r="D28" s="31" t="s">
        <v>1170</v>
      </c>
      <c r="E28" s="31" t="s">
        <v>530</v>
      </c>
      <c r="F28" s="84">
        <v>155000</v>
      </c>
      <c r="G28" s="32">
        <v>52.19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45461</v>
      </c>
      <c r="B29" s="32">
        <v>524440</v>
      </c>
      <c r="C29" s="31" t="s">
        <v>1169</v>
      </c>
      <c r="D29" s="31" t="s">
        <v>1171</v>
      </c>
      <c r="E29" s="31" t="s">
        <v>529</v>
      </c>
      <c r="F29" s="84">
        <v>150000</v>
      </c>
      <c r="G29" s="32">
        <v>52.2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45461</v>
      </c>
      <c r="B30" s="32">
        <v>543650</v>
      </c>
      <c r="C30" s="31" t="s">
        <v>1108</v>
      </c>
      <c r="D30" s="31" t="s">
        <v>1172</v>
      </c>
      <c r="E30" s="31" t="s">
        <v>530</v>
      </c>
      <c r="F30" s="84">
        <v>750000</v>
      </c>
      <c r="G30" s="32">
        <v>358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45461</v>
      </c>
      <c r="B31" s="32">
        <v>542155</v>
      </c>
      <c r="C31" s="31" t="s">
        <v>1087</v>
      </c>
      <c r="D31" s="31" t="s">
        <v>1090</v>
      </c>
      <c r="E31" s="31" t="s">
        <v>529</v>
      </c>
      <c r="F31" s="84">
        <v>246000</v>
      </c>
      <c r="G31" s="32">
        <v>2.94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45461</v>
      </c>
      <c r="B32" s="32">
        <v>542155</v>
      </c>
      <c r="C32" s="31" t="s">
        <v>1087</v>
      </c>
      <c r="D32" s="31" t="s">
        <v>1089</v>
      </c>
      <c r="E32" s="31" t="s">
        <v>530</v>
      </c>
      <c r="F32" s="84">
        <v>262000</v>
      </c>
      <c r="G32" s="32">
        <v>2.92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45461</v>
      </c>
      <c r="B33" s="32">
        <v>542155</v>
      </c>
      <c r="C33" s="31" t="s">
        <v>1087</v>
      </c>
      <c r="D33" s="31" t="s">
        <v>1088</v>
      </c>
      <c r="E33" s="31" t="s">
        <v>530</v>
      </c>
      <c r="F33" s="84">
        <v>202000</v>
      </c>
      <c r="G33" s="32">
        <v>2.94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45461</v>
      </c>
      <c r="B34" s="32">
        <v>540190</v>
      </c>
      <c r="C34" s="31" t="s">
        <v>1091</v>
      </c>
      <c r="D34" s="31" t="s">
        <v>1053</v>
      </c>
      <c r="E34" s="31" t="s">
        <v>530</v>
      </c>
      <c r="F34" s="84">
        <v>1478958</v>
      </c>
      <c r="G34" s="32">
        <v>6.29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45461</v>
      </c>
      <c r="B35" s="32">
        <v>540190</v>
      </c>
      <c r="C35" s="31" t="s">
        <v>1091</v>
      </c>
      <c r="D35" s="31" t="s">
        <v>1173</v>
      </c>
      <c r="E35" s="31" t="s">
        <v>529</v>
      </c>
      <c r="F35" s="84">
        <v>892318</v>
      </c>
      <c r="G35" s="32">
        <v>6.29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45461</v>
      </c>
      <c r="B36" s="32">
        <v>540190</v>
      </c>
      <c r="C36" s="31" t="s">
        <v>1091</v>
      </c>
      <c r="D36" s="31" t="s">
        <v>1092</v>
      </c>
      <c r="E36" s="31" t="s">
        <v>529</v>
      </c>
      <c r="F36" s="84">
        <v>500000</v>
      </c>
      <c r="G36" s="32">
        <v>6.29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45461</v>
      </c>
      <c r="B37" s="32">
        <v>531911</v>
      </c>
      <c r="C37" s="31" t="s">
        <v>1174</v>
      </c>
      <c r="D37" s="31" t="s">
        <v>1175</v>
      </c>
      <c r="E37" s="31" t="s">
        <v>530</v>
      </c>
      <c r="F37" s="84">
        <v>20000</v>
      </c>
      <c r="G37" s="32">
        <v>42.82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45461</v>
      </c>
      <c r="B38" s="32">
        <v>531913</v>
      </c>
      <c r="C38" s="31" t="s">
        <v>1176</v>
      </c>
      <c r="D38" s="31" t="s">
        <v>1177</v>
      </c>
      <c r="E38" s="31" t="s">
        <v>529</v>
      </c>
      <c r="F38" s="84">
        <v>28334</v>
      </c>
      <c r="G38" s="32">
        <v>7.32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45461</v>
      </c>
      <c r="B39" s="32">
        <v>537709</v>
      </c>
      <c r="C39" s="31" t="s">
        <v>1095</v>
      </c>
      <c r="D39" s="31" t="s">
        <v>1042</v>
      </c>
      <c r="E39" s="31" t="s">
        <v>530</v>
      </c>
      <c r="F39" s="84">
        <v>115000</v>
      </c>
      <c r="G39" s="32">
        <v>10.19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45461</v>
      </c>
      <c r="B40" s="32">
        <v>526967</v>
      </c>
      <c r="C40" s="31" t="s">
        <v>1178</v>
      </c>
      <c r="D40" s="31" t="s">
        <v>1179</v>
      </c>
      <c r="E40" s="31" t="s">
        <v>530</v>
      </c>
      <c r="F40" s="84">
        <v>72496</v>
      </c>
      <c r="G40" s="32">
        <v>5.91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45461</v>
      </c>
      <c r="B41" s="32">
        <v>526967</v>
      </c>
      <c r="C41" s="31" t="s">
        <v>1178</v>
      </c>
      <c r="D41" s="31" t="s">
        <v>1180</v>
      </c>
      <c r="E41" s="31" t="s">
        <v>529</v>
      </c>
      <c r="F41" s="84">
        <v>43459</v>
      </c>
      <c r="G41" s="32">
        <v>5.91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45461</v>
      </c>
      <c r="B42" s="32">
        <v>532745</v>
      </c>
      <c r="C42" s="31" t="s">
        <v>1181</v>
      </c>
      <c r="D42" s="31" t="s">
        <v>1182</v>
      </c>
      <c r="E42" s="31" t="s">
        <v>530</v>
      </c>
      <c r="F42" s="84">
        <v>296195</v>
      </c>
      <c r="G42" s="32">
        <v>27.54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45461</v>
      </c>
      <c r="B43" s="32">
        <v>536709</v>
      </c>
      <c r="C43" s="31" t="s">
        <v>1030</v>
      </c>
      <c r="D43" s="31" t="s">
        <v>1183</v>
      </c>
      <c r="E43" s="31" t="s">
        <v>529</v>
      </c>
      <c r="F43" s="84">
        <v>138000</v>
      </c>
      <c r="G43" s="32">
        <v>13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45461</v>
      </c>
      <c r="B44" s="32">
        <v>536709</v>
      </c>
      <c r="C44" s="31" t="s">
        <v>1030</v>
      </c>
      <c r="D44" s="31" t="s">
        <v>1184</v>
      </c>
      <c r="E44" s="31" t="s">
        <v>529</v>
      </c>
      <c r="F44" s="84">
        <v>153500</v>
      </c>
      <c r="G44" s="32">
        <v>13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45461</v>
      </c>
      <c r="B45" s="32">
        <v>536709</v>
      </c>
      <c r="C45" s="31" t="s">
        <v>1030</v>
      </c>
      <c r="D45" s="31" t="s">
        <v>1185</v>
      </c>
      <c r="E45" s="31" t="s">
        <v>529</v>
      </c>
      <c r="F45" s="84">
        <v>87500</v>
      </c>
      <c r="G45" s="32">
        <v>13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45461</v>
      </c>
      <c r="B46" s="32">
        <v>536709</v>
      </c>
      <c r="C46" s="31" t="s">
        <v>1030</v>
      </c>
      <c r="D46" s="31" t="s">
        <v>1186</v>
      </c>
      <c r="E46" s="31" t="s">
        <v>529</v>
      </c>
      <c r="F46" s="84">
        <v>151500</v>
      </c>
      <c r="G46" s="32">
        <v>13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45461</v>
      </c>
      <c r="B47" s="32">
        <v>536709</v>
      </c>
      <c r="C47" s="31" t="s">
        <v>1030</v>
      </c>
      <c r="D47" s="31" t="s">
        <v>1187</v>
      </c>
      <c r="E47" s="31" t="s">
        <v>530</v>
      </c>
      <c r="F47" s="84">
        <v>365872</v>
      </c>
      <c r="G47" s="32">
        <v>13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45461</v>
      </c>
      <c r="B48" s="32">
        <v>536709</v>
      </c>
      <c r="C48" s="31" t="s">
        <v>1030</v>
      </c>
      <c r="D48" s="31" t="s">
        <v>1096</v>
      </c>
      <c r="E48" s="31" t="s">
        <v>530</v>
      </c>
      <c r="F48" s="84">
        <v>414931</v>
      </c>
      <c r="G48" s="32">
        <v>13.08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45461</v>
      </c>
      <c r="B49" s="32">
        <v>536709</v>
      </c>
      <c r="C49" s="31" t="s">
        <v>1030</v>
      </c>
      <c r="D49" s="31" t="s">
        <v>1063</v>
      </c>
      <c r="E49" s="31" t="s">
        <v>530</v>
      </c>
      <c r="F49" s="84">
        <v>1002016</v>
      </c>
      <c r="G49" s="32">
        <v>13.01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45461</v>
      </c>
      <c r="B50" s="32">
        <v>536709</v>
      </c>
      <c r="C50" s="31" t="s">
        <v>1030</v>
      </c>
      <c r="D50" s="31" t="s">
        <v>1188</v>
      </c>
      <c r="E50" s="31" t="s">
        <v>529</v>
      </c>
      <c r="F50" s="84">
        <v>71000</v>
      </c>
      <c r="G50" s="32">
        <v>13.1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45461</v>
      </c>
      <c r="B51" s="32">
        <v>536709</v>
      </c>
      <c r="C51" s="31" t="s">
        <v>1030</v>
      </c>
      <c r="D51" s="31" t="s">
        <v>1189</v>
      </c>
      <c r="E51" s="31" t="s">
        <v>529</v>
      </c>
      <c r="F51" s="84">
        <v>90000</v>
      </c>
      <c r="G51" s="32">
        <v>12.99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45461</v>
      </c>
      <c r="B52" s="32">
        <v>543806</v>
      </c>
      <c r="C52" s="31" t="s">
        <v>1190</v>
      </c>
      <c r="D52" s="31" t="s">
        <v>1191</v>
      </c>
      <c r="E52" s="31" t="s">
        <v>529</v>
      </c>
      <c r="F52" s="84">
        <v>28000</v>
      </c>
      <c r="G52" s="32">
        <v>87.58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45461</v>
      </c>
      <c r="B53" s="32">
        <v>522287</v>
      </c>
      <c r="C53" s="31" t="s">
        <v>787</v>
      </c>
      <c r="D53" s="31" t="s">
        <v>1192</v>
      </c>
      <c r="E53" s="31" t="s">
        <v>529</v>
      </c>
      <c r="F53" s="84">
        <v>910000</v>
      </c>
      <c r="G53" s="32">
        <v>1150</v>
      </c>
      <c r="H53" s="32" t="s">
        <v>325</v>
      </c>
    </row>
    <row r="54" spans="1:28" ht="15" customHeight="1">
      <c r="A54" s="83">
        <v>45461</v>
      </c>
      <c r="B54" s="32">
        <v>522287</v>
      </c>
      <c r="C54" s="31" t="s">
        <v>787</v>
      </c>
      <c r="D54" s="31" t="s">
        <v>1193</v>
      </c>
      <c r="E54" s="31" t="s">
        <v>530</v>
      </c>
      <c r="F54" s="84">
        <v>8695653</v>
      </c>
      <c r="G54" s="32">
        <v>1153.99</v>
      </c>
      <c r="H54" s="32" t="s">
        <v>325</v>
      </c>
    </row>
    <row r="55" spans="1:28" ht="15" customHeight="1">
      <c r="A55" s="83">
        <v>45461</v>
      </c>
      <c r="B55" s="32">
        <v>543613</v>
      </c>
      <c r="C55" s="31" t="s">
        <v>1194</v>
      </c>
      <c r="D55" s="31" t="s">
        <v>1195</v>
      </c>
      <c r="E55" s="31" t="s">
        <v>529</v>
      </c>
      <c r="F55" s="84">
        <v>32000</v>
      </c>
      <c r="G55" s="32">
        <v>14.77</v>
      </c>
      <c r="H55" s="32" t="s">
        <v>325</v>
      </c>
    </row>
    <row r="56" spans="1:28" ht="15" customHeight="1">
      <c r="A56" s="83">
        <v>45461</v>
      </c>
      <c r="B56" s="32">
        <v>514060</v>
      </c>
      <c r="C56" s="31" t="s">
        <v>1097</v>
      </c>
      <c r="D56" s="31" t="s">
        <v>1043</v>
      </c>
      <c r="E56" s="31" t="s">
        <v>530</v>
      </c>
      <c r="F56" s="84">
        <v>200989</v>
      </c>
      <c r="G56" s="32">
        <v>23.69</v>
      </c>
      <c r="H56" s="32" t="s">
        <v>325</v>
      </c>
    </row>
    <row r="57" spans="1:28" ht="15" customHeight="1">
      <c r="A57" s="83">
        <v>45461</v>
      </c>
      <c r="B57" s="32">
        <v>532105</v>
      </c>
      <c r="C57" s="31" t="s">
        <v>1196</v>
      </c>
      <c r="D57" s="31" t="s">
        <v>1197</v>
      </c>
      <c r="E57" s="31" t="s">
        <v>530</v>
      </c>
      <c r="F57" s="84">
        <v>111600</v>
      </c>
      <c r="G57" s="32">
        <v>9.09</v>
      </c>
      <c r="H57" s="32" t="s">
        <v>325</v>
      </c>
    </row>
    <row r="58" spans="1:28" ht="15" customHeight="1">
      <c r="A58" s="83">
        <v>45461</v>
      </c>
      <c r="B58" s="32">
        <v>532105</v>
      </c>
      <c r="C58" s="31" t="s">
        <v>1196</v>
      </c>
      <c r="D58" s="31" t="s">
        <v>1198</v>
      </c>
      <c r="E58" s="31" t="s">
        <v>529</v>
      </c>
      <c r="F58" s="84">
        <v>68400</v>
      </c>
      <c r="G58" s="32">
        <v>9</v>
      </c>
      <c r="H58" s="32" t="s">
        <v>325</v>
      </c>
    </row>
    <row r="59" spans="1:28" ht="15" customHeight="1">
      <c r="A59" s="83">
        <v>45461</v>
      </c>
      <c r="B59" s="32">
        <v>535910</v>
      </c>
      <c r="C59" s="31" t="s">
        <v>1064</v>
      </c>
      <c r="D59" s="31" t="s">
        <v>1199</v>
      </c>
      <c r="E59" s="31" t="s">
        <v>530</v>
      </c>
      <c r="F59" s="84">
        <v>149700</v>
      </c>
      <c r="G59" s="32">
        <v>135.1</v>
      </c>
      <c r="H59" s="32" t="s">
        <v>325</v>
      </c>
    </row>
    <row r="60" spans="1:28" ht="15" customHeight="1">
      <c r="A60" s="83">
        <v>45461</v>
      </c>
      <c r="B60" s="32">
        <v>535910</v>
      </c>
      <c r="C60" s="31" t="s">
        <v>1064</v>
      </c>
      <c r="D60" s="31" t="s">
        <v>1098</v>
      </c>
      <c r="E60" s="31" t="s">
        <v>529</v>
      </c>
      <c r="F60" s="84">
        <v>60000</v>
      </c>
      <c r="G60" s="32">
        <v>135.1</v>
      </c>
      <c r="H60" s="32" t="s">
        <v>325</v>
      </c>
    </row>
    <row r="61" spans="1:28" ht="15" customHeight="1">
      <c r="A61" s="83">
        <v>45461</v>
      </c>
      <c r="B61" s="32">
        <v>535910</v>
      </c>
      <c r="C61" s="31" t="s">
        <v>1064</v>
      </c>
      <c r="D61" s="31" t="s">
        <v>973</v>
      </c>
      <c r="E61" s="31" t="s">
        <v>529</v>
      </c>
      <c r="F61" s="84">
        <v>185803</v>
      </c>
      <c r="G61" s="32">
        <v>135.1</v>
      </c>
      <c r="H61" s="32" t="s">
        <v>325</v>
      </c>
    </row>
    <row r="62" spans="1:28" ht="15" customHeight="1">
      <c r="A62" s="83">
        <v>45461</v>
      </c>
      <c r="B62" s="32">
        <v>535910</v>
      </c>
      <c r="C62" s="31" t="s">
        <v>1064</v>
      </c>
      <c r="D62" s="31" t="s">
        <v>1043</v>
      </c>
      <c r="E62" s="31" t="s">
        <v>529</v>
      </c>
      <c r="F62" s="84">
        <v>25000</v>
      </c>
      <c r="G62" s="32">
        <v>135.28</v>
      </c>
      <c r="H62" s="32" t="s">
        <v>325</v>
      </c>
    </row>
    <row r="63" spans="1:28" ht="15" customHeight="1">
      <c r="A63" s="83">
        <v>45461</v>
      </c>
      <c r="B63" s="32">
        <v>535910</v>
      </c>
      <c r="C63" s="31" t="s">
        <v>1064</v>
      </c>
      <c r="D63" s="31" t="s">
        <v>973</v>
      </c>
      <c r="E63" s="31" t="s">
        <v>530</v>
      </c>
      <c r="F63" s="84">
        <v>42564</v>
      </c>
      <c r="G63" s="32">
        <v>135.1</v>
      </c>
      <c r="H63" s="32" t="s">
        <v>325</v>
      </c>
    </row>
    <row r="64" spans="1:28" ht="15" customHeight="1">
      <c r="A64" s="83">
        <v>45461</v>
      </c>
      <c r="B64" s="32">
        <v>535910</v>
      </c>
      <c r="C64" s="31" t="s">
        <v>1064</v>
      </c>
      <c r="D64" s="31" t="s">
        <v>1043</v>
      </c>
      <c r="E64" s="31" t="s">
        <v>530</v>
      </c>
      <c r="F64" s="84">
        <v>88560</v>
      </c>
      <c r="G64" s="32">
        <v>135.1</v>
      </c>
      <c r="H64" s="32" t="s">
        <v>325</v>
      </c>
    </row>
    <row r="65" spans="1:8" ht="15" customHeight="1">
      <c r="A65" s="83">
        <v>45461</v>
      </c>
      <c r="B65" s="32">
        <v>530557</v>
      </c>
      <c r="C65" s="31" t="s">
        <v>1200</v>
      </c>
      <c r="D65" s="31" t="s">
        <v>1201</v>
      </c>
      <c r="E65" s="31" t="s">
        <v>529</v>
      </c>
      <c r="F65" s="84">
        <v>5374777</v>
      </c>
      <c r="G65" s="32">
        <v>0.75</v>
      </c>
      <c r="H65" s="32" t="s">
        <v>325</v>
      </c>
    </row>
    <row r="66" spans="1:8" ht="15" customHeight="1">
      <c r="A66" s="83">
        <v>45461</v>
      </c>
      <c r="B66" s="32">
        <v>530557</v>
      </c>
      <c r="C66" s="31" t="s">
        <v>1200</v>
      </c>
      <c r="D66" s="31" t="s">
        <v>1201</v>
      </c>
      <c r="E66" s="31" t="s">
        <v>530</v>
      </c>
      <c r="F66" s="84">
        <v>5100184</v>
      </c>
      <c r="G66" s="32">
        <v>0.75</v>
      </c>
      <c r="H66" s="32" t="s">
        <v>325</v>
      </c>
    </row>
    <row r="67" spans="1:8" ht="15" customHeight="1">
      <c r="A67" s="83">
        <v>45461</v>
      </c>
      <c r="B67" s="32">
        <v>514330</v>
      </c>
      <c r="C67" s="31" t="s">
        <v>1202</v>
      </c>
      <c r="D67" s="31" t="s">
        <v>1203</v>
      </c>
      <c r="E67" s="31" t="s">
        <v>530</v>
      </c>
      <c r="F67" s="84">
        <v>244502</v>
      </c>
      <c r="G67" s="32">
        <v>122.38</v>
      </c>
      <c r="H67" s="32" t="s">
        <v>325</v>
      </c>
    </row>
    <row r="68" spans="1:8" ht="15" customHeight="1">
      <c r="A68" s="83">
        <v>45461</v>
      </c>
      <c r="B68" s="32">
        <v>514330</v>
      </c>
      <c r="C68" s="31" t="s">
        <v>1202</v>
      </c>
      <c r="D68" s="31" t="s">
        <v>1204</v>
      </c>
      <c r="E68" s="31" t="s">
        <v>529</v>
      </c>
      <c r="F68" s="84">
        <v>200000</v>
      </c>
      <c r="G68" s="32">
        <v>122.38</v>
      </c>
      <c r="H68" s="32" t="s">
        <v>325</v>
      </c>
    </row>
    <row r="69" spans="1:8" ht="15" customHeight="1">
      <c r="A69" s="83">
        <v>45461</v>
      </c>
      <c r="B69" s="32">
        <v>514330</v>
      </c>
      <c r="C69" s="31" t="s">
        <v>1202</v>
      </c>
      <c r="D69" s="31" t="s">
        <v>1205</v>
      </c>
      <c r="E69" s="31" t="s">
        <v>530</v>
      </c>
      <c r="F69" s="84">
        <v>70000</v>
      </c>
      <c r="G69" s="32">
        <v>122.38</v>
      </c>
      <c r="H69" s="32" t="s">
        <v>325</v>
      </c>
    </row>
    <row r="70" spans="1:8" ht="15" customHeight="1">
      <c r="A70" s="83">
        <v>45461</v>
      </c>
      <c r="B70" s="32">
        <v>514330</v>
      </c>
      <c r="C70" s="31" t="s">
        <v>1202</v>
      </c>
      <c r="D70" s="31" t="s">
        <v>1206</v>
      </c>
      <c r="E70" s="31" t="s">
        <v>529</v>
      </c>
      <c r="F70" s="84">
        <v>75000</v>
      </c>
      <c r="G70" s="32">
        <v>122.38</v>
      </c>
      <c r="H70" s="32" t="s">
        <v>325</v>
      </c>
    </row>
    <row r="71" spans="1:8" ht="15" customHeight="1">
      <c r="A71" s="83">
        <v>45461</v>
      </c>
      <c r="B71" s="32">
        <v>514330</v>
      </c>
      <c r="C71" s="31" t="s">
        <v>1202</v>
      </c>
      <c r="D71" s="31" t="s">
        <v>1207</v>
      </c>
      <c r="E71" s="31" t="s">
        <v>529</v>
      </c>
      <c r="F71" s="84">
        <v>54631</v>
      </c>
      <c r="G71" s="32">
        <v>122.38</v>
      </c>
      <c r="H71" s="32" t="s">
        <v>325</v>
      </c>
    </row>
    <row r="72" spans="1:8" ht="15" customHeight="1">
      <c r="A72" s="83">
        <v>45461</v>
      </c>
      <c r="B72" s="32">
        <v>543396</v>
      </c>
      <c r="C72" s="31" t="s">
        <v>285</v>
      </c>
      <c r="D72" s="31" t="s">
        <v>1208</v>
      </c>
      <c r="E72" s="31" t="s">
        <v>530</v>
      </c>
      <c r="F72" s="84">
        <v>4420000</v>
      </c>
      <c r="G72" s="32">
        <v>415.04</v>
      </c>
      <c r="H72" s="32" t="s">
        <v>325</v>
      </c>
    </row>
    <row r="73" spans="1:8" ht="15" customHeight="1">
      <c r="A73" s="83">
        <v>45461</v>
      </c>
      <c r="B73" s="32">
        <v>523862</v>
      </c>
      <c r="C73" s="31" t="s">
        <v>1209</v>
      </c>
      <c r="D73" s="31" t="s">
        <v>1210</v>
      </c>
      <c r="E73" s="31" t="s">
        <v>529</v>
      </c>
      <c r="F73" s="84">
        <v>32600</v>
      </c>
      <c r="G73" s="32">
        <v>14.95</v>
      </c>
      <c r="H73" s="32" t="s">
        <v>325</v>
      </c>
    </row>
    <row r="74" spans="1:8" ht="15" customHeight="1">
      <c r="A74" s="83">
        <v>45461</v>
      </c>
      <c r="B74" s="32">
        <v>523862</v>
      </c>
      <c r="C74" s="31" t="s">
        <v>1209</v>
      </c>
      <c r="D74" s="31" t="s">
        <v>1211</v>
      </c>
      <c r="E74" s="31" t="s">
        <v>530</v>
      </c>
      <c r="F74" s="84">
        <v>41298</v>
      </c>
      <c r="G74" s="32">
        <v>14.63</v>
      </c>
      <c r="H74" s="32" t="s">
        <v>325</v>
      </c>
    </row>
    <row r="75" spans="1:8" ht="15" customHeight="1">
      <c r="A75" s="83">
        <v>45461</v>
      </c>
      <c r="B75" s="32">
        <v>513403</v>
      </c>
      <c r="C75" s="31" t="s">
        <v>1212</v>
      </c>
      <c r="D75" s="31" t="s">
        <v>1213</v>
      </c>
      <c r="E75" s="31" t="s">
        <v>530</v>
      </c>
      <c r="F75" s="84">
        <v>61546</v>
      </c>
      <c r="G75" s="32">
        <v>5.6</v>
      </c>
      <c r="H75" s="32" t="s">
        <v>325</v>
      </c>
    </row>
    <row r="76" spans="1:8" ht="15" customHeight="1">
      <c r="A76" s="83">
        <v>45461</v>
      </c>
      <c r="B76" s="32">
        <v>544021</v>
      </c>
      <c r="C76" s="31" t="s">
        <v>1214</v>
      </c>
      <c r="D76" s="31" t="s">
        <v>1215</v>
      </c>
      <c r="E76" s="31" t="s">
        <v>529</v>
      </c>
      <c r="F76" s="84">
        <v>295000</v>
      </c>
      <c r="G76" s="32">
        <v>1199.5</v>
      </c>
      <c r="H76" s="32" t="s">
        <v>325</v>
      </c>
    </row>
    <row r="77" spans="1:8" ht="15" customHeight="1">
      <c r="A77" s="83">
        <v>45461</v>
      </c>
      <c r="B77" s="32">
        <v>536659</v>
      </c>
      <c r="C77" s="31" t="s">
        <v>1099</v>
      </c>
      <c r="D77" s="31" t="s">
        <v>1216</v>
      </c>
      <c r="E77" s="31" t="s">
        <v>529</v>
      </c>
      <c r="F77" s="84">
        <v>150000</v>
      </c>
      <c r="G77" s="32">
        <v>30.19</v>
      </c>
      <c r="H77" s="32" t="s">
        <v>325</v>
      </c>
    </row>
    <row r="78" spans="1:8" ht="15" customHeight="1">
      <c r="A78" s="83">
        <v>45461</v>
      </c>
      <c r="B78" s="32">
        <v>536659</v>
      </c>
      <c r="C78" s="31" t="s">
        <v>1099</v>
      </c>
      <c r="D78" s="31" t="s">
        <v>1217</v>
      </c>
      <c r="E78" s="31" t="s">
        <v>530</v>
      </c>
      <c r="F78" s="84">
        <v>200000</v>
      </c>
      <c r="G78" s="32">
        <v>30.19</v>
      </c>
      <c r="H78" s="32" t="s">
        <v>325</v>
      </c>
    </row>
    <row r="79" spans="1:8" ht="15" customHeight="1">
      <c r="A79" s="83">
        <v>45461</v>
      </c>
      <c r="B79" s="32">
        <v>536659</v>
      </c>
      <c r="C79" s="31" t="s">
        <v>1099</v>
      </c>
      <c r="D79" s="31" t="s">
        <v>973</v>
      </c>
      <c r="E79" s="31" t="s">
        <v>530</v>
      </c>
      <c r="F79" s="84">
        <v>125000</v>
      </c>
      <c r="G79" s="32">
        <v>30.19</v>
      </c>
      <c r="H79" s="32" t="s">
        <v>325</v>
      </c>
    </row>
    <row r="80" spans="1:8" ht="15" customHeight="1">
      <c r="A80" s="83">
        <v>45461</v>
      </c>
      <c r="B80" s="32">
        <v>539678</v>
      </c>
      <c r="C80" s="31" t="s">
        <v>1218</v>
      </c>
      <c r="D80" s="31" t="s">
        <v>1219</v>
      </c>
      <c r="E80" s="31" t="s">
        <v>530</v>
      </c>
      <c r="F80" s="84">
        <v>5817570</v>
      </c>
      <c r="G80" s="32">
        <v>489</v>
      </c>
      <c r="H80" s="32" t="s">
        <v>325</v>
      </c>
    </row>
    <row r="81" spans="1:8" ht="15" customHeight="1">
      <c r="A81" s="83">
        <v>45461</v>
      </c>
      <c r="B81" s="32">
        <v>539678</v>
      </c>
      <c r="C81" s="31" t="s">
        <v>1218</v>
      </c>
      <c r="D81" s="31" t="s">
        <v>1220</v>
      </c>
      <c r="E81" s="31" t="s">
        <v>529</v>
      </c>
      <c r="F81" s="84">
        <v>5817570</v>
      </c>
      <c r="G81" s="32">
        <v>489</v>
      </c>
      <c r="H81" s="32" t="s">
        <v>325</v>
      </c>
    </row>
    <row r="82" spans="1:8" ht="15" customHeight="1">
      <c r="A82" s="83">
        <v>45461</v>
      </c>
      <c r="B82" s="32">
        <v>543732</v>
      </c>
      <c r="C82" s="31" t="s">
        <v>1221</v>
      </c>
      <c r="D82" s="31" t="s">
        <v>1222</v>
      </c>
      <c r="E82" s="31" t="s">
        <v>530</v>
      </c>
      <c r="F82" s="84">
        <v>1200000</v>
      </c>
      <c r="G82" s="32">
        <v>81.540000000000006</v>
      </c>
      <c r="H82" s="32" t="s">
        <v>325</v>
      </c>
    </row>
    <row r="83" spans="1:8" ht="15" customHeight="1">
      <c r="A83" s="83">
        <v>45461</v>
      </c>
      <c r="B83" s="32">
        <v>539495</v>
      </c>
      <c r="C83" s="31" t="s">
        <v>1223</v>
      </c>
      <c r="D83" s="31" t="s">
        <v>1224</v>
      </c>
      <c r="E83" s="31" t="s">
        <v>529</v>
      </c>
      <c r="F83" s="84">
        <v>5514</v>
      </c>
      <c r="G83" s="32">
        <v>39.44</v>
      </c>
      <c r="H83" s="32" t="s">
        <v>325</v>
      </c>
    </row>
    <row r="84" spans="1:8" ht="15" customHeight="1">
      <c r="A84" s="83">
        <v>45461</v>
      </c>
      <c r="B84" s="32">
        <v>541601</v>
      </c>
      <c r="C84" s="31" t="s">
        <v>1225</v>
      </c>
      <c r="D84" s="31" t="s">
        <v>1226</v>
      </c>
      <c r="E84" s="31" t="s">
        <v>529</v>
      </c>
      <c r="F84" s="84">
        <v>1496672</v>
      </c>
      <c r="G84" s="32">
        <v>6.07</v>
      </c>
      <c r="H84" s="32" t="s">
        <v>325</v>
      </c>
    </row>
    <row r="85" spans="1:8" ht="15" customHeight="1">
      <c r="A85" s="83">
        <v>45461</v>
      </c>
      <c r="B85" s="32">
        <v>541601</v>
      </c>
      <c r="C85" s="31" t="s">
        <v>1225</v>
      </c>
      <c r="D85" s="31" t="s">
        <v>1226</v>
      </c>
      <c r="E85" s="31" t="s">
        <v>530</v>
      </c>
      <c r="F85" s="84">
        <v>5771868</v>
      </c>
      <c r="G85" s="32">
        <v>6.02</v>
      </c>
      <c r="H85" s="32" t="s">
        <v>325</v>
      </c>
    </row>
    <row r="86" spans="1:8" ht="15" customHeight="1">
      <c r="A86" s="83">
        <v>45461</v>
      </c>
      <c r="B86" s="32">
        <v>543256</v>
      </c>
      <c r="C86" s="31" t="s">
        <v>1227</v>
      </c>
      <c r="D86" s="31" t="s">
        <v>1228</v>
      </c>
      <c r="E86" s="31" t="s">
        <v>530</v>
      </c>
      <c r="F86" s="84">
        <v>297220</v>
      </c>
      <c r="G86" s="32">
        <v>21.32</v>
      </c>
      <c r="H86" s="32" t="s">
        <v>325</v>
      </c>
    </row>
    <row r="87" spans="1:8" ht="15" customHeight="1">
      <c r="A87" s="83">
        <v>45461</v>
      </c>
      <c r="B87" s="32">
        <v>538540</v>
      </c>
      <c r="C87" s="31" t="s">
        <v>1229</v>
      </c>
      <c r="D87" s="31" t="s">
        <v>1230</v>
      </c>
      <c r="E87" s="31" t="s">
        <v>529</v>
      </c>
      <c r="F87" s="84">
        <v>326200</v>
      </c>
      <c r="G87" s="32">
        <v>1.17</v>
      </c>
      <c r="H87" s="32" t="s">
        <v>325</v>
      </c>
    </row>
    <row r="88" spans="1:8" ht="15" customHeight="1">
      <c r="A88" s="83">
        <v>45461</v>
      </c>
      <c r="B88" s="32">
        <v>531893</v>
      </c>
      <c r="C88" s="31" t="s">
        <v>1031</v>
      </c>
      <c r="D88" s="31" t="s">
        <v>1050</v>
      </c>
      <c r="E88" s="31" t="s">
        <v>530</v>
      </c>
      <c r="F88" s="84">
        <v>5603642</v>
      </c>
      <c r="G88" s="32">
        <v>1.02</v>
      </c>
      <c r="H88" s="32" t="s">
        <v>325</v>
      </c>
    </row>
    <row r="89" spans="1:8" ht="15" customHeight="1">
      <c r="A89" s="83">
        <v>45461</v>
      </c>
      <c r="B89" s="32">
        <v>526081</v>
      </c>
      <c r="C89" s="31" t="s">
        <v>1101</v>
      </c>
      <c r="D89" s="31" t="s">
        <v>1231</v>
      </c>
      <c r="E89" s="31" t="s">
        <v>529</v>
      </c>
      <c r="F89" s="84">
        <v>40087</v>
      </c>
      <c r="G89" s="32">
        <v>18.59</v>
      </c>
      <c r="H89" s="32" t="s">
        <v>325</v>
      </c>
    </row>
    <row r="90" spans="1:8" ht="15" customHeight="1">
      <c r="A90" s="83">
        <v>45461</v>
      </c>
      <c r="B90" s="32">
        <v>526081</v>
      </c>
      <c r="C90" s="31" t="s">
        <v>1101</v>
      </c>
      <c r="D90" s="31" t="s">
        <v>1102</v>
      </c>
      <c r="E90" s="31" t="s">
        <v>530</v>
      </c>
      <c r="F90" s="84">
        <v>40000</v>
      </c>
      <c r="G90" s="32">
        <v>18.59</v>
      </c>
      <c r="H90" s="32" t="s">
        <v>325</v>
      </c>
    </row>
    <row r="91" spans="1:8" ht="15" customHeight="1">
      <c r="A91" s="83">
        <v>45461</v>
      </c>
      <c r="B91" s="32">
        <v>539574</v>
      </c>
      <c r="C91" s="31" t="s">
        <v>1232</v>
      </c>
      <c r="D91" s="31" t="s">
        <v>1233</v>
      </c>
      <c r="E91" s="31" t="s">
        <v>530</v>
      </c>
      <c r="F91" s="84">
        <v>6144000</v>
      </c>
      <c r="G91" s="32">
        <v>2.99</v>
      </c>
      <c r="H91" s="32" t="s">
        <v>325</v>
      </c>
    </row>
    <row r="92" spans="1:8" ht="15" customHeight="1">
      <c r="A92" s="83">
        <v>45461</v>
      </c>
      <c r="B92" s="32">
        <v>538875</v>
      </c>
      <c r="C92" s="31" t="s">
        <v>1103</v>
      </c>
      <c r="D92" s="31" t="s">
        <v>1104</v>
      </c>
      <c r="E92" s="31" t="s">
        <v>529</v>
      </c>
      <c r="F92" s="84">
        <v>44860</v>
      </c>
      <c r="G92" s="32">
        <v>25.06</v>
      </c>
      <c r="H92" s="32" t="s">
        <v>325</v>
      </c>
    </row>
    <row r="93" spans="1:8" ht="15" customHeight="1">
      <c r="A93" s="83">
        <v>45461</v>
      </c>
      <c r="B93" s="32">
        <v>540786</v>
      </c>
      <c r="C93" s="31" t="s">
        <v>1105</v>
      </c>
      <c r="D93" s="31" t="s">
        <v>1106</v>
      </c>
      <c r="E93" s="31" t="s">
        <v>530</v>
      </c>
      <c r="F93" s="84">
        <v>250000</v>
      </c>
      <c r="G93" s="32">
        <v>22.36</v>
      </c>
      <c r="H93" s="32" t="s">
        <v>325</v>
      </c>
    </row>
    <row r="94" spans="1:8" ht="15" customHeight="1">
      <c r="A94" s="83">
        <v>45461</v>
      </c>
      <c r="B94" s="32">
        <v>540786</v>
      </c>
      <c r="C94" s="31" t="s">
        <v>1105</v>
      </c>
      <c r="D94" s="31" t="s">
        <v>973</v>
      </c>
      <c r="E94" s="31" t="s">
        <v>530</v>
      </c>
      <c r="F94" s="84">
        <v>337989</v>
      </c>
      <c r="G94" s="32">
        <v>22.36</v>
      </c>
      <c r="H94" s="32" t="s">
        <v>325</v>
      </c>
    </row>
    <row r="95" spans="1:8" ht="15" customHeight="1">
      <c r="A95" s="83">
        <v>45461</v>
      </c>
      <c r="B95" s="32">
        <v>539217</v>
      </c>
      <c r="C95" s="31" t="s">
        <v>1234</v>
      </c>
      <c r="D95" s="31" t="s">
        <v>1235</v>
      </c>
      <c r="E95" s="31" t="s">
        <v>530</v>
      </c>
      <c r="F95" s="84">
        <v>2898567</v>
      </c>
      <c r="G95" s="32">
        <v>2.08</v>
      </c>
      <c r="H95" s="32" t="s">
        <v>325</v>
      </c>
    </row>
    <row r="96" spans="1:8" ht="15" customHeight="1">
      <c r="A96" s="83">
        <v>45461</v>
      </c>
      <c r="B96" s="32">
        <v>539217</v>
      </c>
      <c r="C96" s="31" t="s">
        <v>1234</v>
      </c>
      <c r="D96" s="31" t="s">
        <v>1235</v>
      </c>
      <c r="E96" s="31" t="s">
        <v>529</v>
      </c>
      <c r="F96" s="84">
        <v>2954655</v>
      </c>
      <c r="G96" s="32">
        <v>2.17</v>
      </c>
      <c r="H96" s="32" t="s">
        <v>325</v>
      </c>
    </row>
    <row r="97" spans="1:8" ht="15" customHeight="1">
      <c r="A97" s="83">
        <v>45461</v>
      </c>
      <c r="B97" s="32">
        <v>539217</v>
      </c>
      <c r="C97" s="31" t="s">
        <v>1234</v>
      </c>
      <c r="D97" s="31" t="s">
        <v>1236</v>
      </c>
      <c r="E97" s="31" t="s">
        <v>529</v>
      </c>
      <c r="F97" s="84">
        <v>7231277</v>
      </c>
      <c r="G97" s="32">
        <v>2.11</v>
      </c>
      <c r="H97" s="32" t="s">
        <v>325</v>
      </c>
    </row>
    <row r="98" spans="1:8" ht="15" customHeight="1">
      <c r="A98" s="83">
        <v>45461</v>
      </c>
      <c r="B98" s="32">
        <v>539217</v>
      </c>
      <c r="C98" s="31" t="s">
        <v>1234</v>
      </c>
      <c r="D98" s="31" t="s">
        <v>1236</v>
      </c>
      <c r="E98" s="31" t="s">
        <v>530</v>
      </c>
      <c r="F98" s="84">
        <v>10803467</v>
      </c>
      <c r="G98" s="32">
        <v>2.0299999999999998</v>
      </c>
      <c r="H98" s="32" t="s">
        <v>325</v>
      </c>
    </row>
    <row r="99" spans="1:8" ht="15" customHeight="1">
      <c r="A99" s="83">
        <v>45461</v>
      </c>
      <c r="B99" s="32">
        <v>539217</v>
      </c>
      <c r="C99" s="31" t="s">
        <v>1234</v>
      </c>
      <c r="D99" s="31" t="s">
        <v>1237</v>
      </c>
      <c r="E99" s="31" t="s">
        <v>530</v>
      </c>
      <c r="F99" s="84">
        <v>9331391</v>
      </c>
      <c r="G99" s="32">
        <v>2.0099999999999998</v>
      </c>
      <c r="H99" s="32" t="s">
        <v>325</v>
      </c>
    </row>
    <row r="100" spans="1:8" ht="15" customHeight="1">
      <c r="A100" s="83">
        <v>45461</v>
      </c>
      <c r="B100" s="32">
        <v>539217</v>
      </c>
      <c r="C100" s="31" t="s">
        <v>1234</v>
      </c>
      <c r="D100" s="31" t="s">
        <v>1238</v>
      </c>
      <c r="E100" s="31" t="s">
        <v>530</v>
      </c>
      <c r="F100" s="84">
        <v>8129809</v>
      </c>
      <c r="G100" s="32">
        <v>2.09</v>
      </c>
      <c r="H100" s="32" t="s">
        <v>325</v>
      </c>
    </row>
    <row r="101" spans="1:8" ht="15" customHeight="1">
      <c r="A101" s="83">
        <v>45461</v>
      </c>
      <c r="B101" s="32">
        <v>543828</v>
      </c>
      <c r="C101" s="31" t="s">
        <v>1239</v>
      </c>
      <c r="D101" s="31" t="s">
        <v>1240</v>
      </c>
      <c r="E101" s="31" t="s">
        <v>530</v>
      </c>
      <c r="F101" s="84">
        <v>273600</v>
      </c>
      <c r="G101" s="32">
        <v>79.8</v>
      </c>
      <c r="H101" s="32" t="s">
        <v>325</v>
      </c>
    </row>
    <row r="102" spans="1:8" ht="15" customHeight="1">
      <c r="A102" s="83">
        <v>45461</v>
      </c>
      <c r="B102" s="32">
        <v>543828</v>
      </c>
      <c r="C102" s="31" t="s">
        <v>1239</v>
      </c>
      <c r="D102" s="31" t="s">
        <v>1241</v>
      </c>
      <c r="E102" s="31" t="s">
        <v>529</v>
      </c>
      <c r="F102" s="84">
        <v>302400</v>
      </c>
      <c r="G102" s="32">
        <v>79.81</v>
      </c>
      <c r="H102" s="32" t="s">
        <v>325</v>
      </c>
    </row>
    <row r="103" spans="1:8" ht="15" customHeight="1">
      <c r="A103" s="83">
        <v>45461</v>
      </c>
      <c r="B103" s="32">
        <v>543828</v>
      </c>
      <c r="C103" s="31" t="s">
        <v>1239</v>
      </c>
      <c r="D103" s="31" t="s">
        <v>1242</v>
      </c>
      <c r="E103" s="31" t="s">
        <v>529</v>
      </c>
      <c r="F103" s="84">
        <v>131200</v>
      </c>
      <c r="G103" s="32">
        <v>79.930000000000007</v>
      </c>
      <c r="H103" s="32" t="s">
        <v>325</v>
      </c>
    </row>
    <row r="104" spans="1:8" ht="15" customHeight="1">
      <c r="A104" s="83">
        <v>45461</v>
      </c>
      <c r="B104" s="32">
        <v>543828</v>
      </c>
      <c r="C104" s="31" t="s">
        <v>1239</v>
      </c>
      <c r="D104" s="31" t="s">
        <v>1206</v>
      </c>
      <c r="E104" s="31" t="s">
        <v>530</v>
      </c>
      <c r="F104" s="84">
        <v>160000</v>
      </c>
      <c r="G104" s="32">
        <v>79.7</v>
      </c>
      <c r="H104" s="32" t="s">
        <v>325</v>
      </c>
    </row>
    <row r="105" spans="1:8" ht="15" customHeight="1">
      <c r="A105" s="83">
        <v>45461</v>
      </c>
      <c r="B105" s="32">
        <v>543745</v>
      </c>
      <c r="C105" s="31" t="s">
        <v>1243</v>
      </c>
      <c r="D105" s="31" t="s">
        <v>1244</v>
      </c>
      <c r="E105" s="31" t="s">
        <v>530</v>
      </c>
      <c r="F105" s="84">
        <v>666000</v>
      </c>
      <c r="G105" s="32">
        <v>8.5500000000000007</v>
      </c>
      <c r="H105" s="32" t="s">
        <v>325</v>
      </c>
    </row>
    <row r="106" spans="1:8" ht="15" customHeight="1">
      <c r="A106" s="83">
        <v>45461</v>
      </c>
      <c r="B106" s="32">
        <v>543745</v>
      </c>
      <c r="C106" s="31" t="s">
        <v>1243</v>
      </c>
      <c r="D106" s="31" t="s">
        <v>1245</v>
      </c>
      <c r="E106" s="31" t="s">
        <v>529</v>
      </c>
      <c r="F106" s="84">
        <v>414000</v>
      </c>
      <c r="G106" s="32">
        <v>8.5500000000000007</v>
      </c>
      <c r="H106" s="32" t="s">
        <v>325</v>
      </c>
    </row>
    <row r="107" spans="1:8" ht="15" customHeight="1">
      <c r="A107" s="83">
        <v>45461</v>
      </c>
      <c r="B107" s="32">
        <v>543745</v>
      </c>
      <c r="C107" s="31" t="s">
        <v>1243</v>
      </c>
      <c r="D107" s="31" t="s">
        <v>1245</v>
      </c>
      <c r="E107" s="31" t="s">
        <v>530</v>
      </c>
      <c r="F107" s="84">
        <v>108000</v>
      </c>
      <c r="G107" s="32">
        <v>9</v>
      </c>
      <c r="H107" s="32" t="s">
        <v>325</v>
      </c>
    </row>
    <row r="108" spans="1:8" ht="15" customHeight="1">
      <c r="A108" s="83">
        <v>45461</v>
      </c>
      <c r="B108" s="32">
        <v>531039</v>
      </c>
      <c r="C108" s="31" t="s">
        <v>1246</v>
      </c>
      <c r="D108" s="31" t="s">
        <v>1247</v>
      </c>
      <c r="E108" s="31" t="s">
        <v>529</v>
      </c>
      <c r="F108" s="84">
        <v>100000</v>
      </c>
      <c r="G108" s="32">
        <v>12.72</v>
      </c>
      <c r="H108" s="32" t="s">
        <v>325</v>
      </c>
    </row>
    <row r="109" spans="1:8" ht="15" customHeight="1">
      <c r="A109" s="83">
        <v>45461</v>
      </c>
      <c r="B109" s="32">
        <v>531039</v>
      </c>
      <c r="C109" s="31" t="s">
        <v>1246</v>
      </c>
      <c r="D109" s="31" t="s">
        <v>1248</v>
      </c>
      <c r="E109" s="31" t="s">
        <v>529</v>
      </c>
      <c r="F109" s="84">
        <v>30000</v>
      </c>
      <c r="G109" s="32">
        <v>12.72</v>
      </c>
      <c r="H109" s="32" t="s">
        <v>325</v>
      </c>
    </row>
    <row r="110" spans="1:8" ht="15" customHeight="1">
      <c r="A110" s="83">
        <v>45461</v>
      </c>
      <c r="B110" s="32">
        <v>531039</v>
      </c>
      <c r="C110" s="31" t="s">
        <v>1246</v>
      </c>
      <c r="D110" s="31" t="s">
        <v>1249</v>
      </c>
      <c r="E110" s="31" t="s">
        <v>530</v>
      </c>
      <c r="F110" s="84">
        <v>51200</v>
      </c>
      <c r="G110" s="32">
        <v>11.97</v>
      </c>
      <c r="H110" s="32" t="s">
        <v>325</v>
      </c>
    </row>
    <row r="111" spans="1:8" ht="15" customHeight="1">
      <c r="A111" s="83">
        <v>45461</v>
      </c>
      <c r="B111" s="32">
        <v>531039</v>
      </c>
      <c r="C111" s="31" t="s">
        <v>1246</v>
      </c>
      <c r="D111" s="31" t="s">
        <v>1250</v>
      </c>
      <c r="E111" s="31" t="s">
        <v>530</v>
      </c>
      <c r="F111" s="84">
        <v>532703</v>
      </c>
      <c r="G111" s="32">
        <v>12.72</v>
      </c>
      <c r="H111" s="32" t="s">
        <v>325</v>
      </c>
    </row>
    <row r="112" spans="1:8" ht="15" customHeight="1">
      <c r="A112" s="83">
        <v>45461</v>
      </c>
      <c r="B112" s="32">
        <v>531039</v>
      </c>
      <c r="C112" s="31" t="s">
        <v>1246</v>
      </c>
      <c r="D112" s="31" t="s">
        <v>1251</v>
      </c>
      <c r="E112" s="31" t="s">
        <v>530</v>
      </c>
      <c r="F112" s="84">
        <v>69387</v>
      </c>
      <c r="G112" s="32">
        <v>11.79</v>
      </c>
      <c r="H112" s="32" t="s">
        <v>325</v>
      </c>
    </row>
    <row r="113" spans="1:8" ht="15" customHeight="1">
      <c r="A113" s="83">
        <v>45461</v>
      </c>
      <c r="B113" s="32">
        <v>531039</v>
      </c>
      <c r="C113" s="31" t="s">
        <v>1246</v>
      </c>
      <c r="D113" s="31" t="s">
        <v>1252</v>
      </c>
      <c r="E113" s="31" t="s">
        <v>529</v>
      </c>
      <c r="F113" s="84">
        <v>300000</v>
      </c>
      <c r="G113" s="32">
        <v>12.72</v>
      </c>
      <c r="H113" s="32" t="s">
        <v>325</v>
      </c>
    </row>
    <row r="114" spans="1:8" ht="15" customHeight="1">
      <c r="A114" s="83">
        <v>45461</v>
      </c>
      <c r="B114" s="32">
        <v>531039</v>
      </c>
      <c r="C114" s="31" t="s">
        <v>1246</v>
      </c>
      <c r="D114" s="31" t="s">
        <v>1253</v>
      </c>
      <c r="E114" s="31" t="s">
        <v>529</v>
      </c>
      <c r="F114" s="84">
        <v>100000</v>
      </c>
      <c r="G114" s="32">
        <v>11.98</v>
      </c>
      <c r="H114" s="32" t="s">
        <v>325</v>
      </c>
    </row>
    <row r="115" spans="1:8" ht="15" customHeight="1">
      <c r="A115" s="83">
        <v>45461</v>
      </c>
      <c r="B115" s="32">
        <v>531039</v>
      </c>
      <c r="C115" s="31" t="s">
        <v>1246</v>
      </c>
      <c r="D115" s="31" t="s">
        <v>1254</v>
      </c>
      <c r="E115" s="31" t="s">
        <v>530</v>
      </c>
      <c r="F115" s="84">
        <v>45000</v>
      </c>
      <c r="G115" s="32">
        <v>12</v>
      </c>
      <c r="H115" s="32" t="s">
        <v>325</v>
      </c>
    </row>
    <row r="116" spans="1:8" ht="15" customHeight="1">
      <c r="A116" s="83">
        <v>45461</v>
      </c>
      <c r="B116" s="32">
        <v>531039</v>
      </c>
      <c r="C116" s="31" t="s">
        <v>1246</v>
      </c>
      <c r="D116" s="31" t="s">
        <v>973</v>
      </c>
      <c r="E116" s="31" t="s">
        <v>529</v>
      </c>
      <c r="F116" s="84">
        <v>50000</v>
      </c>
      <c r="G116" s="32">
        <v>11.52</v>
      </c>
      <c r="H116" s="32" t="s">
        <v>325</v>
      </c>
    </row>
    <row r="117" spans="1:8" ht="15" customHeight="1">
      <c r="A117" s="83">
        <v>45461</v>
      </c>
      <c r="B117" s="32">
        <v>531039</v>
      </c>
      <c r="C117" s="31" t="s">
        <v>1246</v>
      </c>
      <c r="D117" s="31" t="s">
        <v>1255</v>
      </c>
      <c r="E117" s="31" t="s">
        <v>529</v>
      </c>
      <c r="F117" s="84">
        <v>29400</v>
      </c>
      <c r="G117" s="32">
        <v>12.71</v>
      </c>
      <c r="H117" s="32" t="s">
        <v>325</v>
      </c>
    </row>
    <row r="118" spans="1:8" ht="15" customHeight="1">
      <c r="A118" s="83">
        <v>45461</v>
      </c>
      <c r="B118" s="32">
        <v>531499</v>
      </c>
      <c r="C118" s="31" t="s">
        <v>1256</v>
      </c>
      <c r="D118" s="31" t="s">
        <v>1257</v>
      </c>
      <c r="E118" s="31" t="s">
        <v>529</v>
      </c>
      <c r="F118" s="84">
        <v>50000</v>
      </c>
      <c r="G118" s="32">
        <v>7.15</v>
      </c>
      <c r="H118" s="32" t="s">
        <v>325</v>
      </c>
    </row>
    <row r="119" spans="1:8" ht="15" customHeight="1">
      <c r="A119" s="83">
        <v>45461</v>
      </c>
      <c r="B119" s="32">
        <v>531499</v>
      </c>
      <c r="C119" s="31" t="s">
        <v>1256</v>
      </c>
      <c r="D119" s="31" t="s">
        <v>1258</v>
      </c>
      <c r="E119" s="31" t="s">
        <v>529</v>
      </c>
      <c r="F119" s="84">
        <v>145000</v>
      </c>
      <c r="G119" s="32">
        <v>7.15</v>
      </c>
      <c r="H119" s="32" t="s">
        <v>325</v>
      </c>
    </row>
    <row r="120" spans="1:8" ht="15" customHeight="1">
      <c r="A120" s="83">
        <v>45461</v>
      </c>
      <c r="B120" s="32">
        <v>531499</v>
      </c>
      <c r="C120" s="31" t="s">
        <v>1256</v>
      </c>
      <c r="D120" s="31" t="s">
        <v>1259</v>
      </c>
      <c r="E120" s="31" t="s">
        <v>530</v>
      </c>
      <c r="F120" s="84">
        <v>199942</v>
      </c>
      <c r="G120" s="32">
        <v>7.15</v>
      </c>
      <c r="H120" s="32" t="s">
        <v>325</v>
      </c>
    </row>
    <row r="121" spans="1:8" ht="15" customHeight="1">
      <c r="A121" s="83">
        <v>45461</v>
      </c>
      <c r="B121" s="32">
        <v>537582</v>
      </c>
      <c r="C121" s="31" t="s">
        <v>1044</v>
      </c>
      <c r="D121" s="31" t="s">
        <v>1260</v>
      </c>
      <c r="E121" s="31" t="s">
        <v>530</v>
      </c>
      <c r="F121" s="84">
        <v>130000</v>
      </c>
      <c r="G121" s="32">
        <v>2.54</v>
      </c>
      <c r="H121" s="32" t="s">
        <v>325</v>
      </c>
    </row>
    <row r="122" spans="1:8" ht="15" customHeight="1">
      <c r="A122" s="83">
        <v>45461</v>
      </c>
      <c r="B122" s="32">
        <v>537582</v>
      </c>
      <c r="C122" s="31" t="s">
        <v>1044</v>
      </c>
      <c r="D122" s="31" t="s">
        <v>1261</v>
      </c>
      <c r="E122" s="31" t="s">
        <v>530</v>
      </c>
      <c r="F122" s="84">
        <v>130000</v>
      </c>
      <c r="G122" s="32">
        <v>2.5299999999999998</v>
      </c>
      <c r="H122" s="32" t="s">
        <v>325</v>
      </c>
    </row>
    <row r="123" spans="1:8" ht="15" customHeight="1">
      <c r="A123" s="83">
        <v>45461</v>
      </c>
      <c r="B123" s="32">
        <v>500426</v>
      </c>
      <c r="C123" s="31" t="s">
        <v>1107</v>
      </c>
      <c r="D123" s="31" t="s">
        <v>1262</v>
      </c>
      <c r="E123" s="31" t="s">
        <v>530</v>
      </c>
      <c r="F123" s="84">
        <v>200000</v>
      </c>
      <c r="G123" s="32">
        <v>4.76</v>
      </c>
      <c r="H123" s="32" t="s">
        <v>325</v>
      </c>
    </row>
    <row r="124" spans="1:8" ht="15" customHeight="1">
      <c r="A124" s="83">
        <v>45461</v>
      </c>
      <c r="B124" s="32">
        <v>500426</v>
      </c>
      <c r="C124" s="31" t="s">
        <v>1107</v>
      </c>
      <c r="D124" s="31" t="s">
        <v>1263</v>
      </c>
      <c r="E124" s="31" t="s">
        <v>530</v>
      </c>
      <c r="F124" s="84">
        <v>200000</v>
      </c>
      <c r="G124" s="32">
        <v>4.76</v>
      </c>
      <c r="H124" s="32" t="s">
        <v>325</v>
      </c>
    </row>
    <row r="125" spans="1:8" ht="15" customHeight="1">
      <c r="A125" s="83">
        <v>45461</v>
      </c>
      <c r="B125" s="32">
        <v>542667</v>
      </c>
      <c r="C125" s="31" t="s">
        <v>1264</v>
      </c>
      <c r="D125" s="31" t="s">
        <v>1265</v>
      </c>
      <c r="E125" s="31" t="s">
        <v>530</v>
      </c>
      <c r="F125" s="84">
        <v>168163</v>
      </c>
      <c r="G125" s="32">
        <v>5.74</v>
      </c>
      <c r="H125" s="32" t="s">
        <v>325</v>
      </c>
    </row>
    <row r="126" spans="1:8" ht="15" customHeight="1">
      <c r="A126" s="83">
        <v>45461</v>
      </c>
      <c r="B126" s="32" t="s">
        <v>1266</v>
      </c>
      <c r="C126" s="31" t="s">
        <v>1267</v>
      </c>
      <c r="D126" s="31" t="s">
        <v>1071</v>
      </c>
      <c r="E126" s="31" t="s">
        <v>529</v>
      </c>
      <c r="F126" s="84">
        <v>264000</v>
      </c>
      <c r="G126" s="32">
        <v>237.74</v>
      </c>
      <c r="H126" s="32" t="s">
        <v>847</v>
      </c>
    </row>
    <row r="127" spans="1:8" ht="15" customHeight="1">
      <c r="A127" s="83">
        <v>45461</v>
      </c>
      <c r="B127" s="32" t="s">
        <v>1268</v>
      </c>
      <c r="C127" s="31" t="s">
        <v>1269</v>
      </c>
      <c r="D127" s="31" t="s">
        <v>1270</v>
      </c>
      <c r="E127" s="31" t="s">
        <v>529</v>
      </c>
      <c r="F127" s="84">
        <v>886938</v>
      </c>
      <c r="G127" s="32">
        <v>5.32</v>
      </c>
      <c r="H127" s="32" t="s">
        <v>847</v>
      </c>
    </row>
    <row r="128" spans="1:8" ht="15" customHeight="1">
      <c r="A128" s="83">
        <v>45461</v>
      </c>
      <c r="B128" s="32" t="s">
        <v>1268</v>
      </c>
      <c r="C128" s="31" t="s">
        <v>1269</v>
      </c>
      <c r="D128" s="31" t="s">
        <v>1271</v>
      </c>
      <c r="E128" s="31" t="s">
        <v>529</v>
      </c>
      <c r="F128" s="84">
        <v>520393</v>
      </c>
      <c r="G128" s="32">
        <v>5.32</v>
      </c>
      <c r="H128" s="32" t="s">
        <v>847</v>
      </c>
    </row>
    <row r="129" spans="1:8" ht="15" customHeight="1">
      <c r="A129" s="83">
        <v>45461</v>
      </c>
      <c r="B129" s="32" t="s">
        <v>1268</v>
      </c>
      <c r="C129" s="31" t="s">
        <v>1269</v>
      </c>
      <c r="D129" s="31" t="s">
        <v>1272</v>
      </c>
      <c r="E129" s="31" t="s">
        <v>529</v>
      </c>
      <c r="F129" s="84">
        <v>594456</v>
      </c>
      <c r="G129" s="32">
        <v>5.34</v>
      </c>
      <c r="H129" s="32" t="s">
        <v>847</v>
      </c>
    </row>
    <row r="130" spans="1:8" ht="15" customHeight="1">
      <c r="A130" s="83">
        <v>45461</v>
      </c>
      <c r="B130" s="32" t="s">
        <v>1268</v>
      </c>
      <c r="C130" s="31" t="s">
        <v>1269</v>
      </c>
      <c r="D130" s="31" t="s">
        <v>1273</v>
      </c>
      <c r="E130" s="31" t="s">
        <v>529</v>
      </c>
      <c r="F130" s="84">
        <v>841955</v>
      </c>
      <c r="G130" s="32">
        <v>5.38</v>
      </c>
      <c r="H130" s="32" t="s">
        <v>847</v>
      </c>
    </row>
    <row r="131" spans="1:8" ht="15" customHeight="1">
      <c r="A131" s="83">
        <v>45461</v>
      </c>
      <c r="B131" s="32" t="s">
        <v>675</v>
      </c>
      <c r="C131" s="31" t="s">
        <v>1054</v>
      </c>
      <c r="D131" s="31" t="s">
        <v>994</v>
      </c>
      <c r="E131" s="31" t="s">
        <v>529</v>
      </c>
      <c r="F131" s="84">
        <v>740554</v>
      </c>
      <c r="G131" s="32">
        <v>79.400000000000006</v>
      </c>
      <c r="H131" s="32" t="s">
        <v>847</v>
      </c>
    </row>
    <row r="132" spans="1:8" ht="15" customHeight="1">
      <c r="A132" s="83">
        <v>45461</v>
      </c>
      <c r="B132" s="32" t="s">
        <v>1274</v>
      </c>
      <c r="C132" s="31" t="s">
        <v>1275</v>
      </c>
      <c r="D132" s="31" t="s">
        <v>892</v>
      </c>
      <c r="E132" s="31" t="s">
        <v>529</v>
      </c>
      <c r="F132" s="84">
        <v>224599</v>
      </c>
      <c r="G132" s="32">
        <v>582.03</v>
      </c>
      <c r="H132" s="32" t="s">
        <v>847</v>
      </c>
    </row>
    <row r="133" spans="1:8" ht="15" customHeight="1">
      <c r="A133" s="83">
        <v>45461</v>
      </c>
      <c r="B133" s="32" t="s">
        <v>1276</v>
      </c>
      <c r="C133" s="31" t="s">
        <v>1277</v>
      </c>
      <c r="D133" s="31" t="s">
        <v>911</v>
      </c>
      <c r="E133" s="31" t="s">
        <v>529</v>
      </c>
      <c r="F133" s="84">
        <v>18000</v>
      </c>
      <c r="G133" s="32">
        <v>234.61</v>
      </c>
      <c r="H133" s="32" t="s">
        <v>847</v>
      </c>
    </row>
    <row r="134" spans="1:8" ht="15" customHeight="1">
      <c r="A134" s="83">
        <v>45461</v>
      </c>
      <c r="B134" s="32" t="s">
        <v>1132</v>
      </c>
      <c r="C134" s="31" t="s">
        <v>1133</v>
      </c>
      <c r="D134" s="31" t="s">
        <v>1278</v>
      </c>
      <c r="E134" s="31" t="s">
        <v>529</v>
      </c>
      <c r="F134" s="84">
        <v>16800</v>
      </c>
      <c r="G134" s="32">
        <v>169.2</v>
      </c>
      <c r="H134" s="32" t="s">
        <v>847</v>
      </c>
    </row>
    <row r="135" spans="1:8" ht="15" customHeight="1">
      <c r="A135" s="83">
        <v>45461</v>
      </c>
      <c r="B135" s="32" t="s">
        <v>1108</v>
      </c>
      <c r="C135" s="31" t="s">
        <v>1109</v>
      </c>
      <c r="D135" s="31" t="s">
        <v>892</v>
      </c>
      <c r="E135" s="31" t="s">
        <v>529</v>
      </c>
      <c r="F135" s="84">
        <v>685375</v>
      </c>
      <c r="G135" s="32">
        <v>364.28</v>
      </c>
      <c r="H135" s="32" t="s">
        <v>847</v>
      </c>
    </row>
    <row r="136" spans="1:8" ht="15" customHeight="1">
      <c r="A136" s="83">
        <v>45461</v>
      </c>
      <c r="B136" s="32" t="s">
        <v>1065</v>
      </c>
      <c r="C136" s="31" t="s">
        <v>1066</v>
      </c>
      <c r="D136" s="31" t="s">
        <v>911</v>
      </c>
      <c r="E136" s="31" t="s">
        <v>529</v>
      </c>
      <c r="F136" s="84">
        <v>800</v>
      </c>
      <c r="G136" s="32">
        <v>134.85</v>
      </c>
      <c r="H136" s="32" t="s">
        <v>847</v>
      </c>
    </row>
    <row r="137" spans="1:8" ht="15" customHeight="1">
      <c r="A137" s="83">
        <v>45461</v>
      </c>
      <c r="B137" s="32" t="s">
        <v>1279</v>
      </c>
      <c r="C137" s="31" t="s">
        <v>1280</v>
      </c>
      <c r="D137" s="31" t="s">
        <v>892</v>
      </c>
      <c r="E137" s="31" t="s">
        <v>529</v>
      </c>
      <c r="F137" s="84">
        <v>977437</v>
      </c>
      <c r="G137" s="32">
        <v>256.22000000000003</v>
      </c>
      <c r="H137" s="32" t="s">
        <v>847</v>
      </c>
    </row>
    <row r="138" spans="1:8" ht="15" customHeight="1">
      <c r="A138" s="83">
        <v>45461</v>
      </c>
      <c r="B138" s="32" t="s">
        <v>1112</v>
      </c>
      <c r="C138" s="31" t="s">
        <v>1113</v>
      </c>
      <c r="D138" s="31" t="s">
        <v>1114</v>
      </c>
      <c r="E138" s="31" t="s">
        <v>529</v>
      </c>
      <c r="F138" s="84">
        <v>6056784</v>
      </c>
      <c r="G138" s="32">
        <v>0.86</v>
      </c>
      <c r="H138" s="32" t="s">
        <v>847</v>
      </c>
    </row>
    <row r="139" spans="1:8" ht="15" customHeight="1">
      <c r="A139" s="83">
        <v>45461</v>
      </c>
      <c r="B139" s="32" t="s">
        <v>784</v>
      </c>
      <c r="C139" s="31" t="s">
        <v>1115</v>
      </c>
      <c r="D139" s="31" t="s">
        <v>1070</v>
      </c>
      <c r="E139" s="31" t="s">
        <v>529</v>
      </c>
      <c r="F139" s="84">
        <v>657218</v>
      </c>
      <c r="G139" s="32">
        <v>1799.95</v>
      </c>
      <c r="H139" s="32" t="s">
        <v>847</v>
      </c>
    </row>
    <row r="140" spans="1:8" ht="15" customHeight="1">
      <c r="A140" s="83">
        <v>45461</v>
      </c>
      <c r="B140" s="32" t="s">
        <v>784</v>
      </c>
      <c r="C140" s="31" t="s">
        <v>1115</v>
      </c>
      <c r="D140" s="31" t="s">
        <v>892</v>
      </c>
      <c r="E140" s="31" t="s">
        <v>529</v>
      </c>
      <c r="F140" s="84">
        <v>749882</v>
      </c>
      <c r="G140" s="32">
        <v>1787.55</v>
      </c>
      <c r="H140" s="32" t="s">
        <v>847</v>
      </c>
    </row>
    <row r="141" spans="1:8" ht="15" customHeight="1">
      <c r="A141" s="83">
        <v>45461</v>
      </c>
      <c r="B141" s="32" t="s">
        <v>784</v>
      </c>
      <c r="C141" s="31" t="s">
        <v>1115</v>
      </c>
      <c r="D141" s="31" t="s">
        <v>994</v>
      </c>
      <c r="E141" s="31" t="s">
        <v>529</v>
      </c>
      <c r="F141" s="84">
        <v>729851</v>
      </c>
      <c r="G141" s="32">
        <v>1793.47</v>
      </c>
      <c r="H141" s="32" t="s">
        <v>847</v>
      </c>
    </row>
    <row r="142" spans="1:8" ht="15" customHeight="1">
      <c r="A142" s="83">
        <v>45461</v>
      </c>
      <c r="B142" s="32" t="s">
        <v>1116</v>
      </c>
      <c r="C142" s="31" t="s">
        <v>1117</v>
      </c>
      <c r="D142" s="31" t="s">
        <v>1281</v>
      </c>
      <c r="E142" s="31" t="s">
        <v>529</v>
      </c>
      <c r="F142" s="84">
        <v>100000</v>
      </c>
      <c r="G142" s="32">
        <v>49.21</v>
      </c>
      <c r="H142" s="32" t="s">
        <v>847</v>
      </c>
    </row>
    <row r="143" spans="1:8" ht="15" customHeight="1">
      <c r="A143" s="83">
        <v>45461</v>
      </c>
      <c r="B143" s="32" t="s">
        <v>1116</v>
      </c>
      <c r="C143" s="31" t="s">
        <v>1117</v>
      </c>
      <c r="D143" s="31" t="s">
        <v>1282</v>
      </c>
      <c r="E143" s="31" t="s">
        <v>529</v>
      </c>
      <c r="F143" s="84">
        <v>68000</v>
      </c>
      <c r="G143" s="32">
        <v>46.89</v>
      </c>
      <c r="H143" s="32" t="s">
        <v>847</v>
      </c>
    </row>
    <row r="144" spans="1:8" ht="15" customHeight="1">
      <c r="A144" s="83">
        <v>45461</v>
      </c>
      <c r="B144" s="32" t="s">
        <v>1283</v>
      </c>
      <c r="C144" s="31" t="s">
        <v>1284</v>
      </c>
      <c r="D144" s="31" t="s">
        <v>1281</v>
      </c>
      <c r="E144" s="31" t="s">
        <v>529</v>
      </c>
      <c r="F144" s="84">
        <v>801703</v>
      </c>
      <c r="G144" s="32">
        <v>599.4</v>
      </c>
      <c r="H144" s="32" t="s">
        <v>847</v>
      </c>
    </row>
    <row r="145" spans="1:8" ht="15" customHeight="1">
      <c r="A145" s="83">
        <v>45461</v>
      </c>
      <c r="B145" s="32" t="s">
        <v>389</v>
      </c>
      <c r="C145" s="31" t="s">
        <v>1118</v>
      </c>
      <c r="D145" s="31" t="s">
        <v>994</v>
      </c>
      <c r="E145" s="31" t="s">
        <v>529</v>
      </c>
      <c r="F145" s="84">
        <v>13587110</v>
      </c>
      <c r="G145" s="32">
        <v>125.86</v>
      </c>
      <c r="H145" s="32" t="s">
        <v>847</v>
      </c>
    </row>
    <row r="146" spans="1:8" ht="15" customHeight="1">
      <c r="A146" s="83">
        <v>45461</v>
      </c>
      <c r="B146" s="32" t="s">
        <v>389</v>
      </c>
      <c r="C146" s="31" t="s">
        <v>1118</v>
      </c>
      <c r="D146" s="31" t="s">
        <v>892</v>
      </c>
      <c r="E146" s="31" t="s">
        <v>529</v>
      </c>
      <c r="F146" s="84">
        <v>9354490</v>
      </c>
      <c r="G146" s="32">
        <v>126.22</v>
      </c>
      <c r="H146" s="32" t="s">
        <v>847</v>
      </c>
    </row>
    <row r="147" spans="1:8" ht="15" customHeight="1">
      <c r="A147" s="83">
        <v>45461</v>
      </c>
      <c r="B147" s="32" t="s">
        <v>1067</v>
      </c>
      <c r="C147" s="31" t="s">
        <v>1068</v>
      </c>
      <c r="D147" s="31" t="s">
        <v>1069</v>
      </c>
      <c r="E147" s="31" t="s">
        <v>529</v>
      </c>
      <c r="F147" s="84">
        <v>229194</v>
      </c>
      <c r="G147" s="32">
        <v>110.7</v>
      </c>
      <c r="H147" s="32" t="s">
        <v>847</v>
      </c>
    </row>
    <row r="148" spans="1:8" ht="15" customHeight="1">
      <c r="A148" s="83">
        <v>45461</v>
      </c>
      <c r="B148" s="32" t="s">
        <v>1285</v>
      </c>
      <c r="C148" s="31" t="s">
        <v>1286</v>
      </c>
      <c r="D148" s="31" t="s">
        <v>1287</v>
      </c>
      <c r="E148" s="31" t="s">
        <v>529</v>
      </c>
      <c r="F148" s="84">
        <v>30000</v>
      </c>
      <c r="G148" s="32">
        <v>196.8</v>
      </c>
      <c r="H148" s="32" t="s">
        <v>847</v>
      </c>
    </row>
    <row r="149" spans="1:8" ht="15" customHeight="1">
      <c r="A149" s="83">
        <v>45461</v>
      </c>
      <c r="B149" s="32" t="s">
        <v>1288</v>
      </c>
      <c r="C149" s="31" t="s">
        <v>1289</v>
      </c>
      <c r="D149" s="31" t="s">
        <v>892</v>
      </c>
      <c r="E149" s="31" t="s">
        <v>529</v>
      </c>
      <c r="F149" s="84">
        <v>323429</v>
      </c>
      <c r="G149" s="32">
        <v>473.26</v>
      </c>
      <c r="H149" s="32" t="s">
        <v>847</v>
      </c>
    </row>
    <row r="150" spans="1:8" ht="15" customHeight="1">
      <c r="A150" s="83">
        <v>45461</v>
      </c>
      <c r="B150" s="32" t="s">
        <v>1119</v>
      </c>
      <c r="C150" s="31" t="s">
        <v>1120</v>
      </c>
      <c r="D150" s="31" t="s">
        <v>1122</v>
      </c>
      <c r="E150" s="31" t="s">
        <v>529</v>
      </c>
      <c r="F150" s="84">
        <v>350439</v>
      </c>
      <c r="G150" s="32">
        <v>808.37</v>
      </c>
      <c r="H150" s="32" t="s">
        <v>847</v>
      </c>
    </row>
    <row r="151" spans="1:8" ht="15" customHeight="1">
      <c r="A151" s="83">
        <v>45461</v>
      </c>
      <c r="B151" s="32" t="s">
        <v>1119</v>
      </c>
      <c r="C151" s="31" t="s">
        <v>1120</v>
      </c>
      <c r="D151" s="31" t="s">
        <v>1070</v>
      </c>
      <c r="E151" s="31" t="s">
        <v>529</v>
      </c>
      <c r="F151" s="84">
        <v>236424</v>
      </c>
      <c r="G151" s="32">
        <v>810.55</v>
      </c>
      <c r="H151" s="32" t="s">
        <v>847</v>
      </c>
    </row>
    <row r="152" spans="1:8" ht="15" customHeight="1">
      <c r="A152" s="83">
        <v>45461</v>
      </c>
      <c r="B152" s="32" t="s">
        <v>1119</v>
      </c>
      <c r="C152" s="31" t="s">
        <v>1120</v>
      </c>
      <c r="D152" s="31" t="s">
        <v>892</v>
      </c>
      <c r="E152" s="31" t="s">
        <v>529</v>
      </c>
      <c r="F152" s="84">
        <v>375842</v>
      </c>
      <c r="G152" s="32">
        <v>787.69</v>
      </c>
      <c r="H152" s="32" t="s">
        <v>847</v>
      </c>
    </row>
    <row r="153" spans="1:8" ht="15" customHeight="1">
      <c r="A153" s="83">
        <v>45461</v>
      </c>
      <c r="B153" s="32" t="s">
        <v>1119</v>
      </c>
      <c r="C153" s="31" t="s">
        <v>1120</v>
      </c>
      <c r="D153" s="31" t="s">
        <v>1045</v>
      </c>
      <c r="E153" s="31" t="s">
        <v>529</v>
      </c>
      <c r="F153" s="84">
        <v>333564</v>
      </c>
      <c r="G153" s="32">
        <v>807.1</v>
      </c>
      <c r="H153" s="32" t="s">
        <v>847</v>
      </c>
    </row>
    <row r="154" spans="1:8" ht="15" customHeight="1">
      <c r="A154" s="83">
        <v>45461</v>
      </c>
      <c r="B154" s="32" t="s">
        <v>1119</v>
      </c>
      <c r="C154" s="31" t="s">
        <v>1120</v>
      </c>
      <c r="D154" s="31" t="s">
        <v>994</v>
      </c>
      <c r="E154" s="31" t="s">
        <v>529</v>
      </c>
      <c r="F154" s="84">
        <v>421907</v>
      </c>
      <c r="G154" s="32">
        <v>812.77</v>
      </c>
      <c r="H154" s="32" t="s">
        <v>847</v>
      </c>
    </row>
    <row r="155" spans="1:8" ht="15" customHeight="1">
      <c r="A155" s="83">
        <v>45461</v>
      </c>
      <c r="B155" s="32" t="s">
        <v>141</v>
      </c>
      <c r="C155" s="31" t="s">
        <v>1290</v>
      </c>
      <c r="D155" s="31" t="s">
        <v>994</v>
      </c>
      <c r="E155" s="31" t="s">
        <v>529</v>
      </c>
      <c r="F155" s="84">
        <v>4272165</v>
      </c>
      <c r="G155" s="32">
        <v>183.96</v>
      </c>
      <c r="H155" s="32" t="s">
        <v>847</v>
      </c>
    </row>
    <row r="156" spans="1:8" ht="15" customHeight="1">
      <c r="A156" s="83">
        <v>45461</v>
      </c>
      <c r="B156" s="32" t="s">
        <v>1291</v>
      </c>
      <c r="C156" s="31" t="s">
        <v>1292</v>
      </c>
      <c r="D156" s="31" t="s">
        <v>1070</v>
      </c>
      <c r="E156" s="31" t="s">
        <v>529</v>
      </c>
      <c r="F156" s="84">
        <v>2858405</v>
      </c>
      <c r="G156" s="32">
        <v>146.47999999999999</v>
      </c>
      <c r="H156" s="32" t="s">
        <v>847</v>
      </c>
    </row>
    <row r="157" spans="1:8" ht="15" customHeight="1">
      <c r="A157" s="83">
        <v>45461</v>
      </c>
      <c r="B157" s="32" t="s">
        <v>1291</v>
      </c>
      <c r="C157" s="31" t="s">
        <v>1292</v>
      </c>
      <c r="D157" s="31" t="s">
        <v>1293</v>
      </c>
      <c r="E157" s="31" t="s">
        <v>529</v>
      </c>
      <c r="F157" s="84">
        <v>2560002</v>
      </c>
      <c r="G157" s="32">
        <v>149.09</v>
      </c>
      <c r="H157" s="32" t="s">
        <v>847</v>
      </c>
    </row>
    <row r="158" spans="1:8" ht="15" customHeight="1">
      <c r="A158" s="83">
        <v>45461</v>
      </c>
      <c r="B158" s="32" t="s">
        <v>1291</v>
      </c>
      <c r="C158" s="31" t="s">
        <v>1292</v>
      </c>
      <c r="D158" s="31" t="s">
        <v>1294</v>
      </c>
      <c r="E158" s="31" t="s">
        <v>529</v>
      </c>
      <c r="F158" s="84">
        <v>2185828</v>
      </c>
      <c r="G158" s="32">
        <v>146.22999999999999</v>
      </c>
      <c r="H158" s="32" t="s">
        <v>847</v>
      </c>
    </row>
    <row r="159" spans="1:8" ht="15" customHeight="1">
      <c r="A159" s="83">
        <v>45461</v>
      </c>
      <c r="B159" s="32" t="s">
        <v>1291</v>
      </c>
      <c r="C159" s="31" t="s">
        <v>1292</v>
      </c>
      <c r="D159" s="31" t="s">
        <v>1295</v>
      </c>
      <c r="E159" s="31" t="s">
        <v>529</v>
      </c>
      <c r="F159" s="84">
        <v>2147247</v>
      </c>
      <c r="G159" s="32">
        <v>159.09</v>
      </c>
      <c r="H159" s="32" t="s">
        <v>847</v>
      </c>
    </row>
    <row r="160" spans="1:8" ht="15" customHeight="1">
      <c r="A160" s="83">
        <v>45461</v>
      </c>
      <c r="B160" s="32" t="s">
        <v>1291</v>
      </c>
      <c r="C160" s="31" t="s">
        <v>1292</v>
      </c>
      <c r="D160" s="31" t="s">
        <v>1296</v>
      </c>
      <c r="E160" s="31" t="s">
        <v>529</v>
      </c>
      <c r="F160" s="84">
        <v>4550793</v>
      </c>
      <c r="G160" s="32">
        <v>159.09</v>
      </c>
      <c r="H160" s="32" t="s">
        <v>847</v>
      </c>
    </row>
    <row r="161" spans="1:8" ht="15" customHeight="1">
      <c r="A161" s="83">
        <v>45461</v>
      </c>
      <c r="B161" s="32" t="s">
        <v>1291</v>
      </c>
      <c r="C161" s="31" t="s">
        <v>1292</v>
      </c>
      <c r="D161" s="31" t="s">
        <v>1122</v>
      </c>
      <c r="E161" s="31" t="s">
        <v>529</v>
      </c>
      <c r="F161" s="84">
        <v>1977451</v>
      </c>
      <c r="G161" s="32">
        <v>148.63</v>
      </c>
      <c r="H161" s="32" t="s">
        <v>847</v>
      </c>
    </row>
    <row r="162" spans="1:8" ht="15" customHeight="1">
      <c r="A162" s="83">
        <v>45461</v>
      </c>
      <c r="B162" s="32" t="s">
        <v>1123</v>
      </c>
      <c r="C162" s="31" t="s">
        <v>1124</v>
      </c>
      <c r="D162" s="31" t="s">
        <v>1297</v>
      </c>
      <c r="E162" s="31" t="s">
        <v>529</v>
      </c>
      <c r="F162" s="84">
        <v>7775366</v>
      </c>
      <c r="G162" s="32">
        <v>1.89</v>
      </c>
      <c r="H162" s="32" t="s">
        <v>847</v>
      </c>
    </row>
    <row r="163" spans="1:8" ht="15" customHeight="1">
      <c r="A163" s="83">
        <v>45461</v>
      </c>
      <c r="B163" s="32" t="s">
        <v>1123</v>
      </c>
      <c r="C163" s="31" t="s">
        <v>1124</v>
      </c>
      <c r="D163" s="31" t="s">
        <v>1125</v>
      </c>
      <c r="E163" s="31" t="s">
        <v>529</v>
      </c>
      <c r="F163" s="84">
        <v>9178488</v>
      </c>
      <c r="G163" s="32">
        <v>1.89</v>
      </c>
      <c r="H163" s="32" t="s">
        <v>847</v>
      </c>
    </row>
    <row r="164" spans="1:8" ht="15" customHeight="1">
      <c r="A164" s="83">
        <v>45461</v>
      </c>
      <c r="B164" s="32" t="s">
        <v>1298</v>
      </c>
      <c r="C164" s="31" t="s">
        <v>1299</v>
      </c>
      <c r="D164" s="31" t="s">
        <v>973</v>
      </c>
      <c r="E164" s="31" t="s">
        <v>529</v>
      </c>
      <c r="F164" s="84">
        <v>264760</v>
      </c>
      <c r="G164" s="32">
        <v>167.67</v>
      </c>
      <c r="H164" s="32" t="s">
        <v>847</v>
      </c>
    </row>
    <row r="165" spans="1:8" ht="15" customHeight="1">
      <c r="A165" s="83">
        <v>45461</v>
      </c>
      <c r="B165" s="32" t="s">
        <v>1300</v>
      </c>
      <c r="C165" s="31" t="s">
        <v>1301</v>
      </c>
      <c r="D165" s="31" t="s">
        <v>1302</v>
      </c>
      <c r="E165" s="31" t="s">
        <v>529</v>
      </c>
      <c r="F165" s="84">
        <v>9946</v>
      </c>
      <c r="G165" s="32">
        <v>230.84</v>
      </c>
      <c r="H165" s="32" t="s">
        <v>847</v>
      </c>
    </row>
    <row r="166" spans="1:8" ht="15" customHeight="1">
      <c r="A166" s="83">
        <v>45461</v>
      </c>
      <c r="B166" s="32" t="s">
        <v>1126</v>
      </c>
      <c r="C166" s="31" t="s">
        <v>1127</v>
      </c>
      <c r="D166" s="31" t="s">
        <v>994</v>
      </c>
      <c r="E166" s="31" t="s">
        <v>529</v>
      </c>
      <c r="F166" s="84">
        <v>2559741</v>
      </c>
      <c r="G166" s="32">
        <v>56.95</v>
      </c>
      <c r="H166" s="32" t="s">
        <v>847</v>
      </c>
    </row>
    <row r="167" spans="1:8" ht="15" customHeight="1">
      <c r="A167" s="83">
        <v>45461</v>
      </c>
      <c r="B167" s="32" t="s">
        <v>1303</v>
      </c>
      <c r="C167" s="31" t="s">
        <v>1304</v>
      </c>
      <c r="D167" s="31" t="s">
        <v>1305</v>
      </c>
      <c r="E167" s="31" t="s">
        <v>529</v>
      </c>
      <c r="F167" s="84">
        <v>496275</v>
      </c>
      <c r="G167" s="32">
        <v>183.42</v>
      </c>
      <c r="H167" s="32" t="s">
        <v>847</v>
      </c>
    </row>
    <row r="168" spans="1:8" ht="15" customHeight="1">
      <c r="A168" s="83">
        <v>45461</v>
      </c>
      <c r="B168" s="32" t="s">
        <v>1306</v>
      </c>
      <c r="C168" s="31" t="s">
        <v>1307</v>
      </c>
      <c r="D168" s="31" t="s">
        <v>994</v>
      </c>
      <c r="E168" s="31" t="s">
        <v>529</v>
      </c>
      <c r="F168" s="84">
        <v>1247411</v>
      </c>
      <c r="G168" s="32">
        <v>42.56</v>
      </c>
      <c r="H168" s="32" t="s">
        <v>847</v>
      </c>
    </row>
    <row r="169" spans="1:8" ht="15" customHeight="1">
      <c r="A169" s="83">
        <v>45461</v>
      </c>
      <c r="B169" s="32" t="s">
        <v>1308</v>
      </c>
      <c r="C169" s="31" t="s">
        <v>1309</v>
      </c>
      <c r="D169" s="31" t="s">
        <v>1310</v>
      </c>
      <c r="E169" s="31" t="s">
        <v>529</v>
      </c>
      <c r="F169" s="84">
        <v>70000</v>
      </c>
      <c r="G169" s="32">
        <v>20.94</v>
      </c>
      <c r="H169" s="32" t="s">
        <v>847</v>
      </c>
    </row>
    <row r="170" spans="1:8" ht="15" customHeight="1">
      <c r="A170" s="83">
        <v>45461</v>
      </c>
      <c r="B170" s="32" t="s">
        <v>1308</v>
      </c>
      <c r="C170" s="31" t="s">
        <v>1309</v>
      </c>
      <c r="D170" s="31" t="s">
        <v>1093</v>
      </c>
      <c r="E170" s="31" t="s">
        <v>529</v>
      </c>
      <c r="F170" s="84">
        <v>98774</v>
      </c>
      <c r="G170" s="32">
        <v>20.97</v>
      </c>
      <c r="H170" s="32" t="s">
        <v>847</v>
      </c>
    </row>
    <row r="171" spans="1:8" ht="15" customHeight="1">
      <c r="A171" s="83">
        <v>45461</v>
      </c>
      <c r="B171" s="32" t="s">
        <v>1308</v>
      </c>
      <c r="C171" s="31" t="s">
        <v>1309</v>
      </c>
      <c r="D171" s="31" t="s">
        <v>1094</v>
      </c>
      <c r="E171" s="31" t="s">
        <v>529</v>
      </c>
      <c r="F171" s="84">
        <v>133400</v>
      </c>
      <c r="G171" s="32">
        <v>20.95</v>
      </c>
      <c r="H171" s="32" t="s">
        <v>847</v>
      </c>
    </row>
    <row r="172" spans="1:8" ht="15" customHeight="1">
      <c r="A172" s="83">
        <v>45461</v>
      </c>
      <c r="B172" s="32" t="s">
        <v>1311</v>
      </c>
      <c r="C172" s="31" t="s">
        <v>1312</v>
      </c>
      <c r="D172" s="31" t="s">
        <v>1313</v>
      </c>
      <c r="E172" s="31" t="s">
        <v>529</v>
      </c>
      <c r="F172" s="84">
        <v>50000</v>
      </c>
      <c r="G172" s="32">
        <v>48.65</v>
      </c>
      <c r="H172" s="32" t="s">
        <v>847</v>
      </c>
    </row>
    <row r="173" spans="1:8" ht="15" customHeight="1">
      <c r="A173" s="83">
        <v>45461</v>
      </c>
      <c r="B173" s="32" t="s">
        <v>1311</v>
      </c>
      <c r="C173" s="31" t="s">
        <v>1312</v>
      </c>
      <c r="D173" s="31" t="s">
        <v>994</v>
      </c>
      <c r="E173" s="31" t="s">
        <v>529</v>
      </c>
      <c r="F173" s="84">
        <v>759053</v>
      </c>
      <c r="G173" s="32">
        <v>49.46</v>
      </c>
      <c r="H173" s="32" t="s">
        <v>847</v>
      </c>
    </row>
    <row r="174" spans="1:8" ht="15" customHeight="1">
      <c r="A174" s="83">
        <v>45461</v>
      </c>
      <c r="B174" s="32" t="s">
        <v>1311</v>
      </c>
      <c r="C174" s="31" t="s">
        <v>1312</v>
      </c>
      <c r="D174" s="31" t="s">
        <v>892</v>
      </c>
      <c r="E174" s="31" t="s">
        <v>529</v>
      </c>
      <c r="F174" s="84">
        <v>915791</v>
      </c>
      <c r="G174" s="32">
        <v>48.56</v>
      </c>
      <c r="H174" s="32" t="s">
        <v>847</v>
      </c>
    </row>
    <row r="175" spans="1:8" ht="15" customHeight="1">
      <c r="A175" s="83">
        <v>45461</v>
      </c>
      <c r="B175" s="32" t="s">
        <v>1311</v>
      </c>
      <c r="C175" s="31" t="s">
        <v>1312</v>
      </c>
      <c r="D175" s="31" t="s">
        <v>1314</v>
      </c>
      <c r="E175" s="31" t="s">
        <v>529</v>
      </c>
      <c r="F175" s="84">
        <v>987199</v>
      </c>
      <c r="G175" s="32">
        <v>49.11</v>
      </c>
      <c r="H175" s="32" t="s">
        <v>847</v>
      </c>
    </row>
    <row r="176" spans="1:8" ht="15" customHeight="1">
      <c r="A176" s="83">
        <v>45461</v>
      </c>
      <c r="B176" s="32" t="s">
        <v>1311</v>
      </c>
      <c r="C176" s="31" t="s">
        <v>1312</v>
      </c>
      <c r="D176" s="31" t="s">
        <v>1045</v>
      </c>
      <c r="E176" s="31" t="s">
        <v>529</v>
      </c>
      <c r="F176" s="84">
        <v>807545</v>
      </c>
      <c r="G176" s="32">
        <v>49.34</v>
      </c>
      <c r="H176" s="32" t="s">
        <v>847</v>
      </c>
    </row>
    <row r="177" spans="1:8" ht="15" customHeight="1">
      <c r="A177" s="83">
        <v>45461</v>
      </c>
      <c r="B177" s="32" t="s">
        <v>1315</v>
      </c>
      <c r="C177" s="31" t="s">
        <v>1316</v>
      </c>
      <c r="D177" s="31" t="s">
        <v>994</v>
      </c>
      <c r="E177" s="31" t="s">
        <v>529</v>
      </c>
      <c r="F177" s="84">
        <v>2864164</v>
      </c>
      <c r="G177" s="32">
        <v>118.22</v>
      </c>
      <c r="H177" s="32" t="s">
        <v>847</v>
      </c>
    </row>
    <row r="178" spans="1:8" ht="15" customHeight="1">
      <c r="A178" s="83">
        <v>45461</v>
      </c>
      <c r="B178" s="32" t="s">
        <v>1317</v>
      </c>
      <c r="C178" s="31" t="s">
        <v>1318</v>
      </c>
      <c r="D178" s="31" t="s">
        <v>1319</v>
      </c>
      <c r="E178" s="31" t="s">
        <v>529</v>
      </c>
      <c r="F178" s="84">
        <v>72276</v>
      </c>
      <c r="G178" s="32">
        <v>20.260000000000002</v>
      </c>
      <c r="H178" s="32" t="s">
        <v>847</v>
      </c>
    </row>
    <row r="179" spans="1:8" ht="15" customHeight="1">
      <c r="A179" s="83">
        <v>45461</v>
      </c>
      <c r="B179" s="32" t="s">
        <v>1048</v>
      </c>
      <c r="C179" s="31" t="s">
        <v>1049</v>
      </c>
      <c r="D179" s="31" t="s">
        <v>1071</v>
      </c>
      <c r="E179" s="31" t="s">
        <v>529</v>
      </c>
      <c r="F179" s="84">
        <v>2695139</v>
      </c>
      <c r="G179" s="32">
        <v>23.7</v>
      </c>
      <c r="H179" s="32" t="s">
        <v>847</v>
      </c>
    </row>
    <row r="180" spans="1:8" ht="15" customHeight="1">
      <c r="A180" s="83">
        <v>45461</v>
      </c>
      <c r="B180" s="32" t="s">
        <v>1048</v>
      </c>
      <c r="C180" s="31" t="s">
        <v>1049</v>
      </c>
      <c r="D180" s="31" t="s">
        <v>1052</v>
      </c>
      <c r="E180" s="31" t="s">
        <v>529</v>
      </c>
      <c r="F180" s="84">
        <v>264184</v>
      </c>
      <c r="G180" s="32">
        <v>24.58</v>
      </c>
      <c r="H180" s="32" t="s">
        <v>847</v>
      </c>
    </row>
    <row r="181" spans="1:8" ht="15" customHeight="1">
      <c r="A181" s="83">
        <v>45461</v>
      </c>
      <c r="B181" s="32" t="s">
        <v>1048</v>
      </c>
      <c r="C181" s="31" t="s">
        <v>1049</v>
      </c>
      <c r="D181" s="31" t="s">
        <v>1128</v>
      </c>
      <c r="E181" s="31" t="s">
        <v>529</v>
      </c>
      <c r="F181" s="84">
        <v>1263185</v>
      </c>
      <c r="G181" s="32">
        <v>24.37</v>
      </c>
      <c r="H181" s="32" t="s">
        <v>847</v>
      </c>
    </row>
    <row r="182" spans="1:8" ht="15" customHeight="1">
      <c r="A182" s="83">
        <v>45461</v>
      </c>
      <c r="B182" s="32" t="s">
        <v>1072</v>
      </c>
      <c r="C182" s="31" t="s">
        <v>1073</v>
      </c>
      <c r="D182" s="31" t="s">
        <v>892</v>
      </c>
      <c r="E182" s="31" t="s">
        <v>529</v>
      </c>
      <c r="F182" s="84">
        <v>293400</v>
      </c>
      <c r="G182" s="32">
        <v>1306.72</v>
      </c>
      <c r="H182" s="32" t="s">
        <v>847</v>
      </c>
    </row>
    <row r="183" spans="1:8" ht="15" customHeight="1">
      <c r="A183" s="83">
        <v>45461</v>
      </c>
      <c r="B183" s="32" t="s">
        <v>1072</v>
      </c>
      <c r="C183" s="31" t="s">
        <v>1073</v>
      </c>
      <c r="D183" s="31" t="s">
        <v>1070</v>
      </c>
      <c r="E183" s="31" t="s">
        <v>529</v>
      </c>
      <c r="F183" s="84">
        <v>427138</v>
      </c>
      <c r="G183" s="32">
        <v>1326.04</v>
      </c>
      <c r="H183" s="32" t="s">
        <v>847</v>
      </c>
    </row>
    <row r="184" spans="1:8" ht="15" customHeight="1">
      <c r="A184" s="83">
        <v>45461</v>
      </c>
      <c r="B184" s="32" t="s">
        <v>1072</v>
      </c>
      <c r="C184" s="31" t="s">
        <v>1073</v>
      </c>
      <c r="D184" s="31" t="s">
        <v>1122</v>
      </c>
      <c r="E184" s="31" t="s">
        <v>529</v>
      </c>
      <c r="F184" s="84">
        <v>387508</v>
      </c>
      <c r="G184" s="32">
        <v>1347.12</v>
      </c>
      <c r="H184" s="32" t="s">
        <v>847</v>
      </c>
    </row>
    <row r="185" spans="1:8" ht="15" customHeight="1">
      <c r="A185" s="83">
        <v>45461</v>
      </c>
      <c r="B185" s="32" t="s">
        <v>1072</v>
      </c>
      <c r="C185" s="31" t="s">
        <v>1073</v>
      </c>
      <c r="D185" s="31" t="s">
        <v>1320</v>
      </c>
      <c r="E185" s="31" t="s">
        <v>529</v>
      </c>
      <c r="F185" s="84">
        <v>268247</v>
      </c>
      <c r="G185" s="32">
        <v>1340.53</v>
      </c>
      <c r="H185" s="32" t="s">
        <v>847</v>
      </c>
    </row>
    <row r="186" spans="1:8" ht="15" customHeight="1">
      <c r="A186" s="83">
        <v>45461</v>
      </c>
      <c r="B186" s="32" t="s">
        <v>1072</v>
      </c>
      <c r="C186" s="31" t="s">
        <v>1073</v>
      </c>
      <c r="D186" s="31" t="s">
        <v>1121</v>
      </c>
      <c r="E186" s="31" t="s">
        <v>529</v>
      </c>
      <c r="F186" s="84">
        <v>215961</v>
      </c>
      <c r="G186" s="32">
        <v>1343.48</v>
      </c>
      <c r="H186" s="32" t="s">
        <v>847</v>
      </c>
    </row>
    <row r="187" spans="1:8" ht="15" customHeight="1">
      <c r="A187" s="83">
        <v>45461</v>
      </c>
      <c r="B187" s="32" t="s">
        <v>1072</v>
      </c>
      <c r="C187" s="31" t="s">
        <v>1073</v>
      </c>
      <c r="D187" s="31" t="s">
        <v>911</v>
      </c>
      <c r="E187" s="31" t="s">
        <v>529</v>
      </c>
      <c r="F187" s="84">
        <v>222239</v>
      </c>
      <c r="G187" s="32">
        <v>1387.03</v>
      </c>
      <c r="H187" s="32" t="s">
        <v>847</v>
      </c>
    </row>
    <row r="188" spans="1:8" ht="15" customHeight="1">
      <c r="A188" s="83">
        <v>45461</v>
      </c>
      <c r="B188" s="32" t="s">
        <v>1072</v>
      </c>
      <c r="C188" s="31" t="s">
        <v>1073</v>
      </c>
      <c r="D188" s="31" t="s">
        <v>994</v>
      </c>
      <c r="E188" s="31" t="s">
        <v>529</v>
      </c>
      <c r="F188" s="84">
        <v>611670</v>
      </c>
      <c r="G188" s="32">
        <v>1349.92</v>
      </c>
      <c r="H188" s="32" t="s">
        <v>847</v>
      </c>
    </row>
    <row r="189" spans="1:8" ht="15" customHeight="1">
      <c r="A189" s="83">
        <v>45461</v>
      </c>
      <c r="B189" s="32" t="s">
        <v>1072</v>
      </c>
      <c r="C189" s="31" t="s">
        <v>1073</v>
      </c>
      <c r="D189" s="31" t="s">
        <v>1045</v>
      </c>
      <c r="E189" s="31" t="s">
        <v>529</v>
      </c>
      <c r="F189" s="84">
        <v>293783</v>
      </c>
      <c r="G189" s="32">
        <v>1342.22</v>
      </c>
      <c r="H189" s="32" t="s">
        <v>847</v>
      </c>
    </row>
    <row r="190" spans="1:8" ht="15" customHeight="1">
      <c r="A190" s="83">
        <v>45461</v>
      </c>
      <c r="B190" s="32" t="s">
        <v>1321</v>
      </c>
      <c r="C190" s="31" t="s">
        <v>1322</v>
      </c>
      <c r="D190" s="31" t="s">
        <v>892</v>
      </c>
      <c r="E190" s="31" t="s">
        <v>529</v>
      </c>
      <c r="F190" s="84">
        <v>88033</v>
      </c>
      <c r="G190" s="32">
        <v>1356.22</v>
      </c>
      <c r="H190" s="32" t="s">
        <v>847</v>
      </c>
    </row>
    <row r="191" spans="1:8" ht="15" customHeight="1">
      <c r="A191" s="83">
        <v>45461</v>
      </c>
      <c r="B191" s="32" t="s">
        <v>1323</v>
      </c>
      <c r="C191" s="31" t="s">
        <v>1324</v>
      </c>
      <c r="D191" s="31" t="s">
        <v>1045</v>
      </c>
      <c r="E191" s="31" t="s">
        <v>529</v>
      </c>
      <c r="F191" s="84">
        <v>165510</v>
      </c>
      <c r="G191" s="32">
        <v>507.83</v>
      </c>
      <c r="H191" s="32" t="s">
        <v>847</v>
      </c>
    </row>
    <row r="192" spans="1:8" ht="15" customHeight="1">
      <c r="A192" s="83">
        <v>45461</v>
      </c>
      <c r="B192" s="32" t="s">
        <v>1323</v>
      </c>
      <c r="C192" s="31" t="s">
        <v>1324</v>
      </c>
      <c r="D192" s="31" t="s">
        <v>1074</v>
      </c>
      <c r="E192" s="31" t="s">
        <v>529</v>
      </c>
      <c r="F192" s="84">
        <v>172588</v>
      </c>
      <c r="G192" s="32">
        <v>510.69</v>
      </c>
      <c r="H192" s="32" t="s">
        <v>847</v>
      </c>
    </row>
    <row r="193" spans="1:8" ht="15" customHeight="1">
      <c r="A193" s="83">
        <v>45461</v>
      </c>
      <c r="B193" s="32" t="s">
        <v>1323</v>
      </c>
      <c r="C193" s="31" t="s">
        <v>1324</v>
      </c>
      <c r="D193" s="31" t="s">
        <v>892</v>
      </c>
      <c r="E193" s="31" t="s">
        <v>529</v>
      </c>
      <c r="F193" s="84">
        <v>260034</v>
      </c>
      <c r="G193" s="32">
        <v>504.93</v>
      </c>
      <c r="H193" s="32" t="s">
        <v>847</v>
      </c>
    </row>
    <row r="194" spans="1:8" ht="15" customHeight="1">
      <c r="A194" s="83">
        <v>45461</v>
      </c>
      <c r="B194" s="32" t="s">
        <v>1046</v>
      </c>
      <c r="C194" s="31" t="s">
        <v>1047</v>
      </c>
      <c r="D194" s="31" t="s">
        <v>892</v>
      </c>
      <c r="E194" s="31" t="s">
        <v>529</v>
      </c>
      <c r="F194" s="84">
        <v>3057465</v>
      </c>
      <c r="G194" s="32">
        <v>35.79</v>
      </c>
      <c r="H194" s="32" t="s">
        <v>847</v>
      </c>
    </row>
    <row r="195" spans="1:8" ht="15" customHeight="1">
      <c r="A195" s="83">
        <v>45461</v>
      </c>
      <c r="B195" s="32" t="s">
        <v>1046</v>
      </c>
      <c r="C195" s="31" t="s">
        <v>1047</v>
      </c>
      <c r="D195" s="31" t="s">
        <v>1325</v>
      </c>
      <c r="E195" s="31" t="s">
        <v>529</v>
      </c>
      <c r="F195" s="84">
        <v>3952564</v>
      </c>
      <c r="G195" s="32">
        <v>35.99</v>
      </c>
      <c r="H195" s="32" t="s">
        <v>847</v>
      </c>
    </row>
    <row r="196" spans="1:8" ht="15" customHeight="1">
      <c r="A196" s="83">
        <v>45461</v>
      </c>
      <c r="B196" s="32" t="s">
        <v>1046</v>
      </c>
      <c r="C196" s="31" t="s">
        <v>1047</v>
      </c>
      <c r="D196" s="31" t="s">
        <v>994</v>
      </c>
      <c r="E196" s="31" t="s">
        <v>529</v>
      </c>
      <c r="F196" s="84">
        <v>4936255</v>
      </c>
      <c r="G196" s="32">
        <v>35.86</v>
      </c>
      <c r="H196" s="32" t="s">
        <v>847</v>
      </c>
    </row>
    <row r="197" spans="1:8" ht="15" customHeight="1">
      <c r="A197" s="83">
        <v>45461</v>
      </c>
      <c r="B197" s="32" t="s">
        <v>1326</v>
      </c>
      <c r="C197" s="31" t="s">
        <v>1327</v>
      </c>
      <c r="D197" s="31" t="s">
        <v>994</v>
      </c>
      <c r="E197" s="31" t="s">
        <v>529</v>
      </c>
      <c r="F197" s="84">
        <v>2187415</v>
      </c>
      <c r="G197" s="32">
        <v>77.73</v>
      </c>
      <c r="H197" s="32" t="s">
        <v>847</v>
      </c>
    </row>
    <row r="198" spans="1:8" ht="15" customHeight="1">
      <c r="A198" s="83">
        <v>45461</v>
      </c>
      <c r="B198" s="32" t="s">
        <v>1328</v>
      </c>
      <c r="C198" s="31" t="s">
        <v>1329</v>
      </c>
      <c r="D198" s="31" t="s">
        <v>892</v>
      </c>
      <c r="E198" s="31" t="s">
        <v>529</v>
      </c>
      <c r="F198" s="84">
        <v>1424719</v>
      </c>
      <c r="G198" s="32">
        <v>111.87</v>
      </c>
      <c r="H198" s="32" t="s">
        <v>847</v>
      </c>
    </row>
    <row r="199" spans="1:8" ht="15" customHeight="1">
      <c r="A199" s="83">
        <v>45461</v>
      </c>
      <c r="B199" s="32" t="s">
        <v>1330</v>
      </c>
      <c r="C199" s="31" t="s">
        <v>1331</v>
      </c>
      <c r="D199" s="31" t="s">
        <v>1332</v>
      </c>
      <c r="E199" s="31" t="s">
        <v>529</v>
      </c>
      <c r="F199" s="84">
        <v>173472</v>
      </c>
      <c r="G199" s="32">
        <v>130.62</v>
      </c>
      <c r="H199" s="32" t="s">
        <v>847</v>
      </c>
    </row>
    <row r="200" spans="1:8" ht="15" customHeight="1">
      <c r="A200" s="83">
        <v>45461</v>
      </c>
      <c r="B200" s="32" t="s">
        <v>1333</v>
      </c>
      <c r="C200" s="31" t="s">
        <v>1334</v>
      </c>
      <c r="D200" s="31" t="s">
        <v>1100</v>
      </c>
      <c r="E200" s="31" t="s">
        <v>529</v>
      </c>
      <c r="F200" s="84">
        <v>1034598</v>
      </c>
      <c r="G200" s="32">
        <v>760</v>
      </c>
      <c r="H200" s="32" t="s">
        <v>847</v>
      </c>
    </row>
    <row r="201" spans="1:8" ht="15" customHeight="1">
      <c r="A201" s="83">
        <v>45461</v>
      </c>
      <c r="B201" s="32" t="s">
        <v>1335</v>
      </c>
      <c r="C201" s="31" t="s">
        <v>1336</v>
      </c>
      <c r="D201" s="31" t="s">
        <v>1337</v>
      </c>
      <c r="E201" s="31" t="s">
        <v>529</v>
      </c>
      <c r="F201" s="84">
        <v>560600</v>
      </c>
      <c r="G201" s="32">
        <v>2.0699999999999998</v>
      </c>
      <c r="H201" s="32" t="s">
        <v>847</v>
      </c>
    </row>
    <row r="202" spans="1:8" ht="15" customHeight="1">
      <c r="A202" s="83">
        <v>45461</v>
      </c>
      <c r="B202" s="32" t="s">
        <v>1338</v>
      </c>
      <c r="C202" s="31" t="s">
        <v>1339</v>
      </c>
      <c r="D202" s="31" t="s">
        <v>1340</v>
      </c>
      <c r="E202" s="31" t="s">
        <v>529</v>
      </c>
      <c r="F202" s="84">
        <v>85000</v>
      </c>
      <c r="G202" s="32">
        <v>78.66</v>
      </c>
      <c r="H202" s="32" t="s">
        <v>847</v>
      </c>
    </row>
    <row r="203" spans="1:8" ht="15" customHeight="1">
      <c r="A203" s="83">
        <v>45461</v>
      </c>
      <c r="B203" s="32" t="s">
        <v>1338</v>
      </c>
      <c r="C203" s="31" t="s">
        <v>1339</v>
      </c>
      <c r="D203" s="31" t="s">
        <v>1075</v>
      </c>
      <c r="E203" s="31" t="s">
        <v>529</v>
      </c>
      <c r="F203" s="84">
        <v>75000</v>
      </c>
      <c r="G203" s="32">
        <v>80.38</v>
      </c>
      <c r="H203" s="32" t="s">
        <v>847</v>
      </c>
    </row>
    <row r="204" spans="1:8" ht="15" customHeight="1">
      <c r="A204" s="83">
        <v>45461</v>
      </c>
      <c r="B204" s="32" t="s">
        <v>1129</v>
      </c>
      <c r="C204" s="31" t="s">
        <v>1130</v>
      </c>
      <c r="D204" s="31" t="s">
        <v>994</v>
      </c>
      <c r="E204" s="31" t="s">
        <v>529</v>
      </c>
      <c r="F204" s="84">
        <v>875830</v>
      </c>
      <c r="G204" s="32">
        <v>49.25</v>
      </c>
      <c r="H204" s="32" t="s">
        <v>847</v>
      </c>
    </row>
    <row r="205" spans="1:8" ht="15" customHeight="1">
      <c r="A205" s="83">
        <v>45461</v>
      </c>
      <c r="B205" s="32" t="s">
        <v>1129</v>
      </c>
      <c r="C205" s="31" t="s">
        <v>1130</v>
      </c>
      <c r="D205" s="31" t="s">
        <v>1131</v>
      </c>
      <c r="E205" s="31" t="s">
        <v>529</v>
      </c>
      <c r="F205" s="84">
        <v>2522358</v>
      </c>
      <c r="G205" s="32">
        <v>49.58</v>
      </c>
      <c r="H205" s="32" t="s">
        <v>847</v>
      </c>
    </row>
    <row r="206" spans="1:8" ht="15" customHeight="1">
      <c r="A206" s="83">
        <v>45461</v>
      </c>
      <c r="B206" s="32" t="s">
        <v>1266</v>
      </c>
      <c r="C206" s="31" t="s">
        <v>1267</v>
      </c>
      <c r="D206" s="31" t="s">
        <v>1071</v>
      </c>
      <c r="E206" s="31" t="s">
        <v>530</v>
      </c>
      <c r="F206" s="84">
        <v>264000</v>
      </c>
      <c r="G206" s="32">
        <v>241.69</v>
      </c>
      <c r="H206" s="32" t="s">
        <v>847</v>
      </c>
    </row>
    <row r="207" spans="1:8" ht="15" customHeight="1">
      <c r="A207" s="83">
        <v>45461</v>
      </c>
      <c r="B207" s="32" t="s">
        <v>1341</v>
      </c>
      <c r="C207" s="31" t="s">
        <v>1342</v>
      </c>
      <c r="D207" s="31" t="s">
        <v>1343</v>
      </c>
      <c r="E207" s="31" t="s">
        <v>530</v>
      </c>
      <c r="F207" s="84">
        <v>180000</v>
      </c>
      <c r="G207" s="32">
        <v>355.8</v>
      </c>
      <c r="H207" s="32" t="s">
        <v>847</v>
      </c>
    </row>
    <row r="208" spans="1:8" ht="15" customHeight="1">
      <c r="A208" s="83">
        <v>45461</v>
      </c>
      <c r="B208" s="32" t="s">
        <v>1268</v>
      </c>
      <c r="C208" s="31" t="s">
        <v>1269</v>
      </c>
      <c r="D208" s="31" t="s">
        <v>1272</v>
      </c>
      <c r="E208" s="31" t="s">
        <v>530</v>
      </c>
      <c r="F208" s="84">
        <v>594456</v>
      </c>
      <c r="G208" s="32">
        <v>5.34</v>
      </c>
      <c r="H208" s="32" t="s">
        <v>847</v>
      </c>
    </row>
    <row r="209" spans="1:8" ht="15" customHeight="1">
      <c r="A209" s="83">
        <v>45461</v>
      </c>
      <c r="B209" s="32" t="s">
        <v>1268</v>
      </c>
      <c r="C209" s="31" t="s">
        <v>1269</v>
      </c>
      <c r="D209" s="31" t="s">
        <v>1344</v>
      </c>
      <c r="E209" s="31" t="s">
        <v>530</v>
      </c>
      <c r="F209" s="84">
        <v>500000</v>
      </c>
      <c r="G209" s="32">
        <v>5.3</v>
      </c>
      <c r="H209" s="32" t="s">
        <v>847</v>
      </c>
    </row>
    <row r="210" spans="1:8" ht="15" customHeight="1">
      <c r="A210" s="83">
        <v>45461</v>
      </c>
      <c r="B210" s="32" t="s">
        <v>1268</v>
      </c>
      <c r="C210" s="31" t="s">
        <v>1269</v>
      </c>
      <c r="D210" s="31" t="s">
        <v>1345</v>
      </c>
      <c r="E210" s="31" t="s">
        <v>530</v>
      </c>
      <c r="F210" s="84">
        <v>3000000</v>
      </c>
      <c r="G210" s="32">
        <v>5.33</v>
      </c>
      <c r="H210" s="32" t="s">
        <v>847</v>
      </c>
    </row>
    <row r="211" spans="1:8" ht="15" customHeight="1">
      <c r="A211" s="83">
        <v>45461</v>
      </c>
      <c r="B211" s="32" t="s">
        <v>1268</v>
      </c>
      <c r="C211" s="31" t="s">
        <v>1269</v>
      </c>
      <c r="D211" s="31" t="s">
        <v>1271</v>
      </c>
      <c r="E211" s="31" t="s">
        <v>530</v>
      </c>
      <c r="F211" s="84">
        <v>520393</v>
      </c>
      <c r="G211" s="32">
        <v>5.35</v>
      </c>
      <c r="H211" s="32" t="s">
        <v>847</v>
      </c>
    </row>
    <row r="212" spans="1:8" ht="15" customHeight="1">
      <c r="A212" s="83">
        <v>45461</v>
      </c>
      <c r="B212" s="32" t="s">
        <v>1268</v>
      </c>
      <c r="C212" s="31" t="s">
        <v>1269</v>
      </c>
      <c r="D212" s="31" t="s">
        <v>1270</v>
      </c>
      <c r="E212" s="31" t="s">
        <v>530</v>
      </c>
      <c r="F212" s="84">
        <v>886938</v>
      </c>
      <c r="G212" s="32">
        <v>5.37</v>
      </c>
      <c r="H212" s="32" t="s">
        <v>847</v>
      </c>
    </row>
    <row r="213" spans="1:8" ht="15" customHeight="1">
      <c r="A213" s="83">
        <v>45461</v>
      </c>
      <c r="B213" s="32" t="s">
        <v>1268</v>
      </c>
      <c r="C213" s="31" t="s">
        <v>1269</v>
      </c>
      <c r="D213" s="31" t="s">
        <v>1273</v>
      </c>
      <c r="E213" s="31" t="s">
        <v>530</v>
      </c>
      <c r="F213" s="84">
        <v>841955</v>
      </c>
      <c r="G213" s="32">
        <v>5.41</v>
      </c>
      <c r="H213" s="32" t="s">
        <v>847</v>
      </c>
    </row>
    <row r="214" spans="1:8" ht="15" customHeight="1">
      <c r="A214" s="83">
        <v>45461</v>
      </c>
      <c r="B214" s="32" t="s">
        <v>317</v>
      </c>
      <c r="C214" s="31" t="s">
        <v>1346</v>
      </c>
      <c r="D214" s="31" t="s">
        <v>1347</v>
      </c>
      <c r="E214" s="31" t="s">
        <v>530</v>
      </c>
      <c r="F214" s="84">
        <v>500000</v>
      </c>
      <c r="G214" s="32">
        <v>4003.91</v>
      </c>
      <c r="H214" s="32" t="s">
        <v>847</v>
      </c>
    </row>
    <row r="215" spans="1:8" ht="15" customHeight="1">
      <c r="A215" s="83">
        <v>45461</v>
      </c>
      <c r="B215" s="32" t="s">
        <v>675</v>
      </c>
      <c r="C215" s="31" t="s">
        <v>1054</v>
      </c>
      <c r="D215" s="31" t="s">
        <v>994</v>
      </c>
      <c r="E215" s="31" t="s">
        <v>530</v>
      </c>
      <c r="F215" s="84">
        <v>812180</v>
      </c>
      <c r="G215" s="32">
        <v>79.23</v>
      </c>
      <c r="H215" s="32" t="s">
        <v>847</v>
      </c>
    </row>
    <row r="216" spans="1:8" ht="15" customHeight="1">
      <c r="A216" s="83">
        <v>45461</v>
      </c>
      <c r="B216" s="32" t="s">
        <v>1274</v>
      </c>
      <c r="C216" s="31" t="s">
        <v>1275</v>
      </c>
      <c r="D216" s="31" t="s">
        <v>892</v>
      </c>
      <c r="E216" s="31" t="s">
        <v>530</v>
      </c>
      <c r="F216" s="84">
        <v>224599</v>
      </c>
      <c r="G216" s="32">
        <v>581.94000000000005</v>
      </c>
      <c r="H216" s="32" t="s">
        <v>847</v>
      </c>
    </row>
    <row r="217" spans="1:8" ht="15" customHeight="1">
      <c r="A217" s="83">
        <v>45461</v>
      </c>
      <c r="B217" s="32" t="s">
        <v>1276</v>
      </c>
      <c r="C217" s="31" t="s">
        <v>1277</v>
      </c>
      <c r="D217" s="31" t="s">
        <v>911</v>
      </c>
      <c r="E217" s="31" t="s">
        <v>530</v>
      </c>
      <c r="F217" s="84">
        <v>40000</v>
      </c>
      <c r="G217" s="32">
        <v>235.68</v>
      </c>
      <c r="H217" s="32" t="s">
        <v>847</v>
      </c>
    </row>
    <row r="218" spans="1:8" ht="15" customHeight="1">
      <c r="A218" s="83">
        <v>45461</v>
      </c>
      <c r="B218" s="32" t="s">
        <v>1108</v>
      </c>
      <c r="C218" s="31" t="s">
        <v>1109</v>
      </c>
      <c r="D218" s="31" t="s">
        <v>1172</v>
      </c>
      <c r="E218" s="31" t="s">
        <v>530</v>
      </c>
      <c r="F218" s="84">
        <v>750000</v>
      </c>
      <c r="G218" s="32">
        <v>358</v>
      </c>
      <c r="H218" s="32" t="s">
        <v>847</v>
      </c>
    </row>
    <row r="219" spans="1:8" ht="15" customHeight="1">
      <c r="A219" s="83">
        <v>45461</v>
      </c>
      <c r="B219" s="32" t="s">
        <v>1108</v>
      </c>
      <c r="C219" s="31" t="s">
        <v>1109</v>
      </c>
      <c r="D219" s="31" t="s">
        <v>892</v>
      </c>
      <c r="E219" s="31" t="s">
        <v>530</v>
      </c>
      <c r="F219" s="84">
        <v>685375</v>
      </c>
      <c r="G219" s="32">
        <v>364.69</v>
      </c>
      <c r="H219" s="32" t="s">
        <v>847</v>
      </c>
    </row>
    <row r="220" spans="1:8" ht="15" customHeight="1">
      <c r="A220" s="83">
        <v>45461</v>
      </c>
      <c r="B220" s="32" t="s">
        <v>1065</v>
      </c>
      <c r="C220" s="31" t="s">
        <v>1066</v>
      </c>
      <c r="D220" s="31" t="s">
        <v>911</v>
      </c>
      <c r="E220" s="31" t="s">
        <v>530</v>
      </c>
      <c r="F220" s="84">
        <v>31200</v>
      </c>
      <c r="G220" s="32">
        <v>134.85</v>
      </c>
      <c r="H220" s="32" t="s">
        <v>847</v>
      </c>
    </row>
    <row r="221" spans="1:8" ht="15" customHeight="1">
      <c r="A221" s="83">
        <v>45461</v>
      </c>
      <c r="B221" s="32" t="s">
        <v>661</v>
      </c>
      <c r="C221" s="31" t="s">
        <v>1348</v>
      </c>
      <c r="D221" s="31" t="s">
        <v>1349</v>
      </c>
      <c r="E221" s="31" t="s">
        <v>530</v>
      </c>
      <c r="F221" s="84">
        <v>500000</v>
      </c>
      <c r="G221" s="32">
        <v>1225.21</v>
      </c>
      <c r="H221" s="32" t="s">
        <v>847</v>
      </c>
    </row>
    <row r="222" spans="1:8" ht="15" customHeight="1">
      <c r="A222" s="83">
        <v>45461</v>
      </c>
      <c r="B222" s="32" t="s">
        <v>661</v>
      </c>
      <c r="C222" s="31" t="s">
        <v>1348</v>
      </c>
      <c r="D222" s="31" t="s">
        <v>1350</v>
      </c>
      <c r="E222" s="31" t="s">
        <v>530</v>
      </c>
      <c r="F222" s="84">
        <v>500000</v>
      </c>
      <c r="G222" s="32">
        <v>1225.08</v>
      </c>
      <c r="H222" s="32" t="s">
        <v>847</v>
      </c>
    </row>
    <row r="223" spans="1:8" ht="15" customHeight="1">
      <c r="A223" s="83">
        <v>45461</v>
      </c>
      <c r="B223" s="32" t="s">
        <v>1279</v>
      </c>
      <c r="C223" s="31" t="s">
        <v>1280</v>
      </c>
      <c r="D223" s="31" t="s">
        <v>892</v>
      </c>
      <c r="E223" s="31" t="s">
        <v>530</v>
      </c>
      <c r="F223" s="84">
        <v>977437</v>
      </c>
      <c r="G223" s="32">
        <v>256.45</v>
      </c>
      <c r="H223" s="32" t="s">
        <v>847</v>
      </c>
    </row>
    <row r="224" spans="1:8" ht="15" customHeight="1">
      <c r="A224" s="83">
        <v>45461</v>
      </c>
      <c r="B224" s="32" t="s">
        <v>1110</v>
      </c>
      <c r="C224" s="31" t="s">
        <v>1111</v>
      </c>
      <c r="D224" s="31" t="s">
        <v>1351</v>
      </c>
      <c r="E224" s="31" t="s">
        <v>530</v>
      </c>
      <c r="F224" s="84">
        <v>2576000</v>
      </c>
      <c r="G224" s="32">
        <v>2.99</v>
      </c>
      <c r="H224" s="32" t="s">
        <v>847</v>
      </c>
    </row>
    <row r="225" spans="1:8" ht="15" customHeight="1">
      <c r="A225" s="83">
        <v>45461</v>
      </c>
      <c r="B225" s="32" t="s">
        <v>1112</v>
      </c>
      <c r="C225" s="31" t="s">
        <v>1113</v>
      </c>
      <c r="D225" s="31" t="s">
        <v>1114</v>
      </c>
      <c r="E225" s="31" t="s">
        <v>530</v>
      </c>
      <c r="F225" s="84">
        <v>4368794</v>
      </c>
      <c r="G225" s="32">
        <v>0.86</v>
      </c>
      <c r="H225" s="32" t="s">
        <v>847</v>
      </c>
    </row>
    <row r="226" spans="1:8" ht="15" customHeight="1">
      <c r="A226" s="83">
        <v>45461</v>
      </c>
      <c r="B226" s="32" t="s">
        <v>784</v>
      </c>
      <c r="C226" s="31" t="s">
        <v>1115</v>
      </c>
      <c r="D226" s="31" t="s">
        <v>892</v>
      </c>
      <c r="E226" s="31" t="s">
        <v>530</v>
      </c>
      <c r="F226" s="84">
        <v>749882</v>
      </c>
      <c r="G226" s="32">
        <v>1787.21</v>
      </c>
      <c r="H226" s="32" t="s">
        <v>847</v>
      </c>
    </row>
    <row r="227" spans="1:8" ht="15" customHeight="1">
      <c r="A227" s="83">
        <v>45461</v>
      </c>
      <c r="B227" s="32" t="s">
        <v>784</v>
      </c>
      <c r="C227" s="31" t="s">
        <v>1115</v>
      </c>
      <c r="D227" s="31" t="s">
        <v>994</v>
      </c>
      <c r="E227" s="31" t="s">
        <v>530</v>
      </c>
      <c r="F227" s="84">
        <v>627993</v>
      </c>
      <c r="G227" s="32">
        <v>1783.94</v>
      </c>
      <c r="H227" s="32" t="s">
        <v>847</v>
      </c>
    </row>
    <row r="228" spans="1:8" ht="15" customHeight="1">
      <c r="A228" s="83">
        <v>45461</v>
      </c>
      <c r="B228" s="32" t="s">
        <v>784</v>
      </c>
      <c r="C228" s="31" t="s">
        <v>1115</v>
      </c>
      <c r="D228" s="31" t="s">
        <v>1070</v>
      </c>
      <c r="E228" s="31" t="s">
        <v>530</v>
      </c>
      <c r="F228" s="84">
        <v>657218</v>
      </c>
      <c r="G228" s="32">
        <v>1800.78</v>
      </c>
      <c r="H228" s="32" t="s">
        <v>847</v>
      </c>
    </row>
    <row r="229" spans="1:8" ht="15" customHeight="1">
      <c r="A229" s="83">
        <v>45461</v>
      </c>
      <c r="B229" s="32" t="s">
        <v>1116</v>
      </c>
      <c r="C229" s="31" t="s">
        <v>1117</v>
      </c>
      <c r="D229" s="31" t="s">
        <v>1282</v>
      </c>
      <c r="E229" s="31" t="s">
        <v>530</v>
      </c>
      <c r="F229" s="84">
        <v>80000</v>
      </c>
      <c r="G229" s="32">
        <v>47.5</v>
      </c>
      <c r="H229" s="32" t="s">
        <v>847</v>
      </c>
    </row>
    <row r="230" spans="1:8" ht="15" customHeight="1">
      <c r="A230" s="83">
        <v>45461</v>
      </c>
      <c r="B230" s="32" t="s">
        <v>1283</v>
      </c>
      <c r="C230" s="31" t="s">
        <v>1284</v>
      </c>
      <c r="D230" s="31" t="s">
        <v>1281</v>
      </c>
      <c r="E230" s="31" t="s">
        <v>530</v>
      </c>
      <c r="F230" s="84">
        <v>761703</v>
      </c>
      <c r="G230" s="32">
        <v>602.01</v>
      </c>
      <c r="H230" s="32" t="s">
        <v>847</v>
      </c>
    </row>
    <row r="231" spans="1:8" ht="15" customHeight="1">
      <c r="A231" s="83">
        <v>45461</v>
      </c>
      <c r="B231" s="32" t="s">
        <v>389</v>
      </c>
      <c r="C231" s="31" t="s">
        <v>1118</v>
      </c>
      <c r="D231" s="31" t="s">
        <v>994</v>
      </c>
      <c r="E231" s="31" t="s">
        <v>530</v>
      </c>
      <c r="F231" s="84">
        <v>12898733</v>
      </c>
      <c r="G231" s="32">
        <v>125.92</v>
      </c>
      <c r="H231" s="32" t="s">
        <v>847</v>
      </c>
    </row>
    <row r="232" spans="1:8" ht="15" customHeight="1">
      <c r="A232" s="83">
        <v>45461</v>
      </c>
      <c r="B232" s="32" t="s">
        <v>389</v>
      </c>
      <c r="C232" s="31" t="s">
        <v>1118</v>
      </c>
      <c r="D232" s="31" t="s">
        <v>892</v>
      </c>
      <c r="E232" s="31" t="s">
        <v>530</v>
      </c>
      <c r="F232" s="84">
        <v>9354490</v>
      </c>
      <c r="G232" s="32">
        <v>126.26</v>
      </c>
      <c r="H232" s="32" t="s">
        <v>847</v>
      </c>
    </row>
    <row r="233" spans="1:8" ht="15" customHeight="1">
      <c r="A233" s="83">
        <v>45461</v>
      </c>
      <c r="B233" s="32" t="s">
        <v>1067</v>
      </c>
      <c r="C233" s="31" t="s">
        <v>1068</v>
      </c>
      <c r="D233" s="31" t="s">
        <v>1069</v>
      </c>
      <c r="E233" s="31" t="s">
        <v>530</v>
      </c>
      <c r="F233" s="84">
        <v>229194</v>
      </c>
      <c r="G233" s="32">
        <v>110.58</v>
      </c>
      <c r="H233" s="32" t="s">
        <v>847</v>
      </c>
    </row>
    <row r="234" spans="1:8" ht="15" customHeight="1">
      <c r="A234" s="83">
        <v>45461</v>
      </c>
      <c r="B234" s="32" t="s">
        <v>1288</v>
      </c>
      <c r="C234" s="31" t="s">
        <v>1289</v>
      </c>
      <c r="D234" s="31" t="s">
        <v>892</v>
      </c>
      <c r="E234" s="31" t="s">
        <v>530</v>
      </c>
      <c r="F234" s="84">
        <v>323429</v>
      </c>
      <c r="G234" s="32">
        <v>473.2</v>
      </c>
      <c r="H234" s="32" t="s">
        <v>847</v>
      </c>
    </row>
    <row r="235" spans="1:8" ht="15" customHeight="1">
      <c r="A235" s="83">
        <v>45461</v>
      </c>
      <c r="B235" s="32" t="s">
        <v>1119</v>
      </c>
      <c r="C235" s="31" t="s">
        <v>1120</v>
      </c>
      <c r="D235" s="31" t="s">
        <v>1045</v>
      </c>
      <c r="E235" s="31" t="s">
        <v>530</v>
      </c>
      <c r="F235" s="84">
        <v>337927</v>
      </c>
      <c r="G235" s="32">
        <v>806.93</v>
      </c>
      <c r="H235" s="32" t="s">
        <v>847</v>
      </c>
    </row>
    <row r="236" spans="1:8" ht="15" customHeight="1">
      <c r="A236" s="83">
        <v>45461</v>
      </c>
      <c r="B236" s="32" t="s">
        <v>1119</v>
      </c>
      <c r="C236" s="31" t="s">
        <v>1120</v>
      </c>
      <c r="D236" s="31" t="s">
        <v>1070</v>
      </c>
      <c r="E236" s="31" t="s">
        <v>530</v>
      </c>
      <c r="F236" s="84">
        <v>236424</v>
      </c>
      <c r="G236" s="32">
        <v>810.92</v>
      </c>
      <c r="H236" s="32" t="s">
        <v>847</v>
      </c>
    </row>
    <row r="237" spans="1:8" ht="15" customHeight="1">
      <c r="A237" s="83">
        <v>45461</v>
      </c>
      <c r="B237" s="32" t="s">
        <v>1119</v>
      </c>
      <c r="C237" s="31" t="s">
        <v>1120</v>
      </c>
      <c r="D237" s="31" t="s">
        <v>1134</v>
      </c>
      <c r="E237" s="31" t="s">
        <v>530</v>
      </c>
      <c r="F237" s="84">
        <v>357600</v>
      </c>
      <c r="G237" s="32">
        <v>768.08</v>
      </c>
      <c r="H237" s="32" t="s">
        <v>847</v>
      </c>
    </row>
    <row r="238" spans="1:8" ht="15" customHeight="1">
      <c r="A238" s="83">
        <v>45461</v>
      </c>
      <c r="B238" s="32" t="s">
        <v>1119</v>
      </c>
      <c r="C238" s="31" t="s">
        <v>1120</v>
      </c>
      <c r="D238" s="31" t="s">
        <v>994</v>
      </c>
      <c r="E238" s="31" t="s">
        <v>530</v>
      </c>
      <c r="F238" s="84">
        <v>393597</v>
      </c>
      <c r="G238" s="32">
        <v>812.35</v>
      </c>
      <c r="H238" s="32" t="s">
        <v>847</v>
      </c>
    </row>
    <row r="239" spans="1:8" ht="15" customHeight="1">
      <c r="A239" s="83">
        <v>45461</v>
      </c>
      <c r="B239" s="32" t="s">
        <v>1119</v>
      </c>
      <c r="C239" s="31" t="s">
        <v>1120</v>
      </c>
      <c r="D239" s="31" t="s">
        <v>892</v>
      </c>
      <c r="E239" s="31" t="s">
        <v>530</v>
      </c>
      <c r="F239" s="84">
        <v>375842</v>
      </c>
      <c r="G239" s="32">
        <v>787.48</v>
      </c>
      <c r="H239" s="32" t="s">
        <v>847</v>
      </c>
    </row>
    <row r="240" spans="1:8" ht="15" customHeight="1">
      <c r="A240" s="83">
        <v>45461</v>
      </c>
      <c r="B240" s="32" t="s">
        <v>1119</v>
      </c>
      <c r="C240" s="31" t="s">
        <v>1120</v>
      </c>
      <c r="D240" s="31" t="s">
        <v>1122</v>
      </c>
      <c r="E240" s="31" t="s">
        <v>530</v>
      </c>
      <c r="F240" s="84">
        <v>350439</v>
      </c>
      <c r="G240" s="32">
        <v>808.85</v>
      </c>
      <c r="H240" s="32" t="s">
        <v>847</v>
      </c>
    </row>
    <row r="241" spans="1:8" ht="15" customHeight="1">
      <c r="A241" s="83">
        <v>45461</v>
      </c>
      <c r="B241" s="32" t="s">
        <v>141</v>
      </c>
      <c r="C241" s="31" t="s">
        <v>1290</v>
      </c>
      <c r="D241" s="31" t="s">
        <v>994</v>
      </c>
      <c r="E241" s="31" t="s">
        <v>530</v>
      </c>
      <c r="F241" s="84">
        <v>4735630</v>
      </c>
      <c r="G241" s="32">
        <v>184.05</v>
      </c>
      <c r="H241" s="32" t="s">
        <v>847</v>
      </c>
    </row>
    <row r="242" spans="1:8" ht="15" customHeight="1">
      <c r="A242" s="83">
        <v>45461</v>
      </c>
      <c r="B242" s="32" t="s">
        <v>1291</v>
      </c>
      <c r="C242" s="31" t="s">
        <v>1292</v>
      </c>
      <c r="D242" s="31" t="s">
        <v>1070</v>
      </c>
      <c r="E242" s="31" t="s">
        <v>530</v>
      </c>
      <c r="F242" s="84">
        <v>2860709</v>
      </c>
      <c r="G242" s="32">
        <v>146.57</v>
      </c>
      <c r="H242" s="32" t="s">
        <v>847</v>
      </c>
    </row>
    <row r="243" spans="1:8" ht="15" customHeight="1">
      <c r="A243" s="83">
        <v>45461</v>
      </c>
      <c r="B243" s="32" t="s">
        <v>1291</v>
      </c>
      <c r="C243" s="31" t="s">
        <v>1292</v>
      </c>
      <c r="D243" s="31" t="s">
        <v>1122</v>
      </c>
      <c r="E243" s="31" t="s">
        <v>530</v>
      </c>
      <c r="F243" s="84">
        <v>1982765</v>
      </c>
      <c r="G243" s="32">
        <v>148.74</v>
      </c>
      <c r="H243" s="32" t="s">
        <v>847</v>
      </c>
    </row>
    <row r="244" spans="1:8" ht="15" customHeight="1">
      <c r="A244" s="83">
        <v>45461</v>
      </c>
      <c r="B244" s="32" t="s">
        <v>1291</v>
      </c>
      <c r="C244" s="31" t="s">
        <v>1292</v>
      </c>
      <c r="D244" s="31" t="s">
        <v>1294</v>
      </c>
      <c r="E244" s="31" t="s">
        <v>530</v>
      </c>
      <c r="F244" s="84">
        <v>2187040</v>
      </c>
      <c r="G244" s="32">
        <v>146.32</v>
      </c>
      <c r="H244" s="32" t="s">
        <v>847</v>
      </c>
    </row>
    <row r="245" spans="1:8" ht="15" customHeight="1">
      <c r="A245" s="83">
        <v>45461</v>
      </c>
      <c r="B245" s="32" t="s">
        <v>1291</v>
      </c>
      <c r="C245" s="31" t="s">
        <v>1292</v>
      </c>
      <c r="D245" s="31" t="s">
        <v>1293</v>
      </c>
      <c r="E245" s="31" t="s">
        <v>530</v>
      </c>
      <c r="F245" s="84">
        <v>2380002</v>
      </c>
      <c r="G245" s="32">
        <v>150.31</v>
      </c>
      <c r="H245" s="32" t="s">
        <v>847</v>
      </c>
    </row>
    <row r="246" spans="1:8" ht="15" customHeight="1">
      <c r="A246" s="83">
        <v>45461</v>
      </c>
      <c r="B246" s="32" t="s">
        <v>1123</v>
      </c>
      <c r="C246" s="31" t="s">
        <v>1124</v>
      </c>
      <c r="D246" s="31" t="s">
        <v>1297</v>
      </c>
      <c r="E246" s="31" t="s">
        <v>530</v>
      </c>
      <c r="F246" s="84">
        <v>5791037</v>
      </c>
      <c r="G246" s="32">
        <v>1.88</v>
      </c>
      <c r="H246" s="32" t="s">
        <v>847</v>
      </c>
    </row>
    <row r="247" spans="1:8" ht="15" customHeight="1">
      <c r="A247" s="83">
        <v>45461</v>
      </c>
      <c r="B247" s="32" t="s">
        <v>1123</v>
      </c>
      <c r="C247" s="31" t="s">
        <v>1124</v>
      </c>
      <c r="D247" s="31" t="s">
        <v>1125</v>
      </c>
      <c r="E247" s="31" t="s">
        <v>530</v>
      </c>
      <c r="F247" s="84">
        <v>11478488</v>
      </c>
      <c r="G247" s="32">
        <v>1.88</v>
      </c>
      <c r="H247" s="32" t="s">
        <v>847</v>
      </c>
    </row>
    <row r="248" spans="1:8" ht="15" customHeight="1">
      <c r="A248" s="83">
        <v>45461</v>
      </c>
      <c r="B248" s="32" t="s">
        <v>1298</v>
      </c>
      <c r="C248" s="31" t="s">
        <v>1299</v>
      </c>
      <c r="D248" s="31" t="s">
        <v>973</v>
      </c>
      <c r="E248" s="31" t="s">
        <v>530</v>
      </c>
      <c r="F248" s="84">
        <v>264760</v>
      </c>
      <c r="G248" s="32">
        <v>178.09</v>
      </c>
      <c r="H248" s="32" t="s">
        <v>847</v>
      </c>
    </row>
    <row r="249" spans="1:8" ht="15" customHeight="1">
      <c r="A249" s="83">
        <v>45461</v>
      </c>
      <c r="B249" s="32" t="s">
        <v>1300</v>
      </c>
      <c r="C249" s="31" t="s">
        <v>1301</v>
      </c>
      <c r="D249" s="31" t="s">
        <v>1302</v>
      </c>
      <c r="E249" s="31" t="s">
        <v>530</v>
      </c>
      <c r="F249" s="84">
        <v>16306</v>
      </c>
      <c r="G249" s="32">
        <v>238.47</v>
      </c>
      <c r="H249" s="32" t="s">
        <v>847</v>
      </c>
    </row>
    <row r="250" spans="1:8" ht="15" customHeight="1">
      <c r="A250" s="83">
        <v>45461</v>
      </c>
      <c r="B250" s="32" t="s">
        <v>1126</v>
      </c>
      <c r="C250" s="31" t="s">
        <v>1127</v>
      </c>
      <c r="D250" s="31" t="s">
        <v>994</v>
      </c>
      <c r="E250" s="31" t="s">
        <v>530</v>
      </c>
      <c r="F250" s="84">
        <v>2613443</v>
      </c>
      <c r="G250" s="32">
        <v>56.98</v>
      </c>
      <c r="H250" s="32" t="s">
        <v>847</v>
      </c>
    </row>
    <row r="251" spans="1:8" ht="15" customHeight="1">
      <c r="A251" s="83">
        <v>45461</v>
      </c>
      <c r="B251" s="32" t="s">
        <v>1303</v>
      </c>
      <c r="C251" s="31" t="s">
        <v>1304</v>
      </c>
      <c r="D251" s="31" t="s">
        <v>1305</v>
      </c>
      <c r="E251" s="31" t="s">
        <v>530</v>
      </c>
      <c r="F251" s="84">
        <v>496275</v>
      </c>
      <c r="G251" s="32">
        <v>183.41</v>
      </c>
      <c r="H251" s="32" t="s">
        <v>847</v>
      </c>
    </row>
    <row r="252" spans="1:8" ht="15" customHeight="1">
      <c r="A252" s="83">
        <v>45461</v>
      </c>
      <c r="B252" s="32" t="s">
        <v>1306</v>
      </c>
      <c r="C252" s="31" t="s">
        <v>1307</v>
      </c>
      <c r="D252" s="31" t="s">
        <v>994</v>
      </c>
      <c r="E252" s="31" t="s">
        <v>530</v>
      </c>
      <c r="F252" s="84">
        <v>1378934</v>
      </c>
      <c r="G252" s="32">
        <v>42.67</v>
      </c>
      <c r="H252" s="32" t="s">
        <v>847</v>
      </c>
    </row>
    <row r="253" spans="1:8" ht="15" customHeight="1">
      <c r="A253" s="83">
        <v>45461</v>
      </c>
      <c r="B253" s="32" t="s">
        <v>1308</v>
      </c>
      <c r="C253" s="31" t="s">
        <v>1309</v>
      </c>
      <c r="D253" s="31" t="s">
        <v>1352</v>
      </c>
      <c r="E253" s="31" t="s">
        <v>530</v>
      </c>
      <c r="F253" s="84">
        <v>300000</v>
      </c>
      <c r="G253" s="32">
        <v>20.93</v>
      </c>
      <c r="H253" s="32" t="s">
        <v>847</v>
      </c>
    </row>
    <row r="254" spans="1:8" ht="15" customHeight="1">
      <c r="A254" s="83">
        <v>45461</v>
      </c>
      <c r="B254" s="32" t="s">
        <v>1308</v>
      </c>
      <c r="C254" s="31" t="s">
        <v>1309</v>
      </c>
      <c r="D254" s="31" t="s">
        <v>1353</v>
      </c>
      <c r="E254" s="31" t="s">
        <v>530</v>
      </c>
      <c r="F254" s="84">
        <v>100000</v>
      </c>
      <c r="G254" s="32">
        <v>21</v>
      </c>
      <c r="H254" s="32" t="s">
        <v>847</v>
      </c>
    </row>
    <row r="255" spans="1:8" ht="15" customHeight="1">
      <c r="A255" s="83">
        <v>45461</v>
      </c>
      <c r="B255" s="32" t="s">
        <v>1354</v>
      </c>
      <c r="C255" s="31" t="s">
        <v>1355</v>
      </c>
      <c r="D255" s="31" t="s">
        <v>1356</v>
      </c>
      <c r="E255" s="31" t="s">
        <v>530</v>
      </c>
      <c r="F255" s="84">
        <v>250000</v>
      </c>
      <c r="G255" s="32">
        <v>240.29</v>
      </c>
      <c r="H255" s="32" t="s">
        <v>847</v>
      </c>
    </row>
    <row r="256" spans="1:8" ht="15" customHeight="1">
      <c r="A256" s="83">
        <v>45461</v>
      </c>
      <c r="B256" s="32" t="s">
        <v>1311</v>
      </c>
      <c r="C256" s="31" t="s">
        <v>1312</v>
      </c>
      <c r="D256" s="31" t="s">
        <v>892</v>
      </c>
      <c r="E256" s="31" t="s">
        <v>530</v>
      </c>
      <c r="F256" s="84">
        <v>915791</v>
      </c>
      <c r="G256" s="32">
        <v>48.69</v>
      </c>
      <c r="H256" s="32" t="s">
        <v>847</v>
      </c>
    </row>
    <row r="257" spans="1:8" ht="15" customHeight="1">
      <c r="A257" s="83">
        <v>45461</v>
      </c>
      <c r="B257" s="32" t="s">
        <v>1311</v>
      </c>
      <c r="C257" s="31" t="s">
        <v>1312</v>
      </c>
      <c r="D257" s="31" t="s">
        <v>994</v>
      </c>
      <c r="E257" s="31" t="s">
        <v>530</v>
      </c>
      <c r="F257" s="84">
        <v>766098</v>
      </c>
      <c r="G257" s="32">
        <v>48.98</v>
      </c>
      <c r="H257" s="32" t="s">
        <v>847</v>
      </c>
    </row>
    <row r="258" spans="1:8" ht="15" customHeight="1">
      <c r="A258" s="83">
        <v>45461</v>
      </c>
      <c r="B258" s="32" t="s">
        <v>1311</v>
      </c>
      <c r="C258" s="31" t="s">
        <v>1312</v>
      </c>
      <c r="D258" s="31" t="s">
        <v>1045</v>
      </c>
      <c r="E258" s="31" t="s">
        <v>530</v>
      </c>
      <c r="F258" s="84">
        <v>956229</v>
      </c>
      <c r="G258" s="32">
        <v>49.27</v>
      </c>
      <c r="H258" s="32" t="s">
        <v>847</v>
      </c>
    </row>
    <row r="259" spans="1:8" ht="15" customHeight="1">
      <c r="A259" s="83">
        <v>45461</v>
      </c>
      <c r="B259" s="32" t="s">
        <v>1311</v>
      </c>
      <c r="C259" s="31" t="s">
        <v>1312</v>
      </c>
      <c r="D259" s="31" t="s">
        <v>1313</v>
      </c>
      <c r="E259" s="31" t="s">
        <v>530</v>
      </c>
      <c r="F259" s="84">
        <v>740000</v>
      </c>
      <c r="G259" s="32">
        <v>48.77</v>
      </c>
      <c r="H259" s="32" t="s">
        <v>847</v>
      </c>
    </row>
    <row r="260" spans="1:8" ht="15" customHeight="1">
      <c r="A260" s="83">
        <v>45461</v>
      </c>
      <c r="B260" s="32" t="s">
        <v>1315</v>
      </c>
      <c r="C260" s="31" t="s">
        <v>1316</v>
      </c>
      <c r="D260" s="31" t="s">
        <v>994</v>
      </c>
      <c r="E260" s="31" t="s">
        <v>530</v>
      </c>
      <c r="F260" s="84">
        <v>2499662</v>
      </c>
      <c r="G260" s="32">
        <v>117.88</v>
      </c>
      <c r="H260" s="32" t="s">
        <v>847</v>
      </c>
    </row>
    <row r="261" spans="1:8" ht="15" customHeight="1">
      <c r="A261" s="83">
        <v>45461</v>
      </c>
      <c r="B261" s="32" t="s">
        <v>1357</v>
      </c>
      <c r="C261" s="31" t="s">
        <v>1358</v>
      </c>
      <c r="D261" s="31" t="s">
        <v>1359</v>
      </c>
      <c r="E261" s="31" t="s">
        <v>530</v>
      </c>
      <c r="F261" s="84">
        <v>365980</v>
      </c>
      <c r="G261" s="32">
        <v>88.3</v>
      </c>
      <c r="H261" s="32" t="s">
        <v>847</v>
      </c>
    </row>
    <row r="262" spans="1:8" ht="15" customHeight="1">
      <c r="A262" s="83">
        <v>45461</v>
      </c>
      <c r="B262" s="32" t="s">
        <v>1048</v>
      </c>
      <c r="C262" s="31" t="s">
        <v>1049</v>
      </c>
      <c r="D262" s="31" t="s">
        <v>1128</v>
      </c>
      <c r="E262" s="31" t="s">
        <v>530</v>
      </c>
      <c r="F262" s="84">
        <v>263185</v>
      </c>
      <c r="G262" s="32">
        <v>25.61</v>
      </c>
      <c r="H262" s="32" t="s">
        <v>847</v>
      </c>
    </row>
    <row r="263" spans="1:8" ht="15" customHeight="1">
      <c r="A263" s="83">
        <v>45461</v>
      </c>
      <c r="B263" s="32" t="s">
        <v>1048</v>
      </c>
      <c r="C263" s="31" t="s">
        <v>1049</v>
      </c>
      <c r="D263" s="31" t="s">
        <v>1052</v>
      </c>
      <c r="E263" s="31" t="s">
        <v>530</v>
      </c>
      <c r="F263" s="84">
        <v>648384</v>
      </c>
      <c r="G263" s="32">
        <v>25.49</v>
      </c>
      <c r="H263" s="32" t="s">
        <v>847</v>
      </c>
    </row>
    <row r="264" spans="1:8" ht="15" customHeight="1">
      <c r="A264" s="83">
        <v>45461</v>
      </c>
      <c r="B264" s="32" t="s">
        <v>1048</v>
      </c>
      <c r="C264" s="31" t="s">
        <v>1049</v>
      </c>
      <c r="D264" s="31" t="s">
        <v>1071</v>
      </c>
      <c r="E264" s="31" t="s">
        <v>530</v>
      </c>
      <c r="F264" s="84">
        <v>1359356</v>
      </c>
      <c r="G264" s="32">
        <v>25.9</v>
      </c>
      <c r="H264" s="32" t="s">
        <v>847</v>
      </c>
    </row>
    <row r="265" spans="1:8" ht="15" customHeight="1">
      <c r="A265" s="83">
        <v>45461</v>
      </c>
      <c r="B265" s="32" t="s">
        <v>1048</v>
      </c>
      <c r="C265" s="31" t="s">
        <v>1049</v>
      </c>
      <c r="D265" s="31" t="s">
        <v>1360</v>
      </c>
      <c r="E265" s="31" t="s">
        <v>530</v>
      </c>
      <c r="F265" s="84">
        <v>4000000</v>
      </c>
      <c r="G265" s="32">
        <v>23.66</v>
      </c>
      <c r="H265" s="32" t="s">
        <v>847</v>
      </c>
    </row>
    <row r="266" spans="1:8" ht="15" customHeight="1">
      <c r="A266" s="83">
        <v>45461</v>
      </c>
      <c r="B266" s="32" t="s">
        <v>1072</v>
      </c>
      <c r="C266" s="31" t="s">
        <v>1073</v>
      </c>
      <c r="D266" s="31" t="s">
        <v>1045</v>
      </c>
      <c r="E266" s="31" t="s">
        <v>530</v>
      </c>
      <c r="F266" s="84">
        <v>310220</v>
      </c>
      <c r="G266" s="32">
        <v>1348.69</v>
      </c>
      <c r="H266" s="32" t="s">
        <v>847</v>
      </c>
    </row>
    <row r="267" spans="1:8" ht="15" customHeight="1">
      <c r="A267" s="83">
        <v>45461</v>
      </c>
      <c r="B267" s="32" t="s">
        <v>1072</v>
      </c>
      <c r="C267" s="31" t="s">
        <v>1073</v>
      </c>
      <c r="D267" s="31" t="s">
        <v>994</v>
      </c>
      <c r="E267" s="31" t="s">
        <v>530</v>
      </c>
      <c r="F267" s="84">
        <v>496589</v>
      </c>
      <c r="G267" s="32">
        <v>1336.63</v>
      </c>
      <c r="H267" s="32" t="s">
        <v>847</v>
      </c>
    </row>
    <row r="268" spans="1:8" ht="15" customHeight="1">
      <c r="A268" s="83">
        <v>45461</v>
      </c>
      <c r="B268" s="32" t="s">
        <v>1072</v>
      </c>
      <c r="C268" s="31" t="s">
        <v>1073</v>
      </c>
      <c r="D268" s="31" t="s">
        <v>1121</v>
      </c>
      <c r="E268" s="31" t="s">
        <v>530</v>
      </c>
      <c r="F268" s="84">
        <v>215994</v>
      </c>
      <c r="G268" s="32">
        <v>1343.2</v>
      </c>
      <c r="H268" s="32" t="s">
        <v>847</v>
      </c>
    </row>
    <row r="269" spans="1:8" ht="15" customHeight="1">
      <c r="A269" s="83">
        <v>45461</v>
      </c>
      <c r="B269" s="32" t="s">
        <v>1072</v>
      </c>
      <c r="C269" s="31" t="s">
        <v>1073</v>
      </c>
      <c r="D269" s="31" t="s">
        <v>892</v>
      </c>
      <c r="E269" s="31" t="s">
        <v>530</v>
      </c>
      <c r="F269" s="84">
        <v>293400</v>
      </c>
      <c r="G269" s="32">
        <v>1308.5</v>
      </c>
      <c r="H269" s="32" t="s">
        <v>847</v>
      </c>
    </row>
    <row r="270" spans="1:8" ht="15" customHeight="1">
      <c r="A270" s="83">
        <v>45461</v>
      </c>
      <c r="B270" s="32" t="s">
        <v>1072</v>
      </c>
      <c r="C270" s="31" t="s">
        <v>1073</v>
      </c>
      <c r="D270" s="31" t="s">
        <v>1320</v>
      </c>
      <c r="E270" s="31" t="s">
        <v>530</v>
      </c>
      <c r="F270" s="84">
        <v>268304</v>
      </c>
      <c r="G270" s="32">
        <v>1341.11</v>
      </c>
      <c r="H270" s="32" t="s">
        <v>847</v>
      </c>
    </row>
    <row r="271" spans="1:8" ht="15" customHeight="1">
      <c r="A271" s="83">
        <v>45461</v>
      </c>
      <c r="B271" s="32" t="s">
        <v>1072</v>
      </c>
      <c r="C271" s="31" t="s">
        <v>1073</v>
      </c>
      <c r="D271" s="31" t="s">
        <v>911</v>
      </c>
      <c r="E271" s="31" t="s">
        <v>530</v>
      </c>
      <c r="F271" s="84">
        <v>227247</v>
      </c>
      <c r="G271" s="32">
        <v>1337.55</v>
      </c>
      <c r="H271" s="32" t="s">
        <v>847</v>
      </c>
    </row>
    <row r="272" spans="1:8" ht="15" customHeight="1">
      <c r="A272" s="83">
        <v>45461</v>
      </c>
      <c r="B272" s="32" t="s">
        <v>1072</v>
      </c>
      <c r="C272" s="31" t="s">
        <v>1073</v>
      </c>
      <c r="D272" s="31" t="s">
        <v>1070</v>
      </c>
      <c r="E272" s="31" t="s">
        <v>530</v>
      </c>
      <c r="F272" s="84">
        <v>427650</v>
      </c>
      <c r="G272" s="32">
        <v>1326.89</v>
      </c>
      <c r="H272" s="32" t="s">
        <v>847</v>
      </c>
    </row>
    <row r="273" spans="1:8" ht="15" customHeight="1">
      <c r="A273" s="83">
        <v>45461</v>
      </c>
      <c r="B273" s="32" t="s">
        <v>1072</v>
      </c>
      <c r="C273" s="31" t="s">
        <v>1073</v>
      </c>
      <c r="D273" s="31" t="s">
        <v>1122</v>
      </c>
      <c r="E273" s="31" t="s">
        <v>530</v>
      </c>
      <c r="F273" s="84">
        <v>387508</v>
      </c>
      <c r="G273" s="32">
        <v>1347.94</v>
      </c>
      <c r="H273" s="32" t="s">
        <v>847</v>
      </c>
    </row>
    <row r="274" spans="1:8" ht="15" customHeight="1">
      <c r="A274" s="83">
        <v>45461</v>
      </c>
      <c r="B274" s="32" t="s">
        <v>1361</v>
      </c>
      <c r="C274" s="31" t="s">
        <v>1362</v>
      </c>
      <c r="D274" s="31" t="s">
        <v>1363</v>
      </c>
      <c r="E274" s="31" t="s">
        <v>530</v>
      </c>
      <c r="F274" s="84">
        <v>59500</v>
      </c>
      <c r="G274" s="32">
        <v>121.87</v>
      </c>
      <c r="H274" s="32" t="s">
        <v>847</v>
      </c>
    </row>
    <row r="275" spans="1:8" ht="15" customHeight="1">
      <c r="A275" s="83">
        <v>45461</v>
      </c>
      <c r="B275" s="32" t="s">
        <v>1364</v>
      </c>
      <c r="C275" s="31" t="s">
        <v>1365</v>
      </c>
      <c r="D275" s="31" t="s">
        <v>1366</v>
      </c>
      <c r="E275" s="31" t="s">
        <v>530</v>
      </c>
      <c r="F275" s="84">
        <v>244887</v>
      </c>
      <c r="G275" s="32">
        <v>125.6</v>
      </c>
      <c r="H275" s="32" t="s">
        <v>847</v>
      </c>
    </row>
    <row r="276" spans="1:8" ht="15" customHeight="1">
      <c r="A276" s="83">
        <v>45461</v>
      </c>
      <c r="B276" s="32" t="s">
        <v>1321</v>
      </c>
      <c r="C276" s="31" t="s">
        <v>1322</v>
      </c>
      <c r="D276" s="31" t="s">
        <v>892</v>
      </c>
      <c r="E276" s="31" t="s">
        <v>530</v>
      </c>
      <c r="F276" s="84">
        <v>88033</v>
      </c>
      <c r="G276" s="32">
        <v>1356.58</v>
      </c>
      <c r="H276" s="32" t="s">
        <v>847</v>
      </c>
    </row>
    <row r="277" spans="1:8" ht="15" customHeight="1">
      <c r="A277" s="83">
        <v>45461</v>
      </c>
      <c r="B277" s="32" t="s">
        <v>1323</v>
      </c>
      <c r="C277" s="31" t="s">
        <v>1324</v>
      </c>
      <c r="D277" s="31" t="s">
        <v>1045</v>
      </c>
      <c r="E277" s="31" t="s">
        <v>530</v>
      </c>
      <c r="F277" s="84">
        <v>170954</v>
      </c>
      <c r="G277" s="32">
        <v>506.46</v>
      </c>
      <c r="H277" s="32" t="s">
        <v>847</v>
      </c>
    </row>
    <row r="278" spans="1:8" ht="15" customHeight="1">
      <c r="A278" s="83">
        <v>45461</v>
      </c>
      <c r="B278" s="32" t="s">
        <v>1323</v>
      </c>
      <c r="C278" s="31" t="s">
        <v>1324</v>
      </c>
      <c r="D278" s="31" t="s">
        <v>892</v>
      </c>
      <c r="E278" s="31" t="s">
        <v>530</v>
      </c>
      <c r="F278" s="84">
        <v>260034</v>
      </c>
      <c r="G278" s="32">
        <v>505.19</v>
      </c>
      <c r="H278" s="32" t="s">
        <v>847</v>
      </c>
    </row>
    <row r="279" spans="1:8" ht="15" customHeight="1">
      <c r="A279" s="83">
        <v>45461</v>
      </c>
      <c r="B279" s="32" t="s">
        <v>1323</v>
      </c>
      <c r="C279" s="31" t="s">
        <v>1324</v>
      </c>
      <c r="D279" s="31" t="s">
        <v>1074</v>
      </c>
      <c r="E279" s="31" t="s">
        <v>530</v>
      </c>
      <c r="F279" s="84">
        <v>173137</v>
      </c>
      <c r="G279" s="32">
        <v>512.20000000000005</v>
      </c>
      <c r="H279" s="32" t="s">
        <v>847</v>
      </c>
    </row>
    <row r="280" spans="1:8" ht="15" customHeight="1">
      <c r="A280" s="83">
        <v>45461</v>
      </c>
      <c r="B280" s="32" t="s">
        <v>1046</v>
      </c>
      <c r="C280" s="31" t="s">
        <v>1047</v>
      </c>
      <c r="D280" s="31" t="s">
        <v>892</v>
      </c>
      <c r="E280" s="31" t="s">
        <v>530</v>
      </c>
      <c r="F280" s="84">
        <v>3057465</v>
      </c>
      <c r="G280" s="32">
        <v>35.85</v>
      </c>
      <c r="H280" s="32" t="s">
        <v>847</v>
      </c>
    </row>
    <row r="281" spans="1:8" ht="15" customHeight="1">
      <c r="A281" s="83">
        <v>45461</v>
      </c>
      <c r="B281" s="32" t="s">
        <v>1046</v>
      </c>
      <c r="C281" s="31" t="s">
        <v>1047</v>
      </c>
      <c r="D281" s="31" t="s">
        <v>994</v>
      </c>
      <c r="E281" s="31" t="s">
        <v>530</v>
      </c>
      <c r="F281" s="84">
        <v>4885310</v>
      </c>
      <c r="G281" s="32">
        <v>35.89</v>
      </c>
      <c r="H281" s="32" t="s">
        <v>847</v>
      </c>
    </row>
    <row r="282" spans="1:8" ht="15" customHeight="1">
      <c r="A282" s="83">
        <v>45461</v>
      </c>
      <c r="B282" s="32" t="s">
        <v>1046</v>
      </c>
      <c r="C282" s="31" t="s">
        <v>1047</v>
      </c>
      <c r="D282" s="31" t="s">
        <v>1345</v>
      </c>
      <c r="E282" s="31" t="s">
        <v>530</v>
      </c>
      <c r="F282" s="84">
        <v>1976284</v>
      </c>
      <c r="G282" s="32">
        <v>35.82</v>
      </c>
      <c r="H282" s="32" t="s">
        <v>847</v>
      </c>
    </row>
    <row r="283" spans="1:8" ht="15" customHeight="1">
      <c r="A283" s="83">
        <v>45461</v>
      </c>
      <c r="B283" s="32" t="s">
        <v>1046</v>
      </c>
      <c r="C283" s="31" t="s">
        <v>1047</v>
      </c>
      <c r="D283" s="31" t="s">
        <v>1325</v>
      </c>
      <c r="E283" s="31" t="s">
        <v>530</v>
      </c>
      <c r="F283" s="84">
        <v>400000</v>
      </c>
      <c r="G283" s="32">
        <v>35.29</v>
      </c>
      <c r="H283" s="32" t="s">
        <v>847</v>
      </c>
    </row>
    <row r="284" spans="1:8" ht="15" customHeight="1">
      <c r="A284" s="83">
        <v>45461</v>
      </c>
      <c r="B284" s="32" t="s">
        <v>1046</v>
      </c>
      <c r="C284" s="31" t="s">
        <v>1047</v>
      </c>
      <c r="D284" s="31" t="s">
        <v>1367</v>
      </c>
      <c r="E284" s="31" t="s">
        <v>530</v>
      </c>
      <c r="F284" s="84">
        <v>2000000</v>
      </c>
      <c r="G284" s="32">
        <v>36.25</v>
      </c>
      <c r="H284" s="32" t="s">
        <v>847</v>
      </c>
    </row>
    <row r="285" spans="1:8" ht="15" customHeight="1">
      <c r="A285" s="83">
        <v>45461</v>
      </c>
      <c r="B285" s="32" t="s">
        <v>1326</v>
      </c>
      <c r="C285" s="31" t="s">
        <v>1327</v>
      </c>
      <c r="D285" s="31" t="s">
        <v>994</v>
      </c>
      <c r="E285" s="31" t="s">
        <v>530</v>
      </c>
      <c r="F285" s="84">
        <v>2363380</v>
      </c>
      <c r="G285" s="32">
        <v>77.59</v>
      </c>
      <c r="H285" s="32" t="s">
        <v>847</v>
      </c>
    </row>
    <row r="286" spans="1:8" ht="15" customHeight="1">
      <c r="A286" s="83">
        <v>45461</v>
      </c>
      <c r="B286" s="32" t="s">
        <v>1328</v>
      </c>
      <c r="C286" s="31" t="s">
        <v>1329</v>
      </c>
      <c r="D286" s="31" t="s">
        <v>1368</v>
      </c>
      <c r="E286" s="31" t="s">
        <v>530</v>
      </c>
      <c r="F286" s="84">
        <v>1508645</v>
      </c>
      <c r="G286" s="32">
        <v>108.91</v>
      </c>
      <c r="H286" s="32" t="s">
        <v>847</v>
      </c>
    </row>
    <row r="287" spans="1:8" ht="15" customHeight="1">
      <c r="A287" s="83">
        <v>45461</v>
      </c>
      <c r="B287" s="32" t="s">
        <v>1328</v>
      </c>
      <c r="C287" s="31" t="s">
        <v>1329</v>
      </c>
      <c r="D287" s="31" t="s">
        <v>892</v>
      </c>
      <c r="E287" s="31" t="s">
        <v>530</v>
      </c>
      <c r="F287" s="84">
        <v>1424719</v>
      </c>
      <c r="G287" s="32">
        <v>111.89</v>
      </c>
      <c r="H287" s="32" t="s">
        <v>847</v>
      </c>
    </row>
    <row r="288" spans="1:8" ht="15" customHeight="1">
      <c r="A288" s="83">
        <v>45461</v>
      </c>
      <c r="B288" s="32" t="s">
        <v>1328</v>
      </c>
      <c r="C288" s="31" t="s">
        <v>1329</v>
      </c>
      <c r="D288" s="31" t="s">
        <v>1369</v>
      </c>
      <c r="E288" s="31" t="s">
        <v>530</v>
      </c>
      <c r="F288" s="84">
        <v>1015000</v>
      </c>
      <c r="G288" s="32">
        <v>109.8</v>
      </c>
      <c r="H288" s="32" t="s">
        <v>847</v>
      </c>
    </row>
    <row r="289" spans="1:8" ht="15" customHeight="1">
      <c r="A289" s="83">
        <v>45461</v>
      </c>
      <c r="B289" s="32" t="s">
        <v>1370</v>
      </c>
      <c r="C289" s="31" t="s">
        <v>1371</v>
      </c>
      <c r="D289" s="31" t="s">
        <v>1372</v>
      </c>
      <c r="E289" s="31" t="s">
        <v>530</v>
      </c>
      <c r="F289" s="84">
        <v>4491588</v>
      </c>
      <c r="G289" s="32">
        <v>0.65</v>
      </c>
      <c r="H289" s="32" t="s">
        <v>847</v>
      </c>
    </row>
    <row r="290" spans="1:8" ht="15" customHeight="1">
      <c r="A290" s="83">
        <v>45461</v>
      </c>
      <c r="B290" s="32" t="s">
        <v>1330</v>
      </c>
      <c r="C290" s="31" t="s">
        <v>1331</v>
      </c>
      <c r="D290" s="31" t="s">
        <v>1332</v>
      </c>
      <c r="E290" s="31" t="s">
        <v>530</v>
      </c>
      <c r="F290" s="84">
        <v>128972</v>
      </c>
      <c r="G290" s="32">
        <v>129.41999999999999</v>
      </c>
      <c r="H290" s="32" t="s">
        <v>847</v>
      </c>
    </row>
    <row r="291" spans="1:8" ht="15" customHeight="1">
      <c r="A291" s="83">
        <v>45461</v>
      </c>
      <c r="B291" s="32" t="s">
        <v>1333</v>
      </c>
      <c r="C291" s="31" t="s">
        <v>1334</v>
      </c>
      <c r="D291" s="31" t="s">
        <v>1373</v>
      </c>
      <c r="E291" s="31" t="s">
        <v>530</v>
      </c>
      <c r="F291" s="84">
        <v>1400000</v>
      </c>
      <c r="G291" s="32">
        <v>760.28</v>
      </c>
      <c r="H291" s="32" t="s">
        <v>847</v>
      </c>
    </row>
    <row r="292" spans="1:8" ht="15" customHeight="1">
      <c r="A292" s="83">
        <v>45461</v>
      </c>
      <c r="B292" s="32" t="s">
        <v>1335</v>
      </c>
      <c r="C292" s="31" t="s">
        <v>1336</v>
      </c>
      <c r="D292" s="31" t="s">
        <v>1374</v>
      </c>
      <c r="E292" s="31" t="s">
        <v>530</v>
      </c>
      <c r="F292" s="84">
        <v>1778641</v>
      </c>
      <c r="G292" s="32">
        <v>2.0699999999999998</v>
      </c>
      <c r="H292" s="32" t="s">
        <v>847</v>
      </c>
    </row>
    <row r="293" spans="1:8" ht="15" customHeight="1">
      <c r="A293" s="83">
        <v>45461</v>
      </c>
      <c r="B293" s="32" t="s">
        <v>1135</v>
      </c>
      <c r="C293" s="31" t="s">
        <v>1136</v>
      </c>
      <c r="D293" s="31" t="s">
        <v>1137</v>
      </c>
      <c r="E293" s="31" t="s">
        <v>530</v>
      </c>
      <c r="F293" s="84">
        <v>1340000</v>
      </c>
      <c r="G293" s="32">
        <v>550.41999999999996</v>
      </c>
      <c r="H293" s="32" t="s">
        <v>847</v>
      </c>
    </row>
    <row r="294" spans="1:8" ht="15" customHeight="1">
      <c r="A294" s="83">
        <v>45461</v>
      </c>
      <c r="B294" s="32" t="s">
        <v>1338</v>
      </c>
      <c r="C294" s="31" t="s">
        <v>1339</v>
      </c>
      <c r="D294" s="31" t="s">
        <v>1075</v>
      </c>
      <c r="E294" s="31" t="s">
        <v>530</v>
      </c>
      <c r="F294" s="84">
        <v>50000</v>
      </c>
      <c r="G294" s="32">
        <v>81.430000000000007</v>
      </c>
      <c r="H294" s="32" t="s">
        <v>847</v>
      </c>
    </row>
    <row r="295" spans="1:8" ht="15" customHeight="1">
      <c r="A295" s="83">
        <v>45461</v>
      </c>
      <c r="B295" s="32" t="s">
        <v>1129</v>
      </c>
      <c r="C295" s="31" t="s">
        <v>1130</v>
      </c>
      <c r="D295" s="31" t="s">
        <v>1375</v>
      </c>
      <c r="E295" s="31" t="s">
        <v>530</v>
      </c>
      <c r="F295" s="84">
        <v>865825</v>
      </c>
      <c r="G295" s="32">
        <v>50.22</v>
      </c>
      <c r="H295" s="32" t="s">
        <v>847</v>
      </c>
    </row>
    <row r="296" spans="1:8" ht="15" customHeight="1">
      <c r="A296" s="83">
        <v>45461</v>
      </c>
      <c r="B296" s="32" t="s">
        <v>1129</v>
      </c>
      <c r="C296" s="31" t="s">
        <v>1130</v>
      </c>
      <c r="D296" s="31" t="s">
        <v>1131</v>
      </c>
      <c r="E296" s="31" t="s">
        <v>530</v>
      </c>
      <c r="F296" s="84">
        <v>2415217</v>
      </c>
      <c r="G296" s="32">
        <v>48.82</v>
      </c>
      <c r="H296" s="32" t="s">
        <v>847</v>
      </c>
    </row>
    <row r="297" spans="1:8" ht="15" customHeight="1">
      <c r="A297" s="83">
        <v>45461</v>
      </c>
      <c r="B297" s="32" t="s">
        <v>1129</v>
      </c>
      <c r="C297" s="31" t="s">
        <v>1130</v>
      </c>
      <c r="D297" s="31" t="s">
        <v>994</v>
      </c>
      <c r="E297" s="31" t="s">
        <v>530</v>
      </c>
      <c r="F297" s="84">
        <v>598903</v>
      </c>
      <c r="G297" s="32">
        <v>49.77</v>
      </c>
      <c r="H297" s="32" t="s">
        <v>847</v>
      </c>
    </row>
    <row r="298" spans="1:8" ht="15" customHeight="1">
      <c r="A298" s="83">
        <v>45461</v>
      </c>
      <c r="B298" s="32" t="s">
        <v>1376</v>
      </c>
      <c r="C298" s="31" t="s">
        <v>1377</v>
      </c>
      <c r="D298" s="31" t="s">
        <v>911</v>
      </c>
      <c r="E298" s="31" t="s">
        <v>530</v>
      </c>
      <c r="F298" s="84">
        <v>18000</v>
      </c>
      <c r="G298" s="32">
        <v>163.47</v>
      </c>
      <c r="H298" s="32" t="s">
        <v>847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4"/>
  <sheetViews>
    <sheetView zoomScale="80" zoomScaleNormal="80" workbookViewId="0">
      <selection activeCell="G25" sqref="G25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925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45462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49">
        <v>1</v>
      </c>
      <c r="B10" s="350">
        <v>45373</v>
      </c>
      <c r="C10" s="351"/>
      <c r="D10" s="352" t="s">
        <v>224</v>
      </c>
      <c r="E10" s="353" t="s">
        <v>850</v>
      </c>
      <c r="F10" s="354">
        <v>3802</v>
      </c>
      <c r="G10" s="355">
        <v>3612</v>
      </c>
      <c r="H10" s="354">
        <v>3840</v>
      </c>
      <c r="I10" s="354" t="s">
        <v>851</v>
      </c>
      <c r="J10" s="356" t="s">
        <v>1146</v>
      </c>
      <c r="K10" s="356">
        <f t="shared" ref="K10" si="0">H10-F10</f>
        <v>38</v>
      </c>
      <c r="L10" s="357">
        <f t="shared" ref="L10" si="1">(F10*-0.3)/100</f>
        <v>-11.405999999999999</v>
      </c>
      <c r="M10" s="358">
        <f t="shared" ref="M10" si="2">(K10+L10)/F10</f>
        <v>6.9947396107311946E-3</v>
      </c>
      <c r="N10" s="356" t="s">
        <v>564</v>
      </c>
      <c r="O10" s="359">
        <v>45461</v>
      </c>
      <c r="P10" s="360"/>
      <c r="Q10" s="228"/>
      <c r="R10" s="54" t="s">
        <v>853</v>
      </c>
    </row>
    <row r="11" spans="1:26" ht="15" customHeight="1">
      <c r="A11" s="265">
        <v>2</v>
      </c>
      <c r="B11" s="266">
        <v>45414</v>
      </c>
      <c r="C11" s="267"/>
      <c r="D11" s="268" t="s">
        <v>124</v>
      </c>
      <c r="E11" s="269" t="s">
        <v>850</v>
      </c>
      <c r="F11" s="248">
        <v>1317</v>
      </c>
      <c r="G11" s="249">
        <v>1267</v>
      </c>
      <c r="H11" s="248">
        <v>1393</v>
      </c>
      <c r="I11" s="248" t="s">
        <v>852</v>
      </c>
      <c r="J11" s="247" t="s">
        <v>993</v>
      </c>
      <c r="K11" s="247">
        <f t="shared" ref="K11" si="3">H11-F11</f>
        <v>76</v>
      </c>
      <c r="L11" s="261">
        <f t="shared" ref="L11" si="4">(F11*-0.3)/100</f>
        <v>-3.9509999999999996</v>
      </c>
      <c r="M11" s="262">
        <f t="shared" ref="M11" si="5">(K11+L11)/F11</f>
        <v>5.4706909643128326E-2</v>
      </c>
      <c r="N11" s="247" t="s">
        <v>547</v>
      </c>
      <c r="O11" s="263">
        <v>45449</v>
      </c>
      <c r="P11" s="264"/>
      <c r="Q11" s="228"/>
      <c r="R11" s="54" t="s">
        <v>853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545</v>
      </c>
      <c r="F12" s="183" t="s">
        <v>946</v>
      </c>
      <c r="G12" s="185">
        <v>408.5</v>
      </c>
      <c r="H12" s="183"/>
      <c r="I12" s="183" t="s">
        <v>848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428.75</v>
      </c>
      <c r="Q12" s="228"/>
      <c r="R12" s="54" t="s">
        <v>853</v>
      </c>
    </row>
    <row r="13" spans="1:26" ht="15" customHeight="1">
      <c r="A13" s="265">
        <v>4</v>
      </c>
      <c r="B13" s="266">
        <v>45428</v>
      </c>
      <c r="C13" s="267"/>
      <c r="D13" s="268" t="s">
        <v>133</v>
      </c>
      <c r="E13" s="269" t="s">
        <v>545</v>
      </c>
      <c r="F13" s="248">
        <v>2307.5</v>
      </c>
      <c r="G13" s="249">
        <v>2185</v>
      </c>
      <c r="H13" s="248">
        <v>2425</v>
      </c>
      <c r="I13" s="248" t="s">
        <v>860</v>
      </c>
      <c r="J13" s="247" t="s">
        <v>944</v>
      </c>
      <c r="K13" s="247">
        <f t="shared" ref="K13" si="6">H13-F13</f>
        <v>117.5</v>
      </c>
      <c r="L13" s="261">
        <f t="shared" ref="L13" si="7">(F13*-0.3)/100</f>
        <v>-6.9225000000000003</v>
      </c>
      <c r="M13" s="262">
        <f t="shared" ref="M13" si="8">(K13+L13)/F13</f>
        <v>4.7920910075839651E-2</v>
      </c>
      <c r="N13" s="247" t="s">
        <v>547</v>
      </c>
      <c r="O13" s="263">
        <v>45447</v>
      </c>
      <c r="P13" s="264"/>
      <c r="Q13" s="228"/>
      <c r="R13" s="54" t="s">
        <v>853</v>
      </c>
    </row>
    <row r="14" spans="1:26" ht="15" customHeight="1">
      <c r="A14" s="265">
        <v>5</v>
      </c>
      <c r="B14" s="266">
        <v>45434</v>
      </c>
      <c r="C14" s="267"/>
      <c r="D14" s="268" t="s">
        <v>83</v>
      </c>
      <c r="E14" s="269" t="s">
        <v>545</v>
      </c>
      <c r="F14" s="248">
        <v>628</v>
      </c>
      <c r="G14" s="249">
        <v>588</v>
      </c>
      <c r="H14" s="248">
        <v>662.5</v>
      </c>
      <c r="I14" s="248" t="s">
        <v>893</v>
      </c>
      <c r="J14" s="247" t="s">
        <v>914</v>
      </c>
      <c r="K14" s="247">
        <f t="shared" ref="K14:K16" si="9">H14-F14</f>
        <v>34.5</v>
      </c>
      <c r="L14" s="261">
        <f t="shared" ref="L14:L15" si="10">(F14*-0.3)/100</f>
        <v>-1.8840000000000001</v>
      </c>
      <c r="M14" s="262">
        <f t="shared" ref="M14:M16" si="11">(K14+L14)/F14</f>
        <v>5.1936305732484075E-2</v>
      </c>
      <c r="N14" s="247" t="s">
        <v>547</v>
      </c>
      <c r="O14" s="263">
        <v>45446</v>
      </c>
      <c r="P14" s="264"/>
      <c r="Q14" s="228"/>
      <c r="R14" s="54" t="s">
        <v>853</v>
      </c>
    </row>
    <row r="15" spans="1:26" ht="15" customHeight="1">
      <c r="A15" s="314">
        <v>6</v>
      </c>
      <c r="B15" s="315">
        <v>45436</v>
      </c>
      <c r="C15" s="316"/>
      <c r="D15" s="317" t="s">
        <v>48</v>
      </c>
      <c r="E15" s="318" t="s">
        <v>545</v>
      </c>
      <c r="F15" s="308">
        <v>2570</v>
      </c>
      <c r="G15" s="309">
        <v>2460</v>
      </c>
      <c r="H15" s="308">
        <v>2370</v>
      </c>
      <c r="I15" s="308" t="s">
        <v>894</v>
      </c>
      <c r="J15" s="310" t="s">
        <v>935</v>
      </c>
      <c r="K15" s="310">
        <f t="shared" si="9"/>
        <v>-200</v>
      </c>
      <c r="L15" s="319">
        <f t="shared" si="10"/>
        <v>-7.71</v>
      </c>
      <c r="M15" s="320">
        <f t="shared" si="11"/>
        <v>-8.0821011673151755E-2</v>
      </c>
      <c r="N15" s="310" t="s">
        <v>557</v>
      </c>
      <c r="O15" s="321">
        <v>45447</v>
      </c>
      <c r="P15" s="313"/>
      <c r="Q15" s="228"/>
      <c r="R15" s="54" t="s">
        <v>853</v>
      </c>
    </row>
    <row r="16" spans="1:26" ht="15" customHeight="1">
      <c r="A16" s="265">
        <v>7</v>
      </c>
      <c r="B16" s="266">
        <v>45442</v>
      </c>
      <c r="C16" s="267"/>
      <c r="D16" s="268" t="s">
        <v>237</v>
      </c>
      <c r="E16" s="269" t="s">
        <v>545</v>
      </c>
      <c r="F16" s="248">
        <v>1022.5</v>
      </c>
      <c r="G16" s="249">
        <v>965</v>
      </c>
      <c r="H16" s="248">
        <v>1065</v>
      </c>
      <c r="I16" s="248" t="s">
        <v>898</v>
      </c>
      <c r="J16" s="247" t="s">
        <v>1022</v>
      </c>
      <c r="K16" s="247">
        <f t="shared" si="9"/>
        <v>42.5</v>
      </c>
      <c r="L16" s="261">
        <f>(F16*-0.3)/100</f>
        <v>-3.0674999999999999</v>
      </c>
      <c r="M16" s="262">
        <f t="shared" si="11"/>
        <v>3.8564792176039114E-2</v>
      </c>
      <c r="N16" s="247" t="s">
        <v>547</v>
      </c>
      <c r="O16" s="263">
        <v>45453</v>
      </c>
      <c r="P16" s="264"/>
      <c r="Q16" s="228"/>
      <c r="R16" s="54" t="s">
        <v>853</v>
      </c>
    </row>
    <row r="17" spans="1:18" ht="15" customHeight="1">
      <c r="A17" s="265">
        <v>8</v>
      </c>
      <c r="B17" s="266">
        <v>45442</v>
      </c>
      <c r="C17" s="267"/>
      <c r="D17" s="268" t="s">
        <v>206</v>
      </c>
      <c r="E17" s="269" t="s">
        <v>545</v>
      </c>
      <c r="F17" s="248">
        <v>2860</v>
      </c>
      <c r="G17" s="249">
        <v>2720</v>
      </c>
      <c r="H17" s="248">
        <v>2955</v>
      </c>
      <c r="I17" s="248" t="s">
        <v>899</v>
      </c>
      <c r="J17" s="247" t="s">
        <v>913</v>
      </c>
      <c r="K17" s="247">
        <f t="shared" ref="K17" si="12">H17-F17</f>
        <v>95</v>
      </c>
      <c r="L17" s="261">
        <f t="shared" ref="L17" si="13">(F17*-0.3)/100</f>
        <v>-8.58</v>
      </c>
      <c r="M17" s="262">
        <f t="shared" ref="M17" si="14">(K17+L17)/F17</f>
        <v>3.0216783216783217E-2</v>
      </c>
      <c r="N17" s="247" t="s">
        <v>547</v>
      </c>
      <c r="O17" s="263">
        <v>45446</v>
      </c>
      <c r="P17" s="264"/>
      <c r="Q17" s="228"/>
      <c r="R17" s="54" t="s">
        <v>853</v>
      </c>
    </row>
    <row r="18" spans="1:18" ht="15" customHeight="1">
      <c r="A18" s="265">
        <v>9</v>
      </c>
      <c r="B18" s="266">
        <v>45442</v>
      </c>
      <c r="C18" s="267"/>
      <c r="D18" s="268" t="s">
        <v>112</v>
      </c>
      <c r="E18" s="269" t="s">
        <v>545</v>
      </c>
      <c r="F18" s="248">
        <v>199</v>
      </c>
      <c r="G18" s="249">
        <v>185</v>
      </c>
      <c r="H18" s="248">
        <v>216.5</v>
      </c>
      <c r="I18" s="248" t="s">
        <v>900</v>
      </c>
      <c r="J18" s="247" t="s">
        <v>912</v>
      </c>
      <c r="K18" s="247">
        <f t="shared" ref="K18:K19" si="15">H18-F18</f>
        <v>17.5</v>
      </c>
      <c r="L18" s="261">
        <f t="shared" ref="L18:L19" si="16">(F18*-0.3)/100</f>
        <v>-0.59699999999999998</v>
      </c>
      <c r="M18" s="262">
        <f t="shared" ref="M18:M19" si="17">(K18+L18)/F18</f>
        <v>8.4939698492462301E-2</v>
      </c>
      <c r="N18" s="247" t="s">
        <v>547</v>
      </c>
      <c r="O18" s="263">
        <v>45446</v>
      </c>
      <c r="P18" s="264"/>
      <c r="Q18" s="228"/>
      <c r="R18" s="54" t="s">
        <v>854</v>
      </c>
    </row>
    <row r="19" spans="1:18" ht="15" customHeight="1">
      <c r="A19" s="314">
        <v>10</v>
      </c>
      <c r="B19" s="315">
        <v>45446</v>
      </c>
      <c r="C19" s="316"/>
      <c r="D19" s="317" t="s">
        <v>121</v>
      </c>
      <c r="E19" s="318" t="s">
        <v>545</v>
      </c>
      <c r="F19" s="308">
        <v>561</v>
      </c>
      <c r="G19" s="309">
        <v>534</v>
      </c>
      <c r="H19" s="308">
        <v>530</v>
      </c>
      <c r="I19" s="308" t="s">
        <v>915</v>
      </c>
      <c r="J19" s="310" t="s">
        <v>936</v>
      </c>
      <c r="K19" s="310">
        <f t="shared" si="15"/>
        <v>-31</v>
      </c>
      <c r="L19" s="319">
        <f t="shared" si="16"/>
        <v>-1.6829999999999998</v>
      </c>
      <c r="M19" s="320">
        <f t="shared" si="17"/>
        <v>-5.8258467023172902E-2</v>
      </c>
      <c r="N19" s="310" t="s">
        <v>557</v>
      </c>
      <c r="O19" s="321">
        <v>45447</v>
      </c>
      <c r="P19" s="313"/>
      <c r="Q19" s="228"/>
      <c r="R19" s="54" t="s">
        <v>853</v>
      </c>
    </row>
    <row r="20" spans="1:18" ht="15" customHeight="1">
      <c r="A20" s="187">
        <v>11</v>
      </c>
      <c r="B20" s="184">
        <v>45447</v>
      </c>
      <c r="C20" s="188"/>
      <c r="D20" s="192" t="s">
        <v>206</v>
      </c>
      <c r="E20" s="189" t="s">
        <v>545</v>
      </c>
      <c r="F20" s="183" t="s">
        <v>927</v>
      </c>
      <c r="G20" s="185">
        <v>2740</v>
      </c>
      <c r="H20" s="183"/>
      <c r="I20" s="183" t="s">
        <v>928</v>
      </c>
      <c r="J20" s="185" t="s">
        <v>546</v>
      </c>
      <c r="K20" s="185"/>
      <c r="L20" s="186"/>
      <c r="M20" s="190"/>
      <c r="N20" s="185"/>
      <c r="O20" s="191"/>
      <c r="P20" s="186">
        <f>VLOOKUP(D20,'MidCap Intra'!$B$11:$C$571,2,0)</f>
        <v>2962.05</v>
      </c>
      <c r="Q20" s="228"/>
      <c r="R20" s="54" t="s">
        <v>853</v>
      </c>
    </row>
    <row r="21" spans="1:18" ht="15" customHeight="1">
      <c r="A21" s="265">
        <v>12</v>
      </c>
      <c r="B21" s="266">
        <v>45447</v>
      </c>
      <c r="C21" s="267"/>
      <c r="D21" s="268" t="s">
        <v>126</v>
      </c>
      <c r="E21" s="269" t="s">
        <v>545</v>
      </c>
      <c r="F21" s="248">
        <v>1520</v>
      </c>
      <c r="G21" s="249">
        <v>1360</v>
      </c>
      <c r="H21" s="248">
        <v>1585</v>
      </c>
      <c r="I21" s="248" t="s">
        <v>934</v>
      </c>
      <c r="J21" s="247" t="s">
        <v>940</v>
      </c>
      <c r="K21" s="247">
        <f t="shared" ref="K21" si="18">H21-F21</f>
        <v>65</v>
      </c>
      <c r="L21" s="261">
        <f t="shared" ref="L21" si="19">(F21*-0.3)/100</f>
        <v>-4.5599999999999996</v>
      </c>
      <c r="M21" s="262">
        <f t="shared" ref="M21" si="20">(K21+L21)/F21</f>
        <v>3.9763157894736841E-2</v>
      </c>
      <c r="N21" s="247" t="s">
        <v>547</v>
      </c>
      <c r="O21" s="263">
        <v>45456</v>
      </c>
      <c r="P21" s="264"/>
      <c r="Q21" s="228"/>
      <c r="R21" s="54" t="s">
        <v>853</v>
      </c>
    </row>
    <row r="22" spans="1:18" ht="15" customHeight="1">
      <c r="A22" s="314">
        <v>13</v>
      </c>
      <c r="B22" s="315">
        <v>45447</v>
      </c>
      <c r="C22" s="316"/>
      <c r="D22" s="317" t="s">
        <v>92</v>
      </c>
      <c r="E22" s="318" t="s">
        <v>545</v>
      </c>
      <c r="F22" s="308">
        <v>467.5</v>
      </c>
      <c r="G22" s="309">
        <v>445</v>
      </c>
      <c r="H22" s="308">
        <v>440</v>
      </c>
      <c r="I22" s="308" t="s">
        <v>937</v>
      </c>
      <c r="J22" s="310" t="s">
        <v>945</v>
      </c>
      <c r="K22" s="310">
        <f t="shared" ref="K22:K23" si="21">H22-F22</f>
        <v>-27.5</v>
      </c>
      <c r="L22" s="319">
        <f t="shared" ref="L22" si="22">(F22*-0.3)/100</f>
        <v>-1.4025000000000001</v>
      </c>
      <c r="M22" s="320">
        <f t="shared" ref="M22:M23" si="23">(K22+L22)/F22</f>
        <v>-6.1823529411764708E-2</v>
      </c>
      <c r="N22" s="310" t="s">
        <v>557</v>
      </c>
      <c r="O22" s="321">
        <v>45447</v>
      </c>
      <c r="P22" s="313"/>
      <c r="Q22" s="228"/>
      <c r="R22" s="54" t="s">
        <v>853</v>
      </c>
    </row>
    <row r="23" spans="1:18" ht="15" customHeight="1">
      <c r="A23" s="265">
        <v>14</v>
      </c>
      <c r="B23" s="266">
        <v>45447</v>
      </c>
      <c r="C23" s="267"/>
      <c r="D23" s="268" t="s">
        <v>151</v>
      </c>
      <c r="E23" s="269" t="s">
        <v>545</v>
      </c>
      <c r="F23" s="248">
        <v>158.25</v>
      </c>
      <c r="G23" s="249">
        <v>150</v>
      </c>
      <c r="H23" s="248">
        <v>164.5</v>
      </c>
      <c r="I23" s="248" t="s">
        <v>947</v>
      </c>
      <c r="J23" s="247" t="s">
        <v>1021</v>
      </c>
      <c r="K23" s="247">
        <f t="shared" si="21"/>
        <v>6.25</v>
      </c>
      <c r="L23" s="261">
        <f>(F23*-0.3)/100</f>
        <v>-0.47475000000000001</v>
      </c>
      <c r="M23" s="262">
        <f t="shared" si="23"/>
        <v>3.6494470774091625E-2</v>
      </c>
      <c r="N23" s="247" t="s">
        <v>547</v>
      </c>
      <c r="O23" s="263">
        <v>45453</v>
      </c>
      <c r="P23" s="264"/>
      <c r="Q23" s="228"/>
      <c r="R23" s="54" t="s">
        <v>853</v>
      </c>
    </row>
    <row r="24" spans="1:18" ht="15" customHeight="1">
      <c r="A24" s="265">
        <v>15</v>
      </c>
      <c r="B24" s="266">
        <v>45448</v>
      </c>
      <c r="C24" s="267"/>
      <c r="D24" s="268" t="s">
        <v>74</v>
      </c>
      <c r="E24" s="269" t="s">
        <v>545</v>
      </c>
      <c r="F24" s="248">
        <v>239.5</v>
      </c>
      <c r="G24" s="249">
        <v>219</v>
      </c>
      <c r="H24" s="248">
        <v>258.5</v>
      </c>
      <c r="I24" s="248" t="s">
        <v>948</v>
      </c>
      <c r="J24" s="247" t="s">
        <v>949</v>
      </c>
      <c r="K24" s="247">
        <f t="shared" ref="K24" si="24">H24-F24</f>
        <v>19</v>
      </c>
      <c r="L24" s="261">
        <f>(F24*-0.03)/100</f>
        <v>-7.1849999999999997E-2</v>
      </c>
      <c r="M24" s="262">
        <f t="shared" ref="M24" si="25">(K24+L24)/F24</f>
        <v>7.9031941544885173E-2</v>
      </c>
      <c r="N24" s="247" t="s">
        <v>547</v>
      </c>
      <c r="O24" s="263">
        <v>45448</v>
      </c>
      <c r="P24" s="264"/>
      <c r="Q24" s="228"/>
      <c r="R24" s="54" t="s">
        <v>853</v>
      </c>
    </row>
    <row r="25" spans="1:18" ht="15" customHeight="1">
      <c r="A25" s="265">
        <v>16</v>
      </c>
      <c r="B25" s="266">
        <v>45448</v>
      </c>
      <c r="C25" s="267"/>
      <c r="D25" s="268" t="s">
        <v>298</v>
      </c>
      <c r="E25" s="269" t="s">
        <v>545</v>
      </c>
      <c r="F25" s="248">
        <v>1425</v>
      </c>
      <c r="G25" s="249">
        <v>1320</v>
      </c>
      <c r="H25" s="248">
        <v>1502.5</v>
      </c>
      <c r="I25" s="248" t="s">
        <v>954</v>
      </c>
      <c r="J25" s="247" t="s">
        <v>958</v>
      </c>
      <c r="K25" s="247">
        <f t="shared" ref="K25" si="26">H25-F25</f>
        <v>77.5</v>
      </c>
      <c r="L25" s="261">
        <f>(F25*-0.03)/100</f>
        <v>-0.42749999999999999</v>
      </c>
      <c r="M25" s="262">
        <f t="shared" ref="M25" si="27">(K25+L25)/F25</f>
        <v>5.4085964912280703E-2</v>
      </c>
      <c r="N25" s="247" t="s">
        <v>547</v>
      </c>
      <c r="O25" s="263">
        <v>45448</v>
      </c>
      <c r="P25" s="264"/>
      <c r="Q25" s="228"/>
      <c r="R25" s="54" t="s">
        <v>853</v>
      </c>
    </row>
    <row r="26" spans="1:18" ht="15" customHeight="1">
      <c r="A26" s="265">
        <v>17</v>
      </c>
      <c r="B26" s="266">
        <v>45448</v>
      </c>
      <c r="C26" s="267"/>
      <c r="D26" s="268" t="s">
        <v>795</v>
      </c>
      <c r="E26" s="269" t="s">
        <v>545</v>
      </c>
      <c r="F26" s="248">
        <v>2490</v>
      </c>
      <c r="G26" s="249">
        <v>2290</v>
      </c>
      <c r="H26" s="248">
        <v>2635</v>
      </c>
      <c r="I26" s="248" t="s">
        <v>963</v>
      </c>
      <c r="J26" s="247" t="s">
        <v>690</v>
      </c>
      <c r="K26" s="247">
        <f t="shared" ref="K26" si="28">H26-F26</f>
        <v>145</v>
      </c>
      <c r="L26" s="261">
        <f>(F26*-0.3)/100</f>
        <v>-7.47</v>
      </c>
      <c r="M26" s="262">
        <f t="shared" ref="M26" si="29">(K26+L26)/F26</f>
        <v>5.523293172690763E-2</v>
      </c>
      <c r="N26" s="247" t="s">
        <v>547</v>
      </c>
      <c r="O26" s="263">
        <v>45450</v>
      </c>
      <c r="P26" s="264"/>
      <c r="Q26" s="228"/>
      <c r="R26" s="54" t="s">
        <v>853</v>
      </c>
    </row>
    <row r="27" spans="1:18" ht="15" customHeight="1">
      <c r="A27" s="265">
        <v>18</v>
      </c>
      <c r="B27" s="266">
        <v>45448</v>
      </c>
      <c r="C27" s="267"/>
      <c r="D27" s="268" t="s">
        <v>805</v>
      </c>
      <c r="E27" s="269" t="s">
        <v>545</v>
      </c>
      <c r="F27" s="248">
        <v>649</v>
      </c>
      <c r="G27" s="249">
        <v>595</v>
      </c>
      <c r="H27" s="248">
        <v>692</v>
      </c>
      <c r="I27" s="248" t="s">
        <v>964</v>
      </c>
      <c r="J27" s="247" t="s">
        <v>1013</v>
      </c>
      <c r="K27" s="247">
        <f t="shared" ref="K27" si="30">H27-F27</f>
        <v>43</v>
      </c>
      <c r="L27" s="261">
        <f>(F27*-0.3)/100</f>
        <v>-1.9469999999999998</v>
      </c>
      <c r="M27" s="262">
        <f t="shared" ref="M27" si="31">(K27+L27)/F27</f>
        <v>6.3255778120184902E-2</v>
      </c>
      <c r="N27" s="247" t="s">
        <v>547</v>
      </c>
      <c r="O27" s="263">
        <v>45450</v>
      </c>
      <c r="P27" s="264"/>
      <c r="Q27" s="228"/>
      <c r="R27" s="54" t="s">
        <v>853</v>
      </c>
    </row>
    <row r="28" spans="1:18" ht="15" customHeight="1">
      <c r="A28" s="265">
        <v>19</v>
      </c>
      <c r="B28" s="266">
        <v>45449</v>
      </c>
      <c r="C28" s="267"/>
      <c r="D28" s="268" t="s">
        <v>74</v>
      </c>
      <c r="E28" s="269" t="s">
        <v>545</v>
      </c>
      <c r="F28" s="248">
        <v>268</v>
      </c>
      <c r="G28" s="249">
        <v>248</v>
      </c>
      <c r="H28" s="248">
        <v>282</v>
      </c>
      <c r="I28" s="248" t="s">
        <v>990</v>
      </c>
      <c r="J28" s="247" t="s">
        <v>1016</v>
      </c>
      <c r="K28" s="247">
        <f t="shared" ref="K28" si="32">H28-F28</f>
        <v>14</v>
      </c>
      <c r="L28" s="261">
        <f>(F28*-0.3)/100</f>
        <v>-0.80399999999999994</v>
      </c>
      <c r="M28" s="262">
        <f t="shared" ref="M28" si="33">(K28+L28)/F28</f>
        <v>4.9238805970149256E-2</v>
      </c>
      <c r="N28" s="247" t="s">
        <v>547</v>
      </c>
      <c r="O28" s="263">
        <v>45450</v>
      </c>
      <c r="P28" s="264"/>
      <c r="Q28" s="228"/>
      <c r="R28" s="54" t="s">
        <v>853</v>
      </c>
    </row>
    <row r="29" spans="1:18" ht="15" customHeight="1">
      <c r="A29" s="334">
        <v>20</v>
      </c>
      <c r="B29" s="184">
        <v>45449</v>
      </c>
      <c r="C29" s="285"/>
      <c r="D29" s="192" t="s">
        <v>220</v>
      </c>
      <c r="E29" s="189" t="s">
        <v>545</v>
      </c>
      <c r="F29" s="183" t="s">
        <v>1019</v>
      </c>
      <c r="G29" s="185">
        <v>1045</v>
      </c>
      <c r="H29" s="183"/>
      <c r="I29" s="183" t="s">
        <v>1020</v>
      </c>
      <c r="J29" s="185" t="s">
        <v>546</v>
      </c>
      <c r="K29" s="285"/>
      <c r="L29" s="285"/>
      <c r="M29" s="285"/>
      <c r="N29" s="285"/>
      <c r="O29" s="285"/>
      <c r="P29" s="186">
        <f>VLOOKUP(D29,'MidCap Intra'!$B$11:$C$571,2,0)</f>
        <v>1126.9000000000001</v>
      </c>
      <c r="Q29" s="333"/>
      <c r="R29" s="54" t="s">
        <v>853</v>
      </c>
    </row>
    <row r="30" spans="1:18" ht="15" customHeight="1">
      <c r="A30" s="187">
        <v>21</v>
      </c>
      <c r="B30" s="184">
        <v>45449</v>
      </c>
      <c r="C30" s="188"/>
      <c r="D30" s="192" t="s">
        <v>416</v>
      </c>
      <c r="E30" s="189" t="s">
        <v>545</v>
      </c>
      <c r="F30" s="183" t="s">
        <v>991</v>
      </c>
      <c r="G30" s="185">
        <v>1340</v>
      </c>
      <c r="H30" s="183"/>
      <c r="I30" s="183" t="s">
        <v>992</v>
      </c>
      <c r="J30" s="185" t="s">
        <v>546</v>
      </c>
      <c r="K30" s="185"/>
      <c r="L30" s="186"/>
      <c r="M30" s="190"/>
      <c r="N30" s="185"/>
      <c r="O30" s="191"/>
      <c r="P30" s="186">
        <f>VLOOKUP(D30,'MidCap Intra'!$B$11:$C$571,2,0)</f>
        <v>1510.75</v>
      </c>
      <c r="Q30" s="228"/>
      <c r="R30" s="54" t="s">
        <v>853</v>
      </c>
    </row>
    <row r="31" spans="1:18" ht="15" customHeight="1">
      <c r="A31" s="342">
        <v>22</v>
      </c>
      <c r="B31" s="266">
        <v>45450</v>
      </c>
      <c r="C31" s="267"/>
      <c r="D31" s="268" t="s">
        <v>213</v>
      </c>
      <c r="E31" s="269" t="s">
        <v>545</v>
      </c>
      <c r="F31" s="248">
        <v>2295</v>
      </c>
      <c r="G31" s="249">
        <v>2090</v>
      </c>
      <c r="H31" s="248">
        <v>2397.5</v>
      </c>
      <c r="I31" s="248" t="s">
        <v>1012</v>
      </c>
      <c r="J31" s="247" t="s">
        <v>1057</v>
      </c>
      <c r="K31" s="247">
        <f t="shared" ref="K31" si="34">H31-F31</f>
        <v>102.5</v>
      </c>
      <c r="L31" s="261">
        <f>(F31*-0.3)/100</f>
        <v>-6.8849999999999998</v>
      </c>
      <c r="M31" s="262">
        <f t="shared" ref="M31" si="35">(K31+L31)/F31</f>
        <v>4.1662309368191722E-2</v>
      </c>
      <c r="N31" s="247" t="s">
        <v>547</v>
      </c>
      <c r="O31" s="263">
        <v>45456</v>
      </c>
      <c r="P31" s="264"/>
      <c r="Q31" s="228"/>
      <c r="R31" s="54" t="s">
        <v>855</v>
      </c>
    </row>
    <row r="32" spans="1:18" ht="15" customHeight="1">
      <c r="A32" s="187">
        <v>23</v>
      </c>
      <c r="B32" s="184">
        <v>45450</v>
      </c>
      <c r="C32" s="188"/>
      <c r="D32" s="192" t="s">
        <v>221</v>
      </c>
      <c r="E32" s="189" t="s">
        <v>545</v>
      </c>
      <c r="F32" s="183" t="s">
        <v>1014</v>
      </c>
      <c r="G32" s="185">
        <v>890</v>
      </c>
      <c r="H32" s="183"/>
      <c r="I32" s="183" t="s">
        <v>1015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985.9</v>
      </c>
      <c r="Q32" s="228"/>
      <c r="R32" s="54" t="s">
        <v>854</v>
      </c>
    </row>
    <row r="33" spans="1:38" ht="15" customHeight="1">
      <c r="A33" s="187">
        <v>24</v>
      </c>
      <c r="B33" s="184">
        <v>45454</v>
      </c>
      <c r="C33" s="188"/>
      <c r="D33" s="192" t="s">
        <v>39</v>
      </c>
      <c r="E33" s="189" t="s">
        <v>545</v>
      </c>
      <c r="F33" s="183" t="s">
        <v>1032</v>
      </c>
      <c r="G33" s="185">
        <v>615</v>
      </c>
      <c r="H33" s="183"/>
      <c r="I33" s="183" t="s">
        <v>1033</v>
      </c>
      <c r="J33" s="185" t="s">
        <v>546</v>
      </c>
      <c r="K33" s="185"/>
      <c r="L33" s="186"/>
      <c r="M33" s="190"/>
      <c r="N33" s="185"/>
      <c r="O33" s="191"/>
      <c r="P33" s="186">
        <f>VLOOKUP(D33,'MidCap Intra'!$B$11:$C$571,2,0)</f>
        <v>690.45</v>
      </c>
      <c r="Q33" s="228"/>
      <c r="R33" s="54" t="s">
        <v>853</v>
      </c>
    </row>
    <row r="34" spans="1:38" ht="15" customHeight="1">
      <c r="A34" s="187">
        <v>25</v>
      </c>
      <c r="B34" s="184">
        <v>45454</v>
      </c>
      <c r="C34" s="188"/>
      <c r="D34" s="192" t="s">
        <v>345</v>
      </c>
      <c r="E34" s="189" t="s">
        <v>545</v>
      </c>
      <c r="F34" s="183" t="s">
        <v>1034</v>
      </c>
      <c r="G34" s="185">
        <v>189</v>
      </c>
      <c r="H34" s="183"/>
      <c r="I34" s="183" t="s">
        <v>1035</v>
      </c>
      <c r="J34" s="185" t="s">
        <v>546</v>
      </c>
      <c r="K34" s="185"/>
      <c r="L34" s="186"/>
      <c r="M34" s="190"/>
      <c r="N34" s="185"/>
      <c r="O34" s="191"/>
      <c r="P34" s="186">
        <f>VLOOKUP(D34,'MidCap Intra'!$B$11:$C$571,2,0)</f>
        <v>202.71</v>
      </c>
      <c r="Q34" s="228"/>
      <c r="R34" s="54" t="s">
        <v>853</v>
      </c>
    </row>
    <row r="35" spans="1:38" ht="15" customHeight="1">
      <c r="A35" s="187">
        <v>26</v>
      </c>
      <c r="B35" s="184">
        <v>45456</v>
      </c>
      <c r="C35" s="188"/>
      <c r="D35" s="192" t="s">
        <v>811</v>
      </c>
      <c r="E35" s="189" t="s">
        <v>545</v>
      </c>
      <c r="F35" s="183" t="s">
        <v>1058</v>
      </c>
      <c r="G35" s="185">
        <v>1290</v>
      </c>
      <c r="H35" s="183"/>
      <c r="I35" s="183" t="s">
        <v>954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1399.4</v>
      </c>
      <c r="Q35" s="228"/>
      <c r="R35" s="54" t="s">
        <v>853</v>
      </c>
    </row>
    <row r="36" spans="1:38" ht="15" customHeight="1">
      <c r="A36" s="187">
        <v>27</v>
      </c>
      <c r="B36" s="184">
        <v>45457</v>
      </c>
      <c r="C36" s="188"/>
      <c r="D36" s="192" t="s">
        <v>235</v>
      </c>
      <c r="E36" s="189" t="s">
        <v>545</v>
      </c>
      <c r="F36" s="183" t="s">
        <v>1078</v>
      </c>
      <c r="G36" s="185">
        <v>438</v>
      </c>
      <c r="H36" s="183"/>
      <c r="I36" s="183" t="s">
        <v>1079</v>
      </c>
      <c r="J36" s="185" t="s">
        <v>546</v>
      </c>
      <c r="K36" s="185"/>
      <c r="L36" s="186"/>
      <c r="M36" s="190"/>
      <c r="N36" s="185"/>
      <c r="O36" s="191"/>
      <c r="P36" s="186">
        <f>VLOOKUP(D36,'MidCap Intra'!$B$11:$C$571,2,0)</f>
        <v>491.85</v>
      </c>
      <c r="Q36" s="228"/>
      <c r="R36" s="54" t="s">
        <v>853</v>
      </c>
    </row>
    <row r="37" spans="1:38" ht="15" customHeight="1">
      <c r="A37" s="187">
        <v>28</v>
      </c>
      <c r="B37" s="184">
        <v>45461</v>
      </c>
      <c r="C37" s="188"/>
      <c r="D37" s="192" t="s">
        <v>1017</v>
      </c>
      <c r="E37" s="189" t="s">
        <v>545</v>
      </c>
      <c r="F37" s="183" t="s">
        <v>1144</v>
      </c>
      <c r="G37" s="185">
        <v>1150</v>
      </c>
      <c r="H37" s="183"/>
      <c r="I37" s="183" t="s">
        <v>1145</v>
      </c>
      <c r="J37" s="185" t="s">
        <v>546</v>
      </c>
      <c r="K37" s="185"/>
      <c r="L37" s="186"/>
      <c r="M37" s="190"/>
      <c r="N37" s="185"/>
      <c r="O37" s="191"/>
      <c r="P37" s="186">
        <f>VLOOKUP(D37,'MidCap Intra'!$B$11:$C$571,2,0)</f>
        <v>1252.5999999999999</v>
      </c>
      <c r="Q37" s="228"/>
      <c r="R37" s="54" t="s">
        <v>853</v>
      </c>
    </row>
    <row r="38" spans="1:38" ht="15" customHeight="1">
      <c r="A38" s="187"/>
      <c r="B38" s="184"/>
      <c r="C38" s="188"/>
      <c r="D38" s="192"/>
      <c r="E38" s="189"/>
      <c r="F38" s="183"/>
      <c r="G38" s="185"/>
      <c r="H38" s="183"/>
      <c r="I38" s="183"/>
      <c r="J38" s="185"/>
      <c r="K38" s="185"/>
      <c r="L38" s="186"/>
      <c r="M38" s="190"/>
      <c r="N38" s="185"/>
      <c r="O38" s="191"/>
      <c r="P38" s="186"/>
      <c r="Q38" s="228"/>
    </row>
    <row r="39" spans="1:38" ht="15" customHeight="1">
      <c r="A39" s="285"/>
      <c r="B39" s="285"/>
      <c r="C39" s="188"/>
      <c r="D39" s="192"/>
      <c r="E39" s="189"/>
      <c r="F39" s="183"/>
      <c r="G39" s="185"/>
      <c r="H39" s="183"/>
      <c r="I39" s="183"/>
      <c r="J39" s="185"/>
      <c r="K39" s="185"/>
      <c r="L39" s="186"/>
      <c r="M39" s="190"/>
      <c r="N39" s="185"/>
      <c r="O39" s="191"/>
      <c r="P39" s="186"/>
      <c r="Q39" s="228"/>
    </row>
    <row r="40" spans="1:38" ht="15" customHeight="1"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38" ht="14.25" customHeight="1">
      <c r="A41" s="96"/>
      <c r="B41" s="97"/>
      <c r="C41" s="98"/>
      <c r="D41" s="99"/>
      <c r="E41" s="100"/>
      <c r="F41" s="100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102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03" t="s">
        <v>548</v>
      </c>
      <c r="B42" s="104"/>
      <c r="C42" s="105"/>
      <c r="E42" s="106"/>
      <c r="F42" s="106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07" t="s">
        <v>549</v>
      </c>
      <c r="B43" s="103"/>
      <c r="C43" s="103"/>
      <c r="D43" s="103"/>
      <c r="E43" s="37"/>
      <c r="F43" s="108" t="s">
        <v>550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03" t="s">
        <v>551</v>
      </c>
      <c r="B44" s="103"/>
      <c r="C44" s="103"/>
      <c r="D44" s="103" t="s">
        <v>552</v>
      </c>
      <c r="E44" s="6"/>
      <c r="F44" s="108" t="s">
        <v>553</v>
      </c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03"/>
      <c r="B45" s="103"/>
      <c r="C45" s="103"/>
      <c r="D45" s="103"/>
      <c r="E45" s="6"/>
      <c r="F45" s="6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196"/>
      <c r="B46" s="196"/>
      <c r="C46" s="196"/>
      <c r="D46" s="196"/>
      <c r="E46" s="197"/>
      <c r="F46" s="197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4.25" customHeight="1">
      <c r="A47" s="103"/>
      <c r="B47" s="103"/>
      <c r="C47" s="103"/>
      <c r="D47" s="103"/>
      <c r="E47" s="6"/>
      <c r="F47" s="6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.75" customHeight="1">
      <c r="A48" s="115" t="s">
        <v>558</v>
      </c>
      <c r="B48" s="115"/>
      <c r="C48" s="115"/>
      <c r="D48" s="115"/>
      <c r="E48" s="6"/>
      <c r="F48" s="6"/>
      <c r="G48" s="54"/>
      <c r="H48" s="54"/>
      <c r="I48" s="54"/>
      <c r="J48" s="54"/>
      <c r="K48" s="54"/>
      <c r="L48" s="54"/>
      <c r="M48" s="54"/>
      <c r="N48" s="54"/>
      <c r="O48" s="54"/>
      <c r="P48" s="54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38.25" customHeight="1">
      <c r="A49" s="93" t="s">
        <v>16</v>
      </c>
      <c r="B49" s="93" t="s">
        <v>521</v>
      </c>
      <c r="C49" s="93"/>
      <c r="D49" s="94" t="s">
        <v>532</v>
      </c>
      <c r="E49" s="93" t="s">
        <v>533</v>
      </c>
      <c r="F49" s="93" t="s">
        <v>534</v>
      </c>
      <c r="G49" s="93" t="s">
        <v>554</v>
      </c>
      <c r="H49" s="93" t="s">
        <v>536</v>
      </c>
      <c r="I49" s="193" t="s">
        <v>537</v>
      </c>
      <c r="J49" s="195" t="s">
        <v>538</v>
      </c>
      <c r="K49" s="194" t="s">
        <v>559</v>
      </c>
      <c r="L49" s="95" t="s">
        <v>540</v>
      </c>
      <c r="M49" s="116" t="s">
        <v>560</v>
      </c>
      <c r="N49" s="93" t="s">
        <v>561</v>
      </c>
      <c r="O49" s="92" t="s">
        <v>542</v>
      </c>
      <c r="P49" s="260" t="s">
        <v>543</v>
      </c>
      <c r="Q49" s="230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2.75" customHeight="1">
      <c r="A50" s="303">
        <v>1</v>
      </c>
      <c r="B50" s="304">
        <v>45446</v>
      </c>
      <c r="C50" s="305"/>
      <c r="D50" s="305" t="s">
        <v>896</v>
      </c>
      <c r="E50" s="303" t="s">
        <v>556</v>
      </c>
      <c r="F50" s="303">
        <v>12550</v>
      </c>
      <c r="G50" s="303">
        <v>12300</v>
      </c>
      <c r="H50" s="303">
        <v>12300</v>
      </c>
      <c r="I50" s="306" t="s">
        <v>916</v>
      </c>
      <c r="J50" s="297" t="s">
        <v>930</v>
      </c>
      <c r="K50" s="298">
        <f t="shared" ref="K50:K58" si="36">H50-F50</f>
        <v>-250</v>
      </c>
      <c r="L50" s="299">
        <f t="shared" ref="L50" si="37">(H50*N50)*0.03%</f>
        <v>184.49999999999997</v>
      </c>
      <c r="M50" s="300">
        <f t="shared" ref="M50" si="38">(K50*N50)-L50</f>
        <v>-12684.5</v>
      </c>
      <c r="N50" s="298">
        <v>50</v>
      </c>
      <c r="O50" s="301" t="s">
        <v>557</v>
      </c>
      <c r="P50" s="302">
        <v>45447</v>
      </c>
      <c r="Q50" s="226"/>
      <c r="R50" s="54" t="s">
        <v>854</v>
      </c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303">
        <v>2</v>
      </c>
      <c r="B51" s="304">
        <v>45446</v>
      </c>
      <c r="C51" s="305"/>
      <c r="D51" s="305" t="s">
        <v>917</v>
      </c>
      <c r="E51" s="303" t="s">
        <v>556</v>
      </c>
      <c r="F51" s="303">
        <v>2381.5</v>
      </c>
      <c r="G51" s="303">
        <v>2355</v>
      </c>
      <c r="H51" s="303">
        <v>2355</v>
      </c>
      <c r="I51" s="306" t="s">
        <v>918</v>
      </c>
      <c r="J51" s="297" t="s">
        <v>929</v>
      </c>
      <c r="K51" s="298">
        <f t="shared" si="36"/>
        <v>-26.5</v>
      </c>
      <c r="L51" s="299">
        <f t="shared" ref="L51" si="39">(H51*N51)*0.03%</f>
        <v>337.00049999999999</v>
      </c>
      <c r="M51" s="300">
        <f t="shared" ref="M51" si="40">(K51*N51)-L51</f>
        <v>-12977.5005</v>
      </c>
      <c r="N51" s="298">
        <v>477</v>
      </c>
      <c r="O51" s="301" t="s">
        <v>557</v>
      </c>
      <c r="P51" s="302">
        <v>45447</v>
      </c>
      <c r="Q51" s="226"/>
      <c r="R51" s="54" t="s">
        <v>855</v>
      </c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303">
        <v>3</v>
      </c>
      <c r="B52" s="304">
        <v>45446</v>
      </c>
      <c r="C52" s="305"/>
      <c r="D52" s="305" t="s">
        <v>919</v>
      </c>
      <c r="E52" s="303" t="s">
        <v>556</v>
      </c>
      <c r="F52" s="303">
        <v>3879.5</v>
      </c>
      <c r="G52" s="303">
        <v>3810</v>
      </c>
      <c r="H52" s="303">
        <v>3755</v>
      </c>
      <c r="I52" s="306" t="s">
        <v>920</v>
      </c>
      <c r="J52" s="297" t="s">
        <v>938</v>
      </c>
      <c r="K52" s="298">
        <f t="shared" si="36"/>
        <v>-124.5</v>
      </c>
      <c r="L52" s="299">
        <f t="shared" ref="L52" si="41">(H52*N52)*0.03%</f>
        <v>168.97499999999999</v>
      </c>
      <c r="M52" s="300">
        <f t="shared" ref="M52" si="42">(K52*N52)-L52</f>
        <v>-18843.974999999999</v>
      </c>
      <c r="N52" s="298">
        <v>150</v>
      </c>
      <c r="O52" s="301" t="s">
        <v>557</v>
      </c>
      <c r="P52" s="302">
        <v>45447</v>
      </c>
      <c r="Q52" s="226"/>
      <c r="R52" s="54" t="s">
        <v>853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22">
        <v>4</v>
      </c>
      <c r="B53" s="324">
        <v>45448</v>
      </c>
      <c r="C53" s="296"/>
      <c r="D53" s="296" t="s">
        <v>951</v>
      </c>
      <c r="E53" s="322" t="s">
        <v>556</v>
      </c>
      <c r="F53" s="322">
        <v>3260</v>
      </c>
      <c r="G53" s="322">
        <v>3195</v>
      </c>
      <c r="H53" s="322">
        <v>3322.5</v>
      </c>
      <c r="I53" s="322" t="s">
        <v>952</v>
      </c>
      <c r="J53" s="325" t="s">
        <v>953</v>
      </c>
      <c r="K53" s="326">
        <f t="shared" si="36"/>
        <v>62.5</v>
      </c>
      <c r="L53" s="327">
        <f t="shared" ref="L53" si="43">(H53*N53)*0.03%</f>
        <v>174.43124999999998</v>
      </c>
      <c r="M53" s="328">
        <f t="shared" ref="M53" si="44">(K53*N53)-L53</f>
        <v>10763.06875</v>
      </c>
      <c r="N53" s="326">
        <v>175</v>
      </c>
      <c r="O53" s="329" t="s">
        <v>547</v>
      </c>
      <c r="P53" s="330">
        <v>45448</v>
      </c>
      <c r="Q53" s="226"/>
      <c r="R53" s="54" t="s">
        <v>855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22">
        <v>5</v>
      </c>
      <c r="B54" s="324">
        <v>45448</v>
      </c>
      <c r="C54" s="296"/>
      <c r="D54" s="296" t="s">
        <v>959</v>
      </c>
      <c r="E54" s="322" t="s">
        <v>556</v>
      </c>
      <c r="F54" s="322">
        <v>5835</v>
      </c>
      <c r="G54" s="322">
        <v>5740</v>
      </c>
      <c r="H54" s="322">
        <v>5915</v>
      </c>
      <c r="I54" s="323" t="s">
        <v>960</v>
      </c>
      <c r="J54" s="325" t="s">
        <v>977</v>
      </c>
      <c r="K54" s="326">
        <f t="shared" si="36"/>
        <v>80</v>
      </c>
      <c r="L54" s="327">
        <f t="shared" ref="L54" si="45">(H54*N54)*0.03%</f>
        <v>221.81249999999997</v>
      </c>
      <c r="M54" s="328">
        <f t="shared" ref="M54" si="46">(K54*N54)-L54</f>
        <v>9778.1875</v>
      </c>
      <c r="N54" s="326">
        <v>125</v>
      </c>
      <c r="O54" s="329" t="s">
        <v>547</v>
      </c>
      <c r="P54" s="330">
        <v>45449</v>
      </c>
      <c r="Q54" s="226"/>
      <c r="R54" s="54" t="s">
        <v>855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22">
        <v>6</v>
      </c>
      <c r="B55" s="324">
        <v>45448</v>
      </c>
      <c r="C55" s="296"/>
      <c r="D55" s="296" t="s">
        <v>961</v>
      </c>
      <c r="E55" s="322" t="s">
        <v>556</v>
      </c>
      <c r="F55" s="322">
        <v>2067.5</v>
      </c>
      <c r="G55" s="322">
        <v>2035</v>
      </c>
      <c r="H55" s="322">
        <v>2093</v>
      </c>
      <c r="I55" s="323" t="s">
        <v>962</v>
      </c>
      <c r="J55" s="325" t="s">
        <v>965</v>
      </c>
      <c r="K55" s="326">
        <f t="shared" si="36"/>
        <v>25.5</v>
      </c>
      <c r="L55" s="327">
        <f t="shared" ref="L55" si="47">(H55*N55)*0.03%</f>
        <v>230.43929999999997</v>
      </c>
      <c r="M55" s="328">
        <f t="shared" ref="M55" si="48">(K55*N55)-L55</f>
        <v>9128.0607</v>
      </c>
      <c r="N55" s="326">
        <v>367</v>
      </c>
      <c r="O55" s="329" t="s">
        <v>547</v>
      </c>
      <c r="P55" s="330">
        <v>45448</v>
      </c>
      <c r="Q55" s="226"/>
      <c r="R55" s="54" t="s">
        <v>855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322">
        <v>7</v>
      </c>
      <c r="B56" s="324">
        <v>45448</v>
      </c>
      <c r="C56" s="296"/>
      <c r="D56" s="296" t="s">
        <v>966</v>
      </c>
      <c r="E56" s="322" t="s">
        <v>556</v>
      </c>
      <c r="F56" s="322">
        <v>1787.5</v>
      </c>
      <c r="G56" s="322">
        <v>1762</v>
      </c>
      <c r="H56" s="322">
        <v>1809.5</v>
      </c>
      <c r="I56" s="323" t="s">
        <v>967</v>
      </c>
      <c r="J56" s="325" t="s">
        <v>968</v>
      </c>
      <c r="K56" s="326">
        <f t="shared" si="36"/>
        <v>22</v>
      </c>
      <c r="L56" s="327">
        <f t="shared" ref="L56" si="49">(H56*N56)*0.03%</f>
        <v>271.42499999999995</v>
      </c>
      <c r="M56" s="328">
        <f t="shared" ref="M56" si="50">(K56*N56)-L56</f>
        <v>10728.575000000001</v>
      </c>
      <c r="N56" s="326">
        <v>500</v>
      </c>
      <c r="O56" s="329" t="s">
        <v>547</v>
      </c>
      <c r="P56" s="330">
        <v>45448</v>
      </c>
      <c r="Q56" s="226"/>
      <c r="R56" s="54" t="s">
        <v>855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22">
        <v>8</v>
      </c>
      <c r="B57" s="324">
        <v>45448</v>
      </c>
      <c r="C57" s="296"/>
      <c r="D57" s="296" t="s">
        <v>969</v>
      </c>
      <c r="E57" s="322" t="s">
        <v>556</v>
      </c>
      <c r="F57" s="322">
        <v>3755</v>
      </c>
      <c r="G57" s="322">
        <v>3690</v>
      </c>
      <c r="H57" s="322">
        <v>3802.5</v>
      </c>
      <c r="I57" s="323" t="s">
        <v>971</v>
      </c>
      <c r="J57" s="325" t="s">
        <v>566</v>
      </c>
      <c r="K57" s="326">
        <f t="shared" si="36"/>
        <v>47.5</v>
      </c>
      <c r="L57" s="327">
        <f t="shared" ref="L57" si="51">(H57*N57)*0.03%</f>
        <v>199.63124999999999</v>
      </c>
      <c r="M57" s="328">
        <f t="shared" ref="M57" si="52">(K57*N57)-L57</f>
        <v>8112.8687499999996</v>
      </c>
      <c r="N57" s="326">
        <v>175</v>
      </c>
      <c r="O57" s="329" t="s">
        <v>547</v>
      </c>
      <c r="P57" s="330">
        <v>45449</v>
      </c>
      <c r="Q57" s="226"/>
      <c r="R57" s="54" t="s">
        <v>855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03">
        <v>9</v>
      </c>
      <c r="B58" s="304">
        <v>45448</v>
      </c>
      <c r="C58" s="305"/>
      <c r="D58" s="305" t="s">
        <v>970</v>
      </c>
      <c r="E58" s="303" t="s">
        <v>556</v>
      </c>
      <c r="F58" s="303">
        <v>5500</v>
      </c>
      <c r="G58" s="303">
        <v>5440</v>
      </c>
      <c r="H58" s="303">
        <v>5440</v>
      </c>
      <c r="I58" s="306" t="s">
        <v>972</v>
      </c>
      <c r="J58" s="297" t="s">
        <v>974</v>
      </c>
      <c r="K58" s="298">
        <f t="shared" si="36"/>
        <v>-60</v>
      </c>
      <c r="L58" s="299">
        <f t="shared" ref="L58:L59" si="53">(H58*N58)*0.03%</f>
        <v>326.39999999999998</v>
      </c>
      <c r="M58" s="300">
        <f t="shared" ref="M58:M59" si="54">(K58*N58)-L58</f>
        <v>-12326.4</v>
      </c>
      <c r="N58" s="298">
        <v>200</v>
      </c>
      <c r="O58" s="301" t="s">
        <v>557</v>
      </c>
      <c r="P58" s="302">
        <v>45449</v>
      </c>
      <c r="Q58" s="226"/>
      <c r="R58" s="54" t="s">
        <v>855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22">
        <v>10</v>
      </c>
      <c r="B59" s="324">
        <v>45449</v>
      </c>
      <c r="C59" s="296"/>
      <c r="D59" s="296" t="s">
        <v>975</v>
      </c>
      <c r="E59" s="322" t="s">
        <v>556</v>
      </c>
      <c r="F59" s="322">
        <v>27200</v>
      </c>
      <c r="G59" s="322">
        <v>26700</v>
      </c>
      <c r="H59" s="322">
        <v>27590</v>
      </c>
      <c r="I59" s="323" t="s">
        <v>976</v>
      </c>
      <c r="J59" s="325" t="s">
        <v>1006</v>
      </c>
      <c r="K59" s="326">
        <f t="shared" ref="K59" si="55">H59-F59</f>
        <v>390</v>
      </c>
      <c r="L59" s="327">
        <f t="shared" si="53"/>
        <v>165.54</v>
      </c>
      <c r="M59" s="328">
        <f t="shared" si="54"/>
        <v>7634.46</v>
      </c>
      <c r="N59" s="326">
        <v>20</v>
      </c>
      <c r="O59" s="329" t="s">
        <v>547</v>
      </c>
      <c r="P59" s="330">
        <v>45450</v>
      </c>
      <c r="Q59" s="226"/>
      <c r="R59" s="54" t="s">
        <v>854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22">
        <v>11</v>
      </c>
      <c r="B60" s="324">
        <v>45449</v>
      </c>
      <c r="C60" s="296"/>
      <c r="D60" s="296" t="s">
        <v>978</v>
      </c>
      <c r="E60" s="322" t="s">
        <v>556</v>
      </c>
      <c r="F60" s="322">
        <v>2795</v>
      </c>
      <c r="G60" s="322">
        <v>2748</v>
      </c>
      <c r="H60" s="322">
        <v>2830</v>
      </c>
      <c r="I60" s="323" t="s">
        <v>979</v>
      </c>
      <c r="J60" s="325" t="s">
        <v>986</v>
      </c>
      <c r="K60" s="326">
        <f t="shared" ref="K60" si="56">H60-F60</f>
        <v>35</v>
      </c>
      <c r="L60" s="327">
        <f t="shared" ref="L60" si="57">(H60*N60)*0.03%</f>
        <v>212.24999999999997</v>
      </c>
      <c r="M60" s="328">
        <f t="shared" ref="M60" si="58">(K60*N60)-L60</f>
        <v>8537.75</v>
      </c>
      <c r="N60" s="326">
        <v>250</v>
      </c>
      <c r="O60" s="329" t="s">
        <v>547</v>
      </c>
      <c r="P60" s="330">
        <v>45450</v>
      </c>
      <c r="Q60" s="226"/>
      <c r="R60" s="54" t="s">
        <v>855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22">
        <v>12</v>
      </c>
      <c r="B61" s="324">
        <v>45449</v>
      </c>
      <c r="C61" s="296"/>
      <c r="D61" s="296" t="s">
        <v>980</v>
      </c>
      <c r="E61" s="322" t="s">
        <v>556</v>
      </c>
      <c r="F61" s="322">
        <v>4665</v>
      </c>
      <c r="G61" s="322">
        <v>4550</v>
      </c>
      <c r="H61" s="322">
        <v>4752.5</v>
      </c>
      <c r="I61" s="323" t="s">
        <v>981</v>
      </c>
      <c r="J61" s="325" t="s">
        <v>995</v>
      </c>
      <c r="K61" s="326">
        <f t="shared" ref="K61" si="59">H61-F61</f>
        <v>87.5</v>
      </c>
      <c r="L61" s="327">
        <f t="shared" ref="L61" si="60">(H61*N61)*0.03%</f>
        <v>142.57499999999999</v>
      </c>
      <c r="M61" s="328">
        <f t="shared" ref="M61" si="61">(K61*N61)-L61</f>
        <v>8607.4249999999993</v>
      </c>
      <c r="N61" s="326">
        <v>100</v>
      </c>
      <c r="O61" s="329" t="s">
        <v>547</v>
      </c>
      <c r="P61" s="330">
        <v>45450</v>
      </c>
      <c r="Q61" s="226"/>
      <c r="R61" s="54" t="s">
        <v>855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22">
        <v>13</v>
      </c>
      <c r="B62" s="324">
        <v>45450</v>
      </c>
      <c r="C62" s="296"/>
      <c r="D62" s="296" t="s">
        <v>1003</v>
      </c>
      <c r="E62" s="322" t="s">
        <v>818</v>
      </c>
      <c r="F62" s="322">
        <v>2034</v>
      </c>
      <c r="G62" s="322">
        <v>2060</v>
      </c>
      <c r="H62" s="322">
        <v>2014</v>
      </c>
      <c r="I62" s="323" t="s">
        <v>1004</v>
      </c>
      <c r="J62" s="325" t="s">
        <v>1005</v>
      </c>
      <c r="K62" s="326">
        <f>F62-H62</f>
        <v>20</v>
      </c>
      <c r="L62" s="327">
        <f t="shared" ref="L62:L64" si="62">(H62*N62)*0.03%</f>
        <v>241.67999999999998</v>
      </c>
      <c r="M62" s="328">
        <f t="shared" ref="M62:M64" si="63">(K62*N62)-L62</f>
        <v>7758.32</v>
      </c>
      <c r="N62" s="326">
        <v>400</v>
      </c>
      <c r="O62" s="329" t="s">
        <v>547</v>
      </c>
      <c r="P62" s="330">
        <v>45450</v>
      </c>
      <c r="Q62" s="226"/>
      <c r="R62" s="54" t="s">
        <v>854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22">
        <v>14</v>
      </c>
      <c r="B63" s="324">
        <v>45450</v>
      </c>
      <c r="C63" s="296"/>
      <c r="D63" s="296" t="s">
        <v>961</v>
      </c>
      <c r="E63" s="322" t="s">
        <v>556</v>
      </c>
      <c r="F63" s="322">
        <v>2165</v>
      </c>
      <c r="G63" s="322">
        <v>2135</v>
      </c>
      <c r="H63" s="322">
        <v>2175</v>
      </c>
      <c r="I63" s="323" t="s">
        <v>1007</v>
      </c>
      <c r="J63" s="325" t="s">
        <v>1023</v>
      </c>
      <c r="K63" s="326">
        <f t="shared" ref="K63:K64" si="64">H63-F63</f>
        <v>10</v>
      </c>
      <c r="L63" s="327">
        <f t="shared" si="62"/>
        <v>239.46749999999997</v>
      </c>
      <c r="M63" s="328">
        <f t="shared" si="63"/>
        <v>3430.5325000000003</v>
      </c>
      <c r="N63" s="326">
        <v>367</v>
      </c>
      <c r="O63" s="329" t="s">
        <v>547</v>
      </c>
      <c r="P63" s="330">
        <v>45453</v>
      </c>
      <c r="Q63" s="226"/>
      <c r="R63" s="54" t="s">
        <v>855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03">
        <v>15</v>
      </c>
      <c r="B64" s="304">
        <v>45450</v>
      </c>
      <c r="C64" s="305"/>
      <c r="D64" s="305" t="s">
        <v>1008</v>
      </c>
      <c r="E64" s="303" t="s">
        <v>556</v>
      </c>
      <c r="F64" s="303">
        <v>2470</v>
      </c>
      <c r="G64" s="303">
        <v>2430</v>
      </c>
      <c r="H64" s="303">
        <v>2450</v>
      </c>
      <c r="I64" s="306" t="s">
        <v>1009</v>
      </c>
      <c r="J64" s="297" t="s">
        <v>1027</v>
      </c>
      <c r="K64" s="298">
        <f t="shared" si="64"/>
        <v>-20</v>
      </c>
      <c r="L64" s="299">
        <f t="shared" si="62"/>
        <v>202.12499999999997</v>
      </c>
      <c r="M64" s="300">
        <f t="shared" si="63"/>
        <v>-5702.125</v>
      </c>
      <c r="N64" s="298">
        <v>275</v>
      </c>
      <c r="O64" s="301" t="s">
        <v>557</v>
      </c>
      <c r="P64" s="302">
        <v>45453</v>
      </c>
      <c r="Q64" s="226"/>
      <c r="R64" s="54" t="s">
        <v>855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03">
        <v>16</v>
      </c>
      <c r="B65" s="304">
        <v>45450</v>
      </c>
      <c r="C65" s="305"/>
      <c r="D65" s="305" t="s">
        <v>1010</v>
      </c>
      <c r="E65" s="303" t="s">
        <v>556</v>
      </c>
      <c r="F65" s="303">
        <v>484</v>
      </c>
      <c r="G65" s="303">
        <v>477</v>
      </c>
      <c r="H65" s="303">
        <v>477.5</v>
      </c>
      <c r="I65" s="306" t="s">
        <v>1011</v>
      </c>
      <c r="J65" s="297" t="s">
        <v>1024</v>
      </c>
      <c r="K65" s="298">
        <f t="shared" ref="K65:K67" si="65">H65-F65</f>
        <v>-6.5</v>
      </c>
      <c r="L65" s="299">
        <f t="shared" ref="L65:L67" si="66">(H65*N65)*0.03%</f>
        <v>214.87499999999997</v>
      </c>
      <c r="M65" s="300">
        <f t="shared" ref="M65:M67" si="67">(K65*N65)-L65</f>
        <v>-9964.875</v>
      </c>
      <c r="N65" s="298">
        <v>1500</v>
      </c>
      <c r="O65" s="301" t="s">
        <v>557</v>
      </c>
      <c r="P65" s="302">
        <v>45453</v>
      </c>
      <c r="Q65" s="226"/>
      <c r="R65" s="54" t="s">
        <v>853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248">
        <v>17</v>
      </c>
      <c r="B66" s="292">
        <v>45453</v>
      </c>
      <c r="C66" s="295"/>
      <c r="D66" s="295" t="s">
        <v>1025</v>
      </c>
      <c r="E66" s="248" t="s">
        <v>556</v>
      </c>
      <c r="F66" s="248">
        <v>3627.5</v>
      </c>
      <c r="G66" s="248">
        <v>3580</v>
      </c>
      <c r="H66" s="248">
        <v>3662.5</v>
      </c>
      <c r="I66" s="249" t="s">
        <v>1026</v>
      </c>
      <c r="J66" s="335" t="s">
        <v>986</v>
      </c>
      <c r="K66" s="326">
        <f t="shared" si="65"/>
        <v>35</v>
      </c>
      <c r="L66" s="327">
        <f t="shared" si="66"/>
        <v>274.6875</v>
      </c>
      <c r="M66" s="328">
        <f t="shared" si="67"/>
        <v>8475.3125</v>
      </c>
      <c r="N66" s="326">
        <v>250</v>
      </c>
      <c r="O66" s="329" t="s">
        <v>547</v>
      </c>
      <c r="P66" s="330">
        <v>45454</v>
      </c>
      <c r="Q66" s="226"/>
      <c r="R66" s="54" t="s">
        <v>855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248">
        <v>18</v>
      </c>
      <c r="B67" s="292">
        <v>45454</v>
      </c>
      <c r="C67" s="295"/>
      <c r="D67" s="295" t="s">
        <v>1025</v>
      </c>
      <c r="E67" s="248" t="s">
        <v>556</v>
      </c>
      <c r="F67" s="248">
        <v>3615.5</v>
      </c>
      <c r="G67" s="248">
        <v>3568</v>
      </c>
      <c r="H67" s="248">
        <v>3652.5</v>
      </c>
      <c r="I67" s="249" t="s">
        <v>1036</v>
      </c>
      <c r="J67" s="335" t="s">
        <v>1037</v>
      </c>
      <c r="K67" s="326">
        <f t="shared" si="65"/>
        <v>37</v>
      </c>
      <c r="L67" s="327">
        <f t="shared" si="66"/>
        <v>273.9375</v>
      </c>
      <c r="M67" s="328">
        <f t="shared" si="67"/>
        <v>8976.0625</v>
      </c>
      <c r="N67" s="326">
        <v>250</v>
      </c>
      <c r="O67" s="329" t="s">
        <v>547</v>
      </c>
      <c r="P67" s="330">
        <v>45454</v>
      </c>
      <c r="Q67" s="226"/>
      <c r="R67" s="54" t="s">
        <v>855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36">
        <v>19</v>
      </c>
      <c r="B68" s="337">
        <v>45454</v>
      </c>
      <c r="C68" s="305"/>
      <c r="D68" s="305" t="s">
        <v>1038</v>
      </c>
      <c r="E68" s="336" t="s">
        <v>556</v>
      </c>
      <c r="F68" s="336">
        <v>3182.5</v>
      </c>
      <c r="G68" s="336">
        <v>3135</v>
      </c>
      <c r="H68" s="336">
        <v>3135</v>
      </c>
      <c r="I68" s="338" t="s">
        <v>1039</v>
      </c>
      <c r="J68" s="297" t="s">
        <v>1051</v>
      </c>
      <c r="K68" s="298">
        <f t="shared" ref="K68" si="68">H68-F68</f>
        <v>-47.5</v>
      </c>
      <c r="L68" s="299">
        <f t="shared" ref="L68" si="69">(H68*N68)*0.03%</f>
        <v>235.12499999999997</v>
      </c>
      <c r="M68" s="300">
        <f t="shared" ref="M68" si="70">(K68*N68)-L68</f>
        <v>-12110.125</v>
      </c>
      <c r="N68" s="298">
        <v>250</v>
      </c>
      <c r="O68" s="301" t="s">
        <v>557</v>
      </c>
      <c r="P68" s="302">
        <v>45455</v>
      </c>
      <c r="Q68" s="226"/>
      <c r="R68" s="54" t="s">
        <v>855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339">
        <v>20</v>
      </c>
      <c r="B69" s="340">
        <v>45454</v>
      </c>
      <c r="C69" s="305"/>
      <c r="D69" s="305" t="s">
        <v>1040</v>
      </c>
      <c r="E69" s="339" t="s">
        <v>556</v>
      </c>
      <c r="F69" s="339">
        <v>2957.5</v>
      </c>
      <c r="G69" s="339">
        <v>2925</v>
      </c>
      <c r="H69" s="339">
        <v>2925</v>
      </c>
      <c r="I69" s="341" t="s">
        <v>1041</v>
      </c>
      <c r="J69" s="297" t="s">
        <v>1055</v>
      </c>
      <c r="K69" s="298">
        <f t="shared" ref="K69" si="71">H69-F69</f>
        <v>-32.5</v>
      </c>
      <c r="L69" s="299">
        <f t="shared" ref="L69" si="72">(H69*N69)*0.03%</f>
        <v>307.125</v>
      </c>
      <c r="M69" s="300">
        <f t="shared" ref="M69" si="73">(K69*N69)-L69</f>
        <v>-11682.125</v>
      </c>
      <c r="N69" s="298">
        <v>350</v>
      </c>
      <c r="O69" s="301" t="s">
        <v>557</v>
      </c>
      <c r="P69" s="302">
        <v>45456</v>
      </c>
      <c r="Q69" s="226"/>
      <c r="R69" s="54" t="s">
        <v>855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183">
        <v>21</v>
      </c>
      <c r="B70" s="231">
        <v>45461</v>
      </c>
      <c r="C70" s="227"/>
      <c r="D70" s="227" t="s">
        <v>959</v>
      </c>
      <c r="E70" s="183" t="s">
        <v>556</v>
      </c>
      <c r="F70" s="183" t="s">
        <v>1138</v>
      </c>
      <c r="G70" s="183">
        <v>5885</v>
      </c>
      <c r="H70" s="183"/>
      <c r="I70" s="185" t="s">
        <v>1139</v>
      </c>
      <c r="J70" s="185" t="s">
        <v>546</v>
      </c>
      <c r="K70" s="183"/>
      <c r="L70" s="186"/>
      <c r="M70" s="277"/>
      <c r="N70" s="183"/>
      <c r="O70" s="185"/>
      <c r="P70" s="231"/>
      <c r="Q70" s="226"/>
      <c r="R70" s="54" t="s">
        <v>855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183">
        <v>22</v>
      </c>
      <c r="B71" s="231">
        <v>45461</v>
      </c>
      <c r="C71" s="227"/>
      <c r="D71" s="227" t="s">
        <v>896</v>
      </c>
      <c r="E71" s="183" t="s">
        <v>556</v>
      </c>
      <c r="F71" s="183" t="s">
        <v>1140</v>
      </c>
      <c r="G71" s="183">
        <v>12375</v>
      </c>
      <c r="H71" s="183"/>
      <c r="I71" s="185" t="s">
        <v>1141</v>
      </c>
      <c r="J71" s="185" t="s">
        <v>546</v>
      </c>
      <c r="K71" s="183"/>
      <c r="L71" s="186"/>
      <c r="M71" s="277"/>
      <c r="N71" s="183"/>
      <c r="O71" s="185"/>
      <c r="P71" s="231"/>
      <c r="Q71" s="226"/>
      <c r="R71" s="54" t="s">
        <v>854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183">
        <v>23</v>
      </c>
      <c r="B72" s="231">
        <v>45461</v>
      </c>
      <c r="C72" s="227"/>
      <c r="D72" s="227" t="s">
        <v>961</v>
      </c>
      <c r="E72" s="183" t="s">
        <v>556</v>
      </c>
      <c r="F72" s="183" t="s">
        <v>1142</v>
      </c>
      <c r="G72" s="183">
        <v>2230</v>
      </c>
      <c r="H72" s="183"/>
      <c r="I72" s="185" t="s">
        <v>1143</v>
      </c>
      <c r="J72" s="185" t="s">
        <v>546</v>
      </c>
      <c r="K72" s="183"/>
      <c r="L72" s="186"/>
      <c r="M72" s="277"/>
      <c r="N72" s="183"/>
      <c r="O72" s="185"/>
      <c r="P72" s="231"/>
      <c r="Q72" s="226"/>
      <c r="R72" s="54" t="s">
        <v>855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183"/>
      <c r="B73" s="231"/>
      <c r="C73" s="227"/>
      <c r="D73" s="227"/>
      <c r="E73" s="183"/>
      <c r="F73" s="183"/>
      <c r="G73" s="183"/>
      <c r="H73" s="183"/>
      <c r="I73" s="185"/>
      <c r="J73" s="185"/>
      <c r="K73" s="183"/>
      <c r="L73" s="186"/>
      <c r="M73" s="277"/>
      <c r="N73" s="183"/>
      <c r="O73" s="185"/>
      <c r="P73" s="231"/>
      <c r="Q73" s="226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s="272" customFormat="1" ht="12.75" customHeight="1">
      <c r="A74" s="183"/>
      <c r="B74" s="231"/>
      <c r="C74" s="227"/>
      <c r="D74" s="227"/>
      <c r="E74" s="183"/>
      <c r="F74" s="183"/>
      <c r="G74" s="183"/>
      <c r="H74" s="183"/>
      <c r="I74" s="185"/>
      <c r="J74" s="185"/>
      <c r="K74" s="183"/>
      <c r="L74" s="186"/>
      <c r="M74" s="277"/>
      <c r="N74" s="183"/>
      <c r="O74" s="185"/>
      <c r="P74" s="231"/>
      <c r="Q74" s="226"/>
      <c r="R74" s="270"/>
      <c r="S74" s="270"/>
      <c r="T74" s="270"/>
      <c r="U74" s="270"/>
      <c r="V74" s="270"/>
      <c r="W74" s="270"/>
      <c r="X74" s="270"/>
      <c r="Y74" s="270"/>
      <c r="Z74" s="270"/>
      <c r="AA74" s="270"/>
      <c r="AB74" s="270"/>
      <c r="AC74" s="270"/>
      <c r="AD74" s="270"/>
      <c r="AE74" s="270"/>
      <c r="AF74" s="270"/>
      <c r="AG74" s="270"/>
      <c r="AH74" s="270"/>
      <c r="AI74" s="270"/>
      <c r="AJ74" s="271"/>
      <c r="AK74" s="271"/>
      <c r="AL74" s="271"/>
    </row>
    <row r="75" spans="1:38" s="272" customFormat="1" ht="15" customHeight="1">
      <c r="A75" s="271"/>
      <c r="B75" s="226"/>
      <c r="C75" s="273"/>
      <c r="D75" s="273"/>
      <c r="E75" s="271"/>
      <c r="F75" s="271"/>
      <c r="G75" s="271"/>
      <c r="H75" s="271"/>
      <c r="I75" s="274"/>
      <c r="J75" s="274"/>
      <c r="K75" s="271"/>
      <c r="L75" s="275"/>
      <c r="M75" s="276"/>
      <c r="N75" s="271"/>
      <c r="O75" s="274"/>
      <c r="P75" s="226"/>
      <c r="R75" s="270"/>
      <c r="S75" s="270"/>
      <c r="T75" s="270"/>
      <c r="U75" s="270"/>
      <c r="V75" s="270"/>
      <c r="W75" s="270"/>
      <c r="X75" s="270"/>
      <c r="Y75" s="270"/>
      <c r="Z75" s="270"/>
      <c r="AA75" s="270"/>
      <c r="AB75" s="270"/>
      <c r="AC75" s="270"/>
      <c r="AD75" s="270"/>
      <c r="AE75" s="270"/>
      <c r="AF75" s="270"/>
      <c r="AG75" s="270"/>
      <c r="AH75" s="270"/>
      <c r="AI75" s="270"/>
    </row>
    <row r="76" spans="1:38" ht="12.75" customHeight="1">
      <c r="A76" s="118"/>
      <c r="B76" s="120"/>
      <c r="C76" s="117"/>
      <c r="D76" s="117"/>
      <c r="E76" s="118"/>
      <c r="F76" s="118"/>
      <c r="G76" s="118"/>
      <c r="H76" s="121"/>
      <c r="I76" s="121"/>
      <c r="J76" s="121"/>
      <c r="K76" s="117"/>
      <c r="L76" s="118"/>
      <c r="M76" s="118"/>
      <c r="N76" s="118"/>
      <c r="O76" s="121"/>
      <c r="P76" s="121"/>
      <c r="Q76" s="121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>
      <c r="A77" s="122" t="s">
        <v>562</v>
      </c>
      <c r="B77" s="122"/>
      <c r="C77" s="122"/>
      <c r="D77" s="122"/>
      <c r="E77" s="123"/>
      <c r="F77" s="101"/>
      <c r="G77" s="101"/>
      <c r="H77" s="101"/>
      <c r="I77" s="101"/>
      <c r="J77" s="1"/>
      <c r="K77" s="6"/>
      <c r="L77" s="6"/>
      <c r="M77" s="6"/>
      <c r="N77" s="1"/>
      <c r="O77" s="1"/>
      <c r="P77" s="37"/>
      <c r="Q77" s="37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37"/>
      <c r="AK77" s="37"/>
      <c r="AL77" s="37"/>
    </row>
    <row r="78" spans="1:38" ht="38.25">
      <c r="A78" s="93" t="s">
        <v>16</v>
      </c>
      <c r="B78" s="93" t="s">
        <v>521</v>
      </c>
      <c r="C78" s="93"/>
      <c r="D78" s="94" t="s">
        <v>532</v>
      </c>
      <c r="E78" s="93" t="s">
        <v>533</v>
      </c>
      <c r="F78" s="93" t="s">
        <v>534</v>
      </c>
      <c r="G78" s="93" t="s">
        <v>554</v>
      </c>
      <c r="H78" s="93" t="s">
        <v>536</v>
      </c>
      <c r="I78" s="93" t="s">
        <v>537</v>
      </c>
      <c r="J78" s="92" t="s">
        <v>538</v>
      </c>
      <c r="K78" s="92" t="s">
        <v>563</v>
      </c>
      <c r="L78" s="95" t="s">
        <v>540</v>
      </c>
      <c r="M78" s="116" t="s">
        <v>560</v>
      </c>
      <c r="N78" s="93" t="s">
        <v>561</v>
      </c>
      <c r="O78" s="93" t="s">
        <v>542</v>
      </c>
      <c r="P78" s="94" t="s">
        <v>543</v>
      </c>
      <c r="Q78" s="229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37"/>
      <c r="AK78" s="37"/>
      <c r="AL78" s="37"/>
    </row>
    <row r="79" spans="1:38" ht="12.75" customHeight="1">
      <c r="A79" s="373">
        <v>1</v>
      </c>
      <c r="B79" s="375">
        <v>45443</v>
      </c>
      <c r="C79" s="295"/>
      <c r="D79" s="296" t="s">
        <v>901</v>
      </c>
      <c r="E79" s="248" t="s">
        <v>556</v>
      </c>
      <c r="F79" s="248">
        <v>335</v>
      </c>
      <c r="G79" s="248"/>
      <c r="H79" s="248">
        <v>535</v>
      </c>
      <c r="I79" s="249"/>
      <c r="J79" s="389" t="s">
        <v>940</v>
      </c>
      <c r="K79" s="248">
        <f>H79-F79</f>
        <v>200</v>
      </c>
      <c r="L79" s="264">
        <v>50</v>
      </c>
      <c r="M79" s="396">
        <f>(65*25)-100</f>
        <v>1525</v>
      </c>
      <c r="N79" s="373">
        <v>25</v>
      </c>
      <c r="O79" s="389" t="s">
        <v>547</v>
      </c>
      <c r="P79" s="375">
        <v>45447</v>
      </c>
      <c r="Q79" s="226"/>
      <c r="R79" s="54" t="s">
        <v>853</v>
      </c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374"/>
      <c r="B80" s="376"/>
      <c r="C80" s="295"/>
      <c r="D80" s="296" t="s">
        <v>902</v>
      </c>
      <c r="E80" s="248" t="s">
        <v>818</v>
      </c>
      <c r="F80" s="248">
        <v>180</v>
      </c>
      <c r="G80" s="248"/>
      <c r="H80" s="248">
        <v>315</v>
      </c>
      <c r="I80" s="249"/>
      <c r="J80" s="390"/>
      <c r="K80" s="248">
        <f>F80-H80</f>
        <v>-135</v>
      </c>
      <c r="L80" s="264">
        <v>50</v>
      </c>
      <c r="M80" s="397"/>
      <c r="N80" s="374"/>
      <c r="O80" s="390"/>
      <c r="P80" s="376"/>
      <c r="Q80" s="226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383">
        <v>2</v>
      </c>
      <c r="B81" s="385">
        <v>45443</v>
      </c>
      <c r="C81" s="307"/>
      <c r="D81" s="305" t="s">
        <v>903</v>
      </c>
      <c r="E81" s="308" t="s">
        <v>818</v>
      </c>
      <c r="F81" s="308">
        <v>325</v>
      </c>
      <c r="G81" s="308"/>
      <c r="H81" s="308">
        <v>205</v>
      </c>
      <c r="I81" s="309"/>
      <c r="J81" s="381" t="s">
        <v>931</v>
      </c>
      <c r="K81" s="310">
        <f>F81-H81</f>
        <v>120</v>
      </c>
      <c r="L81" s="311">
        <v>50</v>
      </c>
      <c r="M81" s="401">
        <v>-500</v>
      </c>
      <c r="N81" s="398">
        <v>40</v>
      </c>
      <c r="O81" s="381" t="s">
        <v>557</v>
      </c>
      <c r="P81" s="385">
        <v>45447</v>
      </c>
      <c r="Q81" s="226"/>
      <c r="R81" s="54" t="s">
        <v>855</v>
      </c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393"/>
      <c r="B82" s="394"/>
      <c r="C82" s="307"/>
      <c r="D82" s="305" t="s">
        <v>905</v>
      </c>
      <c r="E82" s="308" t="s">
        <v>818</v>
      </c>
      <c r="F82" s="308">
        <v>360</v>
      </c>
      <c r="G82" s="308"/>
      <c r="H82" s="308">
        <v>500</v>
      </c>
      <c r="I82" s="309"/>
      <c r="J82" s="395"/>
      <c r="K82" s="310">
        <f>F82-H82</f>
        <v>-140</v>
      </c>
      <c r="L82" s="311">
        <v>50</v>
      </c>
      <c r="M82" s="402"/>
      <c r="N82" s="399"/>
      <c r="O82" s="395"/>
      <c r="P82" s="394"/>
      <c r="Q82" s="226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393"/>
      <c r="B83" s="394"/>
      <c r="C83" s="307"/>
      <c r="D83" s="305" t="s">
        <v>904</v>
      </c>
      <c r="E83" s="308" t="s">
        <v>556</v>
      </c>
      <c r="F83" s="308">
        <v>202.5</v>
      </c>
      <c r="G83" s="308"/>
      <c r="H83" s="308">
        <v>125</v>
      </c>
      <c r="I83" s="309"/>
      <c r="J83" s="395"/>
      <c r="K83" s="310">
        <f>H83-F83</f>
        <v>-77.5</v>
      </c>
      <c r="L83" s="311">
        <v>50</v>
      </c>
      <c r="M83" s="402"/>
      <c r="N83" s="399"/>
      <c r="O83" s="395"/>
      <c r="P83" s="394"/>
      <c r="Q83" s="226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384"/>
      <c r="B84" s="386"/>
      <c r="C84" s="307"/>
      <c r="D84" s="305" t="s">
        <v>906</v>
      </c>
      <c r="E84" s="308" t="s">
        <v>556</v>
      </c>
      <c r="F84" s="308">
        <v>232.5</v>
      </c>
      <c r="G84" s="308"/>
      <c r="H84" s="308">
        <v>322.5</v>
      </c>
      <c r="I84" s="309"/>
      <c r="J84" s="382"/>
      <c r="K84" s="310">
        <f>H84-F84</f>
        <v>90</v>
      </c>
      <c r="L84" s="311">
        <v>50</v>
      </c>
      <c r="M84" s="403"/>
      <c r="N84" s="400"/>
      <c r="O84" s="382"/>
      <c r="P84" s="386"/>
      <c r="Q84" s="226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373">
        <v>3</v>
      </c>
      <c r="B85" s="375">
        <v>45443</v>
      </c>
      <c r="C85" s="295"/>
      <c r="D85" s="296" t="s">
        <v>907</v>
      </c>
      <c r="E85" s="248" t="s">
        <v>556</v>
      </c>
      <c r="F85" s="248">
        <v>29.5</v>
      </c>
      <c r="G85" s="248"/>
      <c r="H85" s="248">
        <v>31.5</v>
      </c>
      <c r="I85" s="249"/>
      <c r="J85" s="389" t="s">
        <v>939</v>
      </c>
      <c r="K85" s="248">
        <f>H85-F85</f>
        <v>2</v>
      </c>
      <c r="L85" s="264">
        <v>50</v>
      </c>
      <c r="M85" s="396">
        <f>(2.25*450)-100</f>
        <v>912.5</v>
      </c>
      <c r="N85" s="373">
        <v>450</v>
      </c>
      <c r="O85" s="389" t="s">
        <v>547</v>
      </c>
      <c r="P85" s="375">
        <v>45447</v>
      </c>
      <c r="Q85" s="226"/>
      <c r="R85" s="54" t="s">
        <v>853</v>
      </c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374"/>
      <c r="B86" s="376"/>
      <c r="C86" s="295"/>
      <c r="D86" s="296" t="s">
        <v>908</v>
      </c>
      <c r="E86" s="248" t="s">
        <v>818</v>
      </c>
      <c r="F86" s="248">
        <v>15.25</v>
      </c>
      <c r="G86" s="248"/>
      <c r="H86" s="248">
        <v>15</v>
      </c>
      <c r="I86" s="249"/>
      <c r="J86" s="390"/>
      <c r="K86" s="248">
        <f>F86-H86</f>
        <v>0.25</v>
      </c>
      <c r="L86" s="264">
        <v>50</v>
      </c>
      <c r="M86" s="397"/>
      <c r="N86" s="374"/>
      <c r="O86" s="390"/>
      <c r="P86" s="376"/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383">
        <v>4</v>
      </c>
      <c r="B87" s="385">
        <v>45443</v>
      </c>
      <c r="C87" s="307"/>
      <c r="D87" s="305" t="s">
        <v>909</v>
      </c>
      <c r="E87" s="308" t="s">
        <v>556</v>
      </c>
      <c r="F87" s="308">
        <v>147.5</v>
      </c>
      <c r="G87" s="308"/>
      <c r="H87" s="308">
        <v>0</v>
      </c>
      <c r="I87" s="309"/>
      <c r="J87" s="387" t="s">
        <v>932</v>
      </c>
      <c r="K87" s="308">
        <f>H87-F87</f>
        <v>-147.5</v>
      </c>
      <c r="L87" s="313">
        <v>50</v>
      </c>
      <c r="M87" s="391">
        <f>-(45*75)-100</f>
        <v>-3475</v>
      </c>
      <c r="N87" s="383">
        <v>75</v>
      </c>
      <c r="O87" s="387" t="s">
        <v>557</v>
      </c>
      <c r="P87" s="385">
        <v>45446</v>
      </c>
      <c r="Q87" s="226"/>
      <c r="R87" s="54" t="s">
        <v>855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384"/>
      <c r="B88" s="386"/>
      <c r="C88" s="307"/>
      <c r="D88" s="305" t="s">
        <v>910</v>
      </c>
      <c r="E88" s="308" t="s">
        <v>818</v>
      </c>
      <c r="F88" s="308">
        <v>102.5</v>
      </c>
      <c r="G88" s="308"/>
      <c r="H88" s="308">
        <v>0</v>
      </c>
      <c r="I88" s="309"/>
      <c r="J88" s="388"/>
      <c r="K88" s="308">
        <f>F88-H88</f>
        <v>102.5</v>
      </c>
      <c r="L88" s="313">
        <v>50</v>
      </c>
      <c r="M88" s="392"/>
      <c r="N88" s="384"/>
      <c r="O88" s="388"/>
      <c r="P88" s="386"/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383">
        <v>5</v>
      </c>
      <c r="B89" s="385">
        <v>45446</v>
      </c>
      <c r="C89" s="307"/>
      <c r="D89" s="305" t="s">
        <v>921</v>
      </c>
      <c r="E89" s="308" t="s">
        <v>556</v>
      </c>
      <c r="F89" s="308">
        <v>96</v>
      </c>
      <c r="G89" s="308"/>
      <c r="H89" s="308">
        <v>21</v>
      </c>
      <c r="I89" s="309"/>
      <c r="J89" s="381" t="s">
        <v>997</v>
      </c>
      <c r="K89" s="310">
        <f>H89-F89</f>
        <v>-75</v>
      </c>
      <c r="L89" s="311">
        <v>50</v>
      </c>
      <c r="M89" s="401">
        <v>-7600</v>
      </c>
      <c r="N89" s="310">
        <v>250</v>
      </c>
      <c r="O89" s="387" t="s">
        <v>557</v>
      </c>
      <c r="P89" s="385">
        <v>45450</v>
      </c>
      <c r="Q89" s="226"/>
      <c r="R89" s="54" t="s">
        <v>853</v>
      </c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384"/>
      <c r="B90" s="386"/>
      <c r="C90" s="307"/>
      <c r="D90" s="305" t="s">
        <v>922</v>
      </c>
      <c r="E90" s="308" t="s">
        <v>818</v>
      </c>
      <c r="F90" s="308">
        <v>64</v>
      </c>
      <c r="G90" s="308"/>
      <c r="H90" s="308">
        <v>19</v>
      </c>
      <c r="I90" s="309"/>
      <c r="J90" s="382"/>
      <c r="K90" s="310">
        <f>F90-H90</f>
        <v>45</v>
      </c>
      <c r="L90" s="311">
        <v>50</v>
      </c>
      <c r="M90" s="403"/>
      <c r="N90" s="310">
        <v>250</v>
      </c>
      <c r="O90" s="388"/>
      <c r="P90" s="386"/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293">
        <v>6</v>
      </c>
      <c r="B91" s="294">
        <v>45446</v>
      </c>
      <c r="C91" s="295"/>
      <c r="D91" s="296" t="s">
        <v>923</v>
      </c>
      <c r="E91" s="248" t="s">
        <v>818</v>
      </c>
      <c r="F91" s="248">
        <v>165</v>
      </c>
      <c r="G91" s="248">
        <v>265</v>
      </c>
      <c r="H91" s="248">
        <v>55</v>
      </c>
      <c r="I91" s="249" t="s">
        <v>924</v>
      </c>
      <c r="J91" s="289" t="s">
        <v>926</v>
      </c>
      <c r="K91" s="247">
        <f>F91-H91</f>
        <v>110</v>
      </c>
      <c r="L91" s="290">
        <v>50</v>
      </c>
      <c r="M91" s="291">
        <f>(K91*N91)-L91</f>
        <v>2700</v>
      </c>
      <c r="N91" s="247">
        <v>25</v>
      </c>
      <c r="O91" s="289" t="s">
        <v>547</v>
      </c>
      <c r="P91" s="292">
        <v>45447</v>
      </c>
      <c r="Q91" s="226"/>
      <c r="R91" s="54" t="s">
        <v>853</v>
      </c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383">
        <v>7</v>
      </c>
      <c r="B92" s="385">
        <v>45447</v>
      </c>
      <c r="C92" s="307"/>
      <c r="D92" s="305" t="s">
        <v>941</v>
      </c>
      <c r="E92" s="308" t="s">
        <v>556</v>
      </c>
      <c r="F92" s="308">
        <v>285</v>
      </c>
      <c r="G92" s="308"/>
      <c r="H92" s="308">
        <v>0</v>
      </c>
      <c r="I92" s="309"/>
      <c r="J92" s="387" t="s">
        <v>943</v>
      </c>
      <c r="K92" s="308">
        <v>-285</v>
      </c>
      <c r="L92" s="313">
        <v>25</v>
      </c>
      <c r="M92" s="401">
        <v>-6375</v>
      </c>
      <c r="N92" s="310">
        <v>40</v>
      </c>
      <c r="O92" s="387" t="s">
        <v>557</v>
      </c>
      <c r="P92" s="385">
        <v>45447</v>
      </c>
      <c r="Q92" s="226"/>
      <c r="R92" s="54" t="s">
        <v>855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384"/>
      <c r="B93" s="386"/>
      <c r="C93" s="307"/>
      <c r="D93" s="307" t="s">
        <v>942</v>
      </c>
      <c r="E93" s="308" t="s">
        <v>818</v>
      </c>
      <c r="F93" s="308">
        <v>140</v>
      </c>
      <c r="G93" s="308"/>
      <c r="H93" s="308">
        <v>12.5</v>
      </c>
      <c r="I93" s="309"/>
      <c r="J93" s="388"/>
      <c r="K93" s="310">
        <f>F93-H93</f>
        <v>127.5</v>
      </c>
      <c r="L93" s="311">
        <v>50</v>
      </c>
      <c r="M93" s="403"/>
      <c r="N93" s="310">
        <v>40</v>
      </c>
      <c r="O93" s="388"/>
      <c r="P93" s="386"/>
      <c r="Q93" s="226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373">
        <v>8</v>
      </c>
      <c r="B94" s="375">
        <v>45417</v>
      </c>
      <c r="C94" s="295"/>
      <c r="D94" s="295" t="s">
        <v>955</v>
      </c>
      <c r="E94" s="248" t="s">
        <v>556</v>
      </c>
      <c r="F94" s="248">
        <v>270</v>
      </c>
      <c r="G94" s="248"/>
      <c r="H94" s="248">
        <v>332.5</v>
      </c>
      <c r="I94" s="249"/>
      <c r="J94" s="377" t="s">
        <v>996</v>
      </c>
      <c r="K94" s="247">
        <f>H94-F94</f>
        <v>62.5</v>
      </c>
      <c r="L94" s="290">
        <v>50</v>
      </c>
      <c r="M94" s="379">
        <v>2525</v>
      </c>
      <c r="N94" s="247">
        <v>50</v>
      </c>
      <c r="O94" s="377" t="s">
        <v>547</v>
      </c>
      <c r="P94" s="375">
        <v>45450</v>
      </c>
      <c r="Q94" s="226"/>
      <c r="R94" s="54" t="s">
        <v>853</v>
      </c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374"/>
      <c r="B95" s="376"/>
      <c r="C95" s="295"/>
      <c r="D95" s="295" t="s">
        <v>956</v>
      </c>
      <c r="E95" s="248" t="s">
        <v>818</v>
      </c>
      <c r="F95" s="248">
        <v>130</v>
      </c>
      <c r="G95" s="248"/>
      <c r="H95" s="248">
        <v>140</v>
      </c>
      <c r="I95" s="249"/>
      <c r="J95" s="378"/>
      <c r="K95" s="247">
        <f>F95-H95</f>
        <v>-10</v>
      </c>
      <c r="L95" s="290">
        <v>50</v>
      </c>
      <c r="M95" s="380"/>
      <c r="N95" s="247">
        <v>50</v>
      </c>
      <c r="O95" s="378"/>
      <c r="P95" s="376"/>
      <c r="Q95" s="226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373">
        <v>9</v>
      </c>
      <c r="B96" s="375">
        <v>45449</v>
      </c>
      <c r="C96" s="295"/>
      <c r="D96" s="295" t="s">
        <v>982</v>
      </c>
      <c r="E96" s="248" t="s">
        <v>556</v>
      </c>
      <c r="F96" s="248">
        <v>255</v>
      </c>
      <c r="G96" s="248"/>
      <c r="H96" s="248">
        <v>262.5</v>
      </c>
      <c r="I96" s="249"/>
      <c r="J96" s="377" t="s">
        <v>989</v>
      </c>
      <c r="K96" s="247">
        <f>H96-F96</f>
        <v>7.5</v>
      </c>
      <c r="L96" s="290">
        <v>50</v>
      </c>
      <c r="M96" s="379">
        <v>1085</v>
      </c>
      <c r="N96" s="247">
        <v>25</v>
      </c>
      <c r="O96" s="377" t="s">
        <v>547</v>
      </c>
      <c r="P96" s="375">
        <v>45449</v>
      </c>
      <c r="Q96" s="226"/>
      <c r="R96" s="54" t="s">
        <v>853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374"/>
      <c r="B97" s="376"/>
      <c r="C97" s="295"/>
      <c r="D97" s="295" t="s">
        <v>983</v>
      </c>
      <c r="E97" s="248" t="s">
        <v>818</v>
      </c>
      <c r="F97" s="248">
        <v>40</v>
      </c>
      <c r="G97" s="248"/>
      <c r="H97" s="248">
        <v>0.1</v>
      </c>
      <c r="I97" s="249"/>
      <c r="J97" s="378"/>
      <c r="K97" s="247">
        <f>F97-H97</f>
        <v>39.9</v>
      </c>
      <c r="L97" s="290">
        <v>50</v>
      </c>
      <c r="M97" s="380"/>
      <c r="N97" s="247">
        <v>25</v>
      </c>
      <c r="O97" s="378"/>
      <c r="P97" s="376"/>
      <c r="Q97" s="226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248">
        <v>10</v>
      </c>
      <c r="B98" s="292">
        <v>45449</v>
      </c>
      <c r="C98" s="295"/>
      <c r="D98" s="295" t="s">
        <v>984</v>
      </c>
      <c r="E98" s="248" t="s">
        <v>556</v>
      </c>
      <c r="F98" s="248">
        <v>47.5</v>
      </c>
      <c r="G98" s="248">
        <v>0</v>
      </c>
      <c r="H98" s="248">
        <v>82.5</v>
      </c>
      <c r="I98" s="249" t="s">
        <v>985</v>
      </c>
      <c r="J98" s="289" t="s">
        <v>986</v>
      </c>
      <c r="K98" s="247">
        <f>H98-F98</f>
        <v>35</v>
      </c>
      <c r="L98" s="290">
        <v>50</v>
      </c>
      <c r="M98" s="291">
        <f>(K98*N98)-L98</f>
        <v>825</v>
      </c>
      <c r="N98" s="247">
        <v>25</v>
      </c>
      <c r="O98" s="289" t="s">
        <v>547</v>
      </c>
      <c r="P98" s="292">
        <v>45449</v>
      </c>
      <c r="Q98" s="226"/>
      <c r="R98" s="54" t="s">
        <v>855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248">
        <v>11</v>
      </c>
      <c r="B99" s="292">
        <v>45449</v>
      </c>
      <c r="C99" s="295"/>
      <c r="D99" s="295" t="s">
        <v>984</v>
      </c>
      <c r="E99" s="248" t="s">
        <v>556</v>
      </c>
      <c r="F99" s="248">
        <v>32</v>
      </c>
      <c r="G99" s="248">
        <v>0</v>
      </c>
      <c r="H99" s="248">
        <v>56</v>
      </c>
      <c r="I99" s="249" t="s">
        <v>987</v>
      </c>
      <c r="J99" s="289" t="s">
        <v>988</v>
      </c>
      <c r="K99" s="247">
        <f>H99-F99</f>
        <v>24</v>
      </c>
      <c r="L99" s="290">
        <v>50</v>
      </c>
      <c r="M99" s="291">
        <f>(K99*N99)-L99</f>
        <v>550</v>
      </c>
      <c r="N99" s="247">
        <v>25</v>
      </c>
      <c r="O99" s="289" t="s">
        <v>547</v>
      </c>
      <c r="P99" s="292">
        <v>45449</v>
      </c>
      <c r="Q99" s="226"/>
      <c r="R99" s="54" t="s">
        <v>855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404">
        <v>12</v>
      </c>
      <c r="B100" s="406">
        <v>45450</v>
      </c>
      <c r="C100" s="227"/>
      <c r="D100" s="227" t="s">
        <v>998</v>
      </c>
      <c r="E100" s="183" t="s">
        <v>556</v>
      </c>
      <c r="F100" s="183">
        <v>332.5</v>
      </c>
      <c r="G100" s="183"/>
      <c r="H100" s="183"/>
      <c r="I100" s="185"/>
      <c r="J100" s="408" t="s">
        <v>546</v>
      </c>
      <c r="K100" s="183"/>
      <c r="L100" s="186"/>
      <c r="M100" s="277"/>
      <c r="N100" s="183"/>
      <c r="O100" s="185"/>
      <c r="P100" s="231"/>
      <c r="Q100" s="226"/>
      <c r="R100" s="54" t="s">
        <v>853</v>
      </c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405"/>
      <c r="B101" s="407"/>
      <c r="C101" s="227"/>
      <c r="D101" s="227" t="s">
        <v>999</v>
      </c>
      <c r="E101" s="183" t="s">
        <v>818</v>
      </c>
      <c r="F101" s="183">
        <v>170</v>
      </c>
      <c r="G101" s="183"/>
      <c r="H101" s="183"/>
      <c r="I101" s="185"/>
      <c r="J101" s="409"/>
      <c r="K101" s="183"/>
      <c r="L101" s="186"/>
      <c r="M101" s="277"/>
      <c r="N101" s="183"/>
      <c r="O101" s="185"/>
      <c r="P101" s="231"/>
      <c r="Q101" s="226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308">
        <v>13</v>
      </c>
      <c r="B102" s="331">
        <v>45450</v>
      </c>
      <c r="C102" s="307"/>
      <c r="D102" s="307" t="s">
        <v>1000</v>
      </c>
      <c r="E102" s="308" t="s">
        <v>556</v>
      </c>
      <c r="F102" s="308">
        <v>222.5</v>
      </c>
      <c r="G102" s="308">
        <v>120</v>
      </c>
      <c r="H102" s="308">
        <v>172.5</v>
      </c>
      <c r="I102" s="309" t="s">
        <v>1001</v>
      </c>
      <c r="J102" s="332" t="s">
        <v>1002</v>
      </c>
      <c r="K102" s="310">
        <f>H102-F102</f>
        <v>-50</v>
      </c>
      <c r="L102" s="311">
        <v>50</v>
      </c>
      <c r="M102" s="312">
        <f>(K102*N102)-L102</f>
        <v>-1300</v>
      </c>
      <c r="N102" s="310">
        <v>25</v>
      </c>
      <c r="O102" s="332" t="s">
        <v>557</v>
      </c>
      <c r="P102" s="331">
        <v>45450</v>
      </c>
      <c r="Q102" s="226"/>
      <c r="R102" s="54" t="s">
        <v>855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373">
        <v>14</v>
      </c>
      <c r="B103" s="375">
        <v>45453</v>
      </c>
      <c r="C103" s="295"/>
      <c r="D103" s="295" t="s">
        <v>1028</v>
      </c>
      <c r="E103" s="248" t="s">
        <v>556</v>
      </c>
      <c r="F103" s="248">
        <v>440</v>
      </c>
      <c r="G103" s="248"/>
      <c r="H103" s="248">
        <v>495</v>
      </c>
      <c r="I103" s="249"/>
      <c r="J103" s="377" t="s">
        <v>977</v>
      </c>
      <c r="K103" s="247">
        <f>H103-F103</f>
        <v>55</v>
      </c>
      <c r="L103" s="290">
        <v>50</v>
      </c>
      <c r="M103" s="379">
        <f>(80*15)-100</f>
        <v>1100</v>
      </c>
      <c r="N103" s="247">
        <v>15</v>
      </c>
      <c r="O103" s="377" t="s">
        <v>547</v>
      </c>
      <c r="P103" s="375">
        <v>45453</v>
      </c>
      <c r="Q103" s="226"/>
      <c r="R103" s="54" t="s">
        <v>853</v>
      </c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374"/>
      <c r="B104" s="376"/>
      <c r="C104" s="295"/>
      <c r="D104" s="295" t="s">
        <v>1029</v>
      </c>
      <c r="E104" s="248" t="s">
        <v>818</v>
      </c>
      <c r="F104" s="248">
        <v>80</v>
      </c>
      <c r="G104" s="248"/>
      <c r="H104" s="248">
        <v>55</v>
      </c>
      <c r="I104" s="249"/>
      <c r="J104" s="378"/>
      <c r="K104" s="247">
        <f>F104-H104</f>
        <v>25</v>
      </c>
      <c r="L104" s="290">
        <v>50</v>
      </c>
      <c r="M104" s="380"/>
      <c r="N104" s="247">
        <v>15</v>
      </c>
      <c r="O104" s="378"/>
      <c r="P104" s="376"/>
      <c r="Q104" s="226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248">
        <v>15</v>
      </c>
      <c r="B105" s="292">
        <v>45456</v>
      </c>
      <c r="C105" s="295"/>
      <c r="D105" s="295" t="s">
        <v>1056</v>
      </c>
      <c r="E105" s="248" t="s">
        <v>556</v>
      </c>
      <c r="F105" s="248">
        <v>50</v>
      </c>
      <c r="G105" s="248">
        <v>0</v>
      </c>
      <c r="H105" s="248">
        <v>72.5</v>
      </c>
      <c r="I105" s="249" t="s">
        <v>985</v>
      </c>
      <c r="J105" s="289" t="s">
        <v>1062</v>
      </c>
      <c r="K105" s="247">
        <f t="shared" ref="K105:K110" si="74">H105-F105</f>
        <v>22.5</v>
      </c>
      <c r="L105" s="290">
        <v>50</v>
      </c>
      <c r="M105" s="291">
        <f t="shared" ref="M105:M110" si="75">(K105*N105)-L105</f>
        <v>512.5</v>
      </c>
      <c r="N105" s="247">
        <v>25</v>
      </c>
      <c r="O105" s="289" t="s">
        <v>547</v>
      </c>
      <c r="P105" s="292">
        <v>45456</v>
      </c>
      <c r="Q105" s="226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248">
        <v>16</v>
      </c>
      <c r="B106" s="292">
        <v>45456</v>
      </c>
      <c r="C106" s="295"/>
      <c r="D106" s="295" t="s">
        <v>1028</v>
      </c>
      <c r="E106" s="248" t="s">
        <v>556</v>
      </c>
      <c r="F106" s="248">
        <v>200</v>
      </c>
      <c r="G106" s="248">
        <v>80</v>
      </c>
      <c r="H106" s="248">
        <v>237.5</v>
      </c>
      <c r="I106" s="249" t="s">
        <v>1059</v>
      </c>
      <c r="J106" s="289" t="s">
        <v>1061</v>
      </c>
      <c r="K106" s="247">
        <f t="shared" si="74"/>
        <v>37.5</v>
      </c>
      <c r="L106" s="290">
        <v>50</v>
      </c>
      <c r="M106" s="291">
        <f t="shared" si="75"/>
        <v>512.5</v>
      </c>
      <c r="N106" s="247">
        <v>15</v>
      </c>
      <c r="O106" s="289" t="s">
        <v>547</v>
      </c>
      <c r="P106" s="292">
        <v>45456</v>
      </c>
      <c r="Q106" s="226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308">
        <v>17</v>
      </c>
      <c r="B107" s="331">
        <v>45456</v>
      </c>
      <c r="C107" s="307"/>
      <c r="D107" s="307" t="s">
        <v>1056</v>
      </c>
      <c r="E107" s="308" t="s">
        <v>556</v>
      </c>
      <c r="F107" s="308">
        <v>28</v>
      </c>
      <c r="G107" s="308">
        <v>0</v>
      </c>
      <c r="H107" s="308">
        <v>10</v>
      </c>
      <c r="I107" s="309" t="s">
        <v>987</v>
      </c>
      <c r="J107" s="332" t="s">
        <v>1060</v>
      </c>
      <c r="K107" s="310">
        <f t="shared" si="74"/>
        <v>-18</v>
      </c>
      <c r="L107" s="311">
        <v>50</v>
      </c>
      <c r="M107" s="312">
        <f t="shared" si="75"/>
        <v>-500</v>
      </c>
      <c r="N107" s="310">
        <v>25</v>
      </c>
      <c r="O107" s="332" t="s">
        <v>557</v>
      </c>
      <c r="P107" s="331">
        <v>45456</v>
      </c>
      <c r="Q107" s="226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248">
        <v>18</v>
      </c>
      <c r="B108" s="292">
        <v>45457</v>
      </c>
      <c r="C108" s="295"/>
      <c r="D108" s="295" t="s">
        <v>1076</v>
      </c>
      <c r="E108" s="248" t="s">
        <v>556</v>
      </c>
      <c r="F108" s="248">
        <v>320</v>
      </c>
      <c r="G108" s="248">
        <v>180</v>
      </c>
      <c r="H108" s="248">
        <v>385</v>
      </c>
      <c r="I108" s="249" t="s">
        <v>1077</v>
      </c>
      <c r="J108" s="289" t="s">
        <v>940</v>
      </c>
      <c r="K108" s="247">
        <f t="shared" si="74"/>
        <v>65</v>
      </c>
      <c r="L108" s="290">
        <v>50</v>
      </c>
      <c r="M108" s="291">
        <f t="shared" si="75"/>
        <v>925</v>
      </c>
      <c r="N108" s="247">
        <v>15</v>
      </c>
      <c r="O108" s="289" t="s">
        <v>547</v>
      </c>
      <c r="P108" s="292">
        <v>45457</v>
      </c>
      <c r="Q108" s="226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308">
        <v>19</v>
      </c>
      <c r="B109" s="331">
        <v>45457</v>
      </c>
      <c r="C109" s="307"/>
      <c r="D109" s="307" t="s">
        <v>1080</v>
      </c>
      <c r="E109" s="308" t="s">
        <v>556</v>
      </c>
      <c r="F109" s="308">
        <v>300</v>
      </c>
      <c r="G109" s="308">
        <v>170</v>
      </c>
      <c r="H109" s="308">
        <v>180</v>
      </c>
      <c r="I109" s="309" t="s">
        <v>1081</v>
      </c>
      <c r="J109" s="332" t="s">
        <v>1147</v>
      </c>
      <c r="K109" s="310">
        <f t="shared" si="74"/>
        <v>-120</v>
      </c>
      <c r="L109" s="311">
        <v>50</v>
      </c>
      <c r="M109" s="312">
        <f t="shared" si="75"/>
        <v>-1850</v>
      </c>
      <c r="N109" s="310">
        <v>15</v>
      </c>
      <c r="O109" s="332" t="s">
        <v>557</v>
      </c>
      <c r="P109" s="331">
        <v>45461</v>
      </c>
      <c r="Q109" s="226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308">
        <v>20</v>
      </c>
      <c r="B110" s="331">
        <v>45457</v>
      </c>
      <c r="C110" s="307"/>
      <c r="D110" s="307" t="s">
        <v>1082</v>
      </c>
      <c r="E110" s="308" t="s">
        <v>556</v>
      </c>
      <c r="F110" s="308">
        <v>100</v>
      </c>
      <c r="G110" s="308">
        <v>50</v>
      </c>
      <c r="H110" s="308">
        <v>84.5</v>
      </c>
      <c r="I110" s="309" t="s">
        <v>1083</v>
      </c>
      <c r="J110" s="332" t="s">
        <v>1084</v>
      </c>
      <c r="K110" s="310">
        <f t="shared" si="74"/>
        <v>-15.5</v>
      </c>
      <c r="L110" s="311">
        <v>50</v>
      </c>
      <c r="M110" s="312">
        <f t="shared" si="75"/>
        <v>-437.5</v>
      </c>
      <c r="N110" s="310">
        <v>25</v>
      </c>
      <c r="O110" s="332" t="s">
        <v>557</v>
      </c>
      <c r="P110" s="331">
        <v>45457</v>
      </c>
      <c r="Q110" s="226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343"/>
      <c r="B111" s="344"/>
      <c r="C111" s="345"/>
      <c r="D111" s="345"/>
      <c r="E111" s="343"/>
      <c r="F111" s="343"/>
      <c r="G111" s="343"/>
      <c r="H111" s="343"/>
      <c r="I111" s="346"/>
      <c r="J111" s="346"/>
      <c r="K111" s="343"/>
      <c r="L111" s="347"/>
      <c r="M111" s="348"/>
      <c r="N111" s="343"/>
      <c r="O111" s="346"/>
      <c r="P111" s="344"/>
      <c r="Q111" s="226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s="243" customFormat="1" ht="12.75" customHeight="1">
      <c r="A112" s="343"/>
      <c r="B112" s="344"/>
      <c r="C112" s="345"/>
      <c r="D112" s="345"/>
      <c r="E112" s="343"/>
      <c r="F112" s="343"/>
      <c r="G112" s="343"/>
      <c r="H112" s="343"/>
      <c r="I112" s="346"/>
      <c r="J112" s="346"/>
      <c r="K112" s="343"/>
      <c r="L112" s="347"/>
      <c r="M112" s="348"/>
      <c r="N112" s="343"/>
      <c r="O112" s="346"/>
      <c r="P112" s="344"/>
      <c r="Q112" s="239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242"/>
      <c r="AH112" s="240"/>
      <c r="AI112" s="240"/>
      <c r="AJ112" s="241"/>
      <c r="AK112" s="241"/>
      <c r="AL112" s="241"/>
    </row>
    <row r="113" spans="1:38" ht="38.25" customHeight="1">
      <c r="A113" s="91" t="s">
        <v>568</v>
      </c>
      <c r="B113" s="124"/>
      <c r="C113" s="124"/>
      <c r="D113" s="125"/>
      <c r="E113" s="109"/>
      <c r="F113" s="6"/>
      <c r="G113" s="6"/>
      <c r="H113" s="110"/>
      <c r="I113" s="126"/>
      <c r="J113" s="1"/>
      <c r="K113" s="6"/>
      <c r="L113" s="6"/>
      <c r="M113" s="6"/>
      <c r="N113" s="1"/>
      <c r="O113" s="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"/>
      <c r="AH113" s="1"/>
      <c r="AI113" s="1"/>
      <c r="AJ113" s="6"/>
      <c r="AK113" s="1"/>
    </row>
    <row r="114" spans="1:38" ht="38.25">
      <c r="A114" s="92" t="s">
        <v>16</v>
      </c>
      <c r="B114" s="93" t="s">
        <v>521</v>
      </c>
      <c r="C114" s="93"/>
      <c r="D114" s="94" t="s">
        <v>532</v>
      </c>
      <c r="E114" s="93" t="s">
        <v>533</v>
      </c>
      <c r="F114" s="93" t="s">
        <v>534</v>
      </c>
      <c r="G114" s="93" t="s">
        <v>535</v>
      </c>
      <c r="H114" s="93" t="s">
        <v>536</v>
      </c>
      <c r="I114" s="93" t="s">
        <v>537</v>
      </c>
      <c r="J114" s="92" t="s">
        <v>538</v>
      </c>
      <c r="K114" s="113" t="s">
        <v>555</v>
      </c>
      <c r="L114" s="114" t="s">
        <v>540</v>
      </c>
      <c r="M114" s="95" t="s">
        <v>541</v>
      </c>
      <c r="N114" s="93" t="s">
        <v>542</v>
      </c>
      <c r="O114" s="94" t="s">
        <v>543</v>
      </c>
      <c r="P114" s="193" t="s">
        <v>544</v>
      </c>
      <c r="Q114" s="195" t="s">
        <v>812</v>
      </c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37"/>
      <c r="AH114" s="37"/>
      <c r="AI114" s="37"/>
      <c r="AJ114" s="37"/>
      <c r="AK114" s="37"/>
      <c r="AL114" s="37"/>
    </row>
    <row r="115" spans="1:38" ht="12.75" customHeight="1">
      <c r="A115" s="183">
        <v>1</v>
      </c>
      <c r="B115" s="184">
        <v>45356</v>
      </c>
      <c r="C115" s="227"/>
      <c r="D115" s="227" t="s">
        <v>295</v>
      </c>
      <c r="E115" s="183" t="s">
        <v>850</v>
      </c>
      <c r="F115" s="288">
        <v>38.94</v>
      </c>
      <c r="G115" s="183">
        <v>34.64</v>
      </c>
      <c r="H115" s="183"/>
      <c r="I115" s="183" t="s">
        <v>897</v>
      </c>
      <c r="J115" s="183" t="s">
        <v>546</v>
      </c>
      <c r="K115" s="183"/>
      <c r="L115" s="245"/>
      <c r="M115" s="246"/>
      <c r="N115" s="183"/>
      <c r="O115" s="231"/>
      <c r="P115" s="186">
        <f>VLOOKUP(D115,'MidCap Intra'!$B$11:$C$571,2,0)</f>
        <v>39.03</v>
      </c>
      <c r="Q115" s="244"/>
      <c r="R115" s="54" t="s">
        <v>853</v>
      </c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</row>
    <row r="116" spans="1:38" ht="12.75" customHeight="1">
      <c r="A116" s="308">
        <v>2</v>
      </c>
      <c r="B116" s="315">
        <v>45390</v>
      </c>
      <c r="C116" s="307"/>
      <c r="D116" s="307" t="s">
        <v>843</v>
      </c>
      <c r="E116" s="308" t="s">
        <v>545</v>
      </c>
      <c r="F116" s="308">
        <v>1880</v>
      </c>
      <c r="G116" s="308">
        <v>1770</v>
      </c>
      <c r="H116" s="308">
        <v>1770</v>
      </c>
      <c r="I116" s="308" t="s">
        <v>841</v>
      </c>
      <c r="J116" s="310" t="s">
        <v>950</v>
      </c>
      <c r="K116" s="310">
        <f t="shared" ref="K116" si="76">H116-F116</f>
        <v>-110</v>
      </c>
      <c r="L116" s="319">
        <f t="shared" ref="L116" si="77">(F116*-0.3)/100</f>
        <v>-5.64</v>
      </c>
      <c r="M116" s="320">
        <f t="shared" ref="M116" si="78">(K116+L116)/F116</f>
        <v>-6.1510638297872337E-2</v>
      </c>
      <c r="N116" s="310" t="s">
        <v>557</v>
      </c>
      <c r="O116" s="321">
        <v>45448</v>
      </c>
      <c r="P116" s="313"/>
      <c r="Q116" s="244"/>
      <c r="R116" s="54" t="s">
        <v>853</v>
      </c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</row>
    <row r="117" spans="1:38" ht="12.75" customHeight="1">
      <c r="A117" s="183">
        <v>3</v>
      </c>
      <c r="B117" s="184">
        <v>45436</v>
      </c>
      <c r="C117" s="227"/>
      <c r="D117" s="227" t="s">
        <v>148</v>
      </c>
      <c r="E117" s="183" t="s">
        <v>545</v>
      </c>
      <c r="F117" s="183" t="s">
        <v>933</v>
      </c>
      <c r="G117" s="183">
        <v>290</v>
      </c>
      <c r="H117" s="183"/>
      <c r="I117" s="183" t="s">
        <v>895</v>
      </c>
      <c r="J117" s="183" t="s">
        <v>546</v>
      </c>
      <c r="K117" s="183"/>
      <c r="L117" s="245"/>
      <c r="M117" s="246"/>
      <c r="N117" s="183"/>
      <c r="O117" s="231"/>
      <c r="P117" s="186">
        <f>VLOOKUP(D117,'MidCap Intra'!$B$11:$C$571,2,0)</f>
        <v>344.55</v>
      </c>
      <c r="Q117" s="244"/>
      <c r="R117" s="54" t="s">
        <v>853</v>
      </c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</row>
    <row r="118" spans="1:38" ht="12.75" customHeight="1">
      <c r="A118" s="183"/>
      <c r="B118" s="184"/>
      <c r="C118" s="227"/>
      <c r="D118" s="227"/>
      <c r="E118" s="183"/>
      <c r="F118" s="183"/>
      <c r="G118" s="183"/>
      <c r="H118" s="183"/>
      <c r="I118" s="183"/>
      <c r="J118" s="183"/>
      <c r="K118" s="183"/>
      <c r="L118" s="245"/>
      <c r="M118" s="246"/>
      <c r="N118" s="183"/>
      <c r="O118" s="231"/>
      <c r="P118" s="186"/>
      <c r="Q118" s="244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</row>
    <row r="119" spans="1:38" ht="12.75" customHeight="1">
      <c r="A119" s="183"/>
      <c r="B119" s="184"/>
      <c r="C119" s="227"/>
      <c r="D119" s="227"/>
      <c r="E119" s="183"/>
      <c r="F119" s="183"/>
      <c r="G119" s="183"/>
      <c r="H119" s="183"/>
      <c r="I119" s="183"/>
      <c r="J119" s="183"/>
      <c r="K119" s="183"/>
      <c r="L119" s="245"/>
      <c r="M119" s="246"/>
      <c r="N119" s="183"/>
      <c r="O119" s="231"/>
      <c r="P119" s="184"/>
      <c r="Q119" s="244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</row>
    <row r="120" spans="1:38" ht="12.75" customHeight="1">
      <c r="A120" s="103" t="s">
        <v>548</v>
      </c>
      <c r="B120" s="103"/>
      <c r="C120" s="103"/>
      <c r="D120" s="54"/>
      <c r="E120" s="37"/>
      <c r="F120" s="108" t="s">
        <v>550</v>
      </c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</row>
    <row r="121" spans="1:38" ht="12.75" customHeight="1">
      <c r="A121" s="107" t="s">
        <v>549</v>
      </c>
      <c r="B121" s="103"/>
      <c r="C121" s="103"/>
      <c r="D121" s="54"/>
      <c r="E121" s="37"/>
      <c r="F121" s="108" t="s">
        <v>553</v>
      </c>
      <c r="G121" s="54"/>
      <c r="H121" s="54" t="s">
        <v>570</v>
      </c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</row>
    <row r="122" spans="1:38" ht="12.75" customHeight="1">
      <c r="A122" s="54"/>
      <c r="B122" s="54"/>
      <c r="C122" s="103"/>
      <c r="D122" s="54"/>
      <c r="E122" s="37"/>
      <c r="F122" s="108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</row>
    <row r="123" spans="1:38" ht="12.75" customHeight="1">
      <c r="A123" s="54"/>
      <c r="B123" s="54"/>
      <c r="C123" s="103"/>
      <c r="D123" s="54"/>
      <c r="E123" s="37"/>
      <c r="F123" s="108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8" ht="12.75" customHeight="1">
      <c r="A124" s="54"/>
      <c r="B124" s="54"/>
      <c r="C124" s="103"/>
      <c r="D124" s="54"/>
      <c r="E124" s="37"/>
      <c r="F124" s="108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8" ht="12.75" customHeight="1">
      <c r="A125" s="54"/>
      <c r="B125" s="54"/>
      <c r="C125" s="103"/>
      <c r="D125" s="54"/>
      <c r="E125" s="37"/>
      <c r="F125" s="108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8" ht="12.75" customHeight="1">
      <c r="A126" s="54"/>
      <c r="B126" s="54"/>
      <c r="C126" s="103"/>
      <c r="D126" s="54"/>
      <c r="E126" s="37"/>
      <c r="F126" s="108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8" ht="12.75" customHeight="1">
      <c r="A127" s="54"/>
      <c r="B127" s="54"/>
      <c r="C127" s="103"/>
      <c r="D127" s="54"/>
      <c r="E127" s="37"/>
      <c r="F127" s="108"/>
      <c r="G127" s="54"/>
      <c r="H127" s="37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8" ht="12.75" customHeight="1">
      <c r="A128" s="54"/>
      <c r="B128" s="54"/>
      <c r="C128" s="103"/>
      <c r="D128" s="54"/>
      <c r="E128" s="37"/>
      <c r="F128" s="108"/>
      <c r="G128" s="54"/>
      <c r="H128" s="37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54"/>
      <c r="B129" s="54"/>
      <c r="C129" s="97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38.25" customHeight="1">
      <c r="A130" s="37"/>
      <c r="B130" s="127" t="s">
        <v>571</v>
      </c>
      <c r="C130" s="127"/>
      <c r="D130" s="54"/>
      <c r="E130" s="127"/>
      <c r="F130" s="6"/>
      <c r="G130" s="6"/>
      <c r="H130" s="111"/>
      <c r="I130" s="6"/>
      <c r="J130" s="111"/>
      <c r="K130" s="112"/>
      <c r="L130" s="6"/>
      <c r="M130" s="6"/>
      <c r="N130" s="1"/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92" t="s">
        <v>16</v>
      </c>
      <c r="B131" s="93" t="s">
        <v>521</v>
      </c>
      <c r="C131" s="93"/>
      <c r="D131" s="94" t="s">
        <v>532</v>
      </c>
      <c r="E131" s="93" t="s">
        <v>533</v>
      </c>
      <c r="F131" s="93" t="s">
        <v>534</v>
      </c>
      <c r="G131" s="93" t="s">
        <v>572</v>
      </c>
      <c r="H131" s="93" t="s">
        <v>573</v>
      </c>
      <c r="I131" s="93" t="s">
        <v>537</v>
      </c>
      <c r="J131" s="128" t="s">
        <v>538</v>
      </c>
      <c r="K131" s="93" t="s">
        <v>539</v>
      </c>
      <c r="L131" s="93" t="s">
        <v>574</v>
      </c>
      <c r="M131" s="93" t="s">
        <v>542</v>
      </c>
      <c r="N131" s="94" t="s">
        <v>543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1</v>
      </c>
      <c r="B132" s="130">
        <v>41579</v>
      </c>
      <c r="C132" s="130"/>
      <c r="D132" s="131" t="s">
        <v>575</v>
      </c>
      <c r="E132" s="132" t="s">
        <v>545</v>
      </c>
      <c r="F132" s="133">
        <v>82</v>
      </c>
      <c r="G132" s="132" t="s">
        <v>576</v>
      </c>
      <c r="H132" s="132">
        <v>100</v>
      </c>
      <c r="I132" s="134">
        <v>100</v>
      </c>
      <c r="J132" s="135" t="s">
        <v>577</v>
      </c>
      <c r="K132" s="136">
        <f t="shared" ref="K132:K163" si="79">H132-F132</f>
        <v>18</v>
      </c>
      <c r="L132" s="137">
        <f t="shared" ref="L132:L163" si="80">K132/F132</f>
        <v>0.21951219512195122</v>
      </c>
      <c r="M132" s="132" t="s">
        <v>547</v>
      </c>
      <c r="N132" s="138">
        <v>42657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2</v>
      </c>
      <c r="B133" s="130">
        <v>41794</v>
      </c>
      <c r="C133" s="130"/>
      <c r="D133" s="131" t="s">
        <v>578</v>
      </c>
      <c r="E133" s="132" t="s">
        <v>556</v>
      </c>
      <c r="F133" s="133">
        <v>257</v>
      </c>
      <c r="G133" s="132" t="s">
        <v>576</v>
      </c>
      <c r="H133" s="132">
        <v>300</v>
      </c>
      <c r="I133" s="134">
        <v>300</v>
      </c>
      <c r="J133" s="135" t="s">
        <v>577</v>
      </c>
      <c r="K133" s="136">
        <f t="shared" si="79"/>
        <v>43</v>
      </c>
      <c r="L133" s="137">
        <f t="shared" si="80"/>
        <v>0.16731517509727625</v>
      </c>
      <c r="M133" s="132" t="s">
        <v>547</v>
      </c>
      <c r="N133" s="138">
        <v>41822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3</v>
      </c>
      <c r="B134" s="130">
        <v>41828</v>
      </c>
      <c r="C134" s="130"/>
      <c r="D134" s="131" t="s">
        <v>579</v>
      </c>
      <c r="E134" s="132" t="s">
        <v>556</v>
      </c>
      <c r="F134" s="133">
        <v>393</v>
      </c>
      <c r="G134" s="132" t="s">
        <v>576</v>
      </c>
      <c r="H134" s="132">
        <v>468</v>
      </c>
      <c r="I134" s="134">
        <v>468</v>
      </c>
      <c r="J134" s="135" t="s">
        <v>577</v>
      </c>
      <c r="K134" s="136">
        <f t="shared" si="79"/>
        <v>75</v>
      </c>
      <c r="L134" s="137">
        <f t="shared" si="80"/>
        <v>0.19083969465648856</v>
      </c>
      <c r="M134" s="132" t="s">
        <v>547</v>
      </c>
      <c r="N134" s="138">
        <v>41863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4</v>
      </c>
      <c r="B135" s="130">
        <v>41857</v>
      </c>
      <c r="C135" s="130"/>
      <c r="D135" s="131" t="s">
        <v>580</v>
      </c>
      <c r="E135" s="132" t="s">
        <v>556</v>
      </c>
      <c r="F135" s="133">
        <v>205</v>
      </c>
      <c r="G135" s="132" t="s">
        <v>576</v>
      </c>
      <c r="H135" s="132">
        <v>275</v>
      </c>
      <c r="I135" s="134">
        <v>250</v>
      </c>
      <c r="J135" s="135" t="s">
        <v>577</v>
      </c>
      <c r="K135" s="136">
        <f t="shared" si="79"/>
        <v>70</v>
      </c>
      <c r="L135" s="137">
        <f t="shared" si="80"/>
        <v>0.34146341463414637</v>
      </c>
      <c r="M135" s="132" t="s">
        <v>547</v>
      </c>
      <c r="N135" s="138">
        <v>41962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5</v>
      </c>
      <c r="B136" s="130">
        <v>41886</v>
      </c>
      <c r="C136" s="130"/>
      <c r="D136" s="131" t="s">
        <v>581</v>
      </c>
      <c r="E136" s="132" t="s">
        <v>556</v>
      </c>
      <c r="F136" s="133">
        <v>162</v>
      </c>
      <c r="G136" s="132" t="s">
        <v>576</v>
      </c>
      <c r="H136" s="132">
        <v>190</v>
      </c>
      <c r="I136" s="134">
        <v>190</v>
      </c>
      <c r="J136" s="135" t="s">
        <v>577</v>
      </c>
      <c r="K136" s="136">
        <f t="shared" si="79"/>
        <v>28</v>
      </c>
      <c r="L136" s="137">
        <f t="shared" si="80"/>
        <v>0.1728395061728395</v>
      </c>
      <c r="M136" s="132" t="s">
        <v>547</v>
      </c>
      <c r="N136" s="138">
        <v>42006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6</v>
      </c>
      <c r="B137" s="130">
        <v>41886</v>
      </c>
      <c r="C137" s="130"/>
      <c r="D137" s="131" t="s">
        <v>582</v>
      </c>
      <c r="E137" s="132" t="s">
        <v>556</v>
      </c>
      <c r="F137" s="133">
        <v>75</v>
      </c>
      <c r="G137" s="132" t="s">
        <v>576</v>
      </c>
      <c r="H137" s="132">
        <v>91.5</v>
      </c>
      <c r="I137" s="134" t="s">
        <v>569</v>
      </c>
      <c r="J137" s="135" t="s">
        <v>583</v>
      </c>
      <c r="K137" s="136">
        <f t="shared" si="79"/>
        <v>16.5</v>
      </c>
      <c r="L137" s="137">
        <f t="shared" si="80"/>
        <v>0.22</v>
      </c>
      <c r="M137" s="132" t="s">
        <v>547</v>
      </c>
      <c r="N137" s="138">
        <v>41954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7</v>
      </c>
      <c r="B138" s="130">
        <v>41913</v>
      </c>
      <c r="C138" s="130"/>
      <c r="D138" s="131" t="s">
        <v>584</v>
      </c>
      <c r="E138" s="132" t="s">
        <v>556</v>
      </c>
      <c r="F138" s="133">
        <v>850</v>
      </c>
      <c r="G138" s="132" t="s">
        <v>576</v>
      </c>
      <c r="H138" s="132">
        <v>982.5</v>
      </c>
      <c r="I138" s="134">
        <v>1050</v>
      </c>
      <c r="J138" s="135" t="s">
        <v>585</v>
      </c>
      <c r="K138" s="136">
        <f t="shared" si="79"/>
        <v>132.5</v>
      </c>
      <c r="L138" s="137">
        <f t="shared" si="80"/>
        <v>0.15588235294117647</v>
      </c>
      <c r="M138" s="132" t="s">
        <v>547</v>
      </c>
      <c r="N138" s="138">
        <v>42039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8</v>
      </c>
      <c r="B139" s="130">
        <v>41913</v>
      </c>
      <c r="C139" s="130"/>
      <c r="D139" s="131" t="s">
        <v>586</v>
      </c>
      <c r="E139" s="132" t="s">
        <v>556</v>
      </c>
      <c r="F139" s="133">
        <v>475</v>
      </c>
      <c r="G139" s="132" t="s">
        <v>576</v>
      </c>
      <c r="H139" s="132">
        <v>515</v>
      </c>
      <c r="I139" s="134">
        <v>600</v>
      </c>
      <c r="J139" s="135" t="s">
        <v>587</v>
      </c>
      <c r="K139" s="136">
        <f t="shared" si="79"/>
        <v>40</v>
      </c>
      <c r="L139" s="137">
        <f t="shared" si="80"/>
        <v>8.4210526315789472E-2</v>
      </c>
      <c r="M139" s="132" t="s">
        <v>547</v>
      </c>
      <c r="N139" s="138">
        <v>41939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9</v>
      </c>
      <c r="B140" s="130">
        <v>41913</v>
      </c>
      <c r="C140" s="130"/>
      <c r="D140" s="131" t="s">
        <v>588</v>
      </c>
      <c r="E140" s="132" t="s">
        <v>556</v>
      </c>
      <c r="F140" s="133">
        <v>86</v>
      </c>
      <c r="G140" s="132" t="s">
        <v>576</v>
      </c>
      <c r="H140" s="132">
        <v>99</v>
      </c>
      <c r="I140" s="134">
        <v>140</v>
      </c>
      <c r="J140" s="135" t="s">
        <v>589</v>
      </c>
      <c r="K140" s="136">
        <f t="shared" si="79"/>
        <v>13</v>
      </c>
      <c r="L140" s="137">
        <f t="shared" si="80"/>
        <v>0.15116279069767441</v>
      </c>
      <c r="M140" s="132" t="s">
        <v>547</v>
      </c>
      <c r="N140" s="138">
        <v>41939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10</v>
      </c>
      <c r="B141" s="130">
        <v>41926</v>
      </c>
      <c r="C141" s="130"/>
      <c r="D141" s="131" t="s">
        <v>590</v>
      </c>
      <c r="E141" s="132" t="s">
        <v>556</v>
      </c>
      <c r="F141" s="133">
        <v>496.6</v>
      </c>
      <c r="G141" s="132" t="s">
        <v>576</v>
      </c>
      <c r="H141" s="132">
        <v>621</v>
      </c>
      <c r="I141" s="134">
        <v>580</v>
      </c>
      <c r="J141" s="135" t="s">
        <v>577</v>
      </c>
      <c r="K141" s="136">
        <f t="shared" si="79"/>
        <v>124.39999999999998</v>
      </c>
      <c r="L141" s="137">
        <f t="shared" si="80"/>
        <v>0.25050342327829234</v>
      </c>
      <c r="M141" s="132" t="s">
        <v>547</v>
      </c>
      <c r="N141" s="138">
        <v>42605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11</v>
      </c>
      <c r="B142" s="130">
        <v>41926</v>
      </c>
      <c r="C142" s="130"/>
      <c r="D142" s="131" t="s">
        <v>591</v>
      </c>
      <c r="E142" s="132" t="s">
        <v>556</v>
      </c>
      <c r="F142" s="133">
        <v>2481.9</v>
      </c>
      <c r="G142" s="132" t="s">
        <v>576</v>
      </c>
      <c r="H142" s="132">
        <v>2840</v>
      </c>
      <c r="I142" s="134">
        <v>2870</v>
      </c>
      <c r="J142" s="135" t="s">
        <v>592</v>
      </c>
      <c r="K142" s="136">
        <f t="shared" si="79"/>
        <v>358.09999999999991</v>
      </c>
      <c r="L142" s="137">
        <f t="shared" si="80"/>
        <v>0.14428462065353154</v>
      </c>
      <c r="M142" s="132" t="s">
        <v>547</v>
      </c>
      <c r="N142" s="138">
        <v>42017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12</v>
      </c>
      <c r="B143" s="130">
        <v>41928</v>
      </c>
      <c r="C143" s="130"/>
      <c r="D143" s="131" t="s">
        <v>593</v>
      </c>
      <c r="E143" s="132" t="s">
        <v>556</v>
      </c>
      <c r="F143" s="133">
        <v>84.5</v>
      </c>
      <c r="G143" s="132" t="s">
        <v>576</v>
      </c>
      <c r="H143" s="132">
        <v>93</v>
      </c>
      <c r="I143" s="134">
        <v>110</v>
      </c>
      <c r="J143" s="135" t="s">
        <v>594</v>
      </c>
      <c r="K143" s="136">
        <f t="shared" si="79"/>
        <v>8.5</v>
      </c>
      <c r="L143" s="137">
        <f t="shared" si="80"/>
        <v>0.10059171597633136</v>
      </c>
      <c r="M143" s="132" t="s">
        <v>547</v>
      </c>
      <c r="N143" s="138">
        <v>41939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13</v>
      </c>
      <c r="B144" s="130">
        <v>41928</v>
      </c>
      <c r="C144" s="130"/>
      <c r="D144" s="131" t="s">
        <v>595</v>
      </c>
      <c r="E144" s="132" t="s">
        <v>556</v>
      </c>
      <c r="F144" s="133">
        <v>401</v>
      </c>
      <c r="G144" s="132" t="s">
        <v>576</v>
      </c>
      <c r="H144" s="132">
        <v>428</v>
      </c>
      <c r="I144" s="134">
        <v>450</v>
      </c>
      <c r="J144" s="135" t="s">
        <v>596</v>
      </c>
      <c r="K144" s="136">
        <f t="shared" si="79"/>
        <v>27</v>
      </c>
      <c r="L144" s="137">
        <f t="shared" si="80"/>
        <v>6.7331670822942641E-2</v>
      </c>
      <c r="M144" s="132" t="s">
        <v>547</v>
      </c>
      <c r="N144" s="138">
        <v>42020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14</v>
      </c>
      <c r="B145" s="130">
        <v>41928</v>
      </c>
      <c r="C145" s="130"/>
      <c r="D145" s="131" t="s">
        <v>597</v>
      </c>
      <c r="E145" s="132" t="s">
        <v>556</v>
      </c>
      <c r="F145" s="133">
        <v>101</v>
      </c>
      <c r="G145" s="132" t="s">
        <v>576</v>
      </c>
      <c r="H145" s="132">
        <v>112</v>
      </c>
      <c r="I145" s="134">
        <v>120</v>
      </c>
      <c r="J145" s="135" t="s">
        <v>598</v>
      </c>
      <c r="K145" s="136">
        <f t="shared" si="79"/>
        <v>11</v>
      </c>
      <c r="L145" s="137">
        <f t="shared" si="80"/>
        <v>0.10891089108910891</v>
      </c>
      <c r="M145" s="132" t="s">
        <v>547</v>
      </c>
      <c r="N145" s="138">
        <v>41939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15</v>
      </c>
      <c r="B146" s="130">
        <v>41954</v>
      </c>
      <c r="C146" s="130"/>
      <c r="D146" s="131" t="s">
        <v>599</v>
      </c>
      <c r="E146" s="132" t="s">
        <v>556</v>
      </c>
      <c r="F146" s="133">
        <v>59</v>
      </c>
      <c r="G146" s="132" t="s">
        <v>576</v>
      </c>
      <c r="H146" s="132">
        <v>76</v>
      </c>
      <c r="I146" s="134">
        <v>76</v>
      </c>
      <c r="J146" s="135" t="s">
        <v>577</v>
      </c>
      <c r="K146" s="136">
        <f t="shared" si="79"/>
        <v>17</v>
      </c>
      <c r="L146" s="137">
        <f t="shared" si="80"/>
        <v>0.28813559322033899</v>
      </c>
      <c r="M146" s="132" t="s">
        <v>547</v>
      </c>
      <c r="N146" s="138">
        <v>43032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16</v>
      </c>
      <c r="B147" s="130">
        <v>41954</v>
      </c>
      <c r="C147" s="130"/>
      <c r="D147" s="131" t="s">
        <v>588</v>
      </c>
      <c r="E147" s="132" t="s">
        <v>556</v>
      </c>
      <c r="F147" s="133">
        <v>99</v>
      </c>
      <c r="G147" s="132" t="s">
        <v>576</v>
      </c>
      <c r="H147" s="132">
        <v>120</v>
      </c>
      <c r="I147" s="134">
        <v>120</v>
      </c>
      <c r="J147" s="135" t="s">
        <v>565</v>
      </c>
      <c r="K147" s="136">
        <f t="shared" si="79"/>
        <v>21</v>
      </c>
      <c r="L147" s="137">
        <f t="shared" si="80"/>
        <v>0.21212121212121213</v>
      </c>
      <c r="M147" s="132" t="s">
        <v>547</v>
      </c>
      <c r="N147" s="138">
        <v>41960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17</v>
      </c>
      <c r="B148" s="130">
        <v>41956</v>
      </c>
      <c r="C148" s="130"/>
      <c r="D148" s="131" t="s">
        <v>600</v>
      </c>
      <c r="E148" s="132" t="s">
        <v>556</v>
      </c>
      <c r="F148" s="133">
        <v>22</v>
      </c>
      <c r="G148" s="132" t="s">
        <v>576</v>
      </c>
      <c r="H148" s="132">
        <v>33.549999999999997</v>
      </c>
      <c r="I148" s="134">
        <v>32</v>
      </c>
      <c r="J148" s="135" t="s">
        <v>601</v>
      </c>
      <c r="K148" s="136">
        <f t="shared" si="79"/>
        <v>11.549999999999997</v>
      </c>
      <c r="L148" s="137">
        <f t="shared" si="80"/>
        <v>0.52499999999999991</v>
      </c>
      <c r="M148" s="132" t="s">
        <v>547</v>
      </c>
      <c r="N148" s="138">
        <v>42188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18</v>
      </c>
      <c r="B149" s="130">
        <v>41976</v>
      </c>
      <c r="C149" s="130"/>
      <c r="D149" s="131" t="s">
        <v>602</v>
      </c>
      <c r="E149" s="132" t="s">
        <v>556</v>
      </c>
      <c r="F149" s="133">
        <v>440</v>
      </c>
      <c r="G149" s="132" t="s">
        <v>576</v>
      </c>
      <c r="H149" s="132">
        <v>520</v>
      </c>
      <c r="I149" s="134">
        <v>520</v>
      </c>
      <c r="J149" s="135" t="s">
        <v>603</v>
      </c>
      <c r="K149" s="136">
        <f t="shared" si="79"/>
        <v>80</v>
      </c>
      <c r="L149" s="137">
        <f t="shared" si="80"/>
        <v>0.18181818181818182</v>
      </c>
      <c r="M149" s="132" t="s">
        <v>547</v>
      </c>
      <c r="N149" s="138">
        <v>42208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19</v>
      </c>
      <c r="B150" s="130">
        <v>41976</v>
      </c>
      <c r="C150" s="130"/>
      <c r="D150" s="131" t="s">
        <v>604</v>
      </c>
      <c r="E150" s="132" t="s">
        <v>556</v>
      </c>
      <c r="F150" s="133">
        <v>360</v>
      </c>
      <c r="G150" s="132" t="s">
        <v>576</v>
      </c>
      <c r="H150" s="132">
        <v>427</v>
      </c>
      <c r="I150" s="134">
        <v>425</v>
      </c>
      <c r="J150" s="135" t="s">
        <v>605</v>
      </c>
      <c r="K150" s="136">
        <f t="shared" si="79"/>
        <v>67</v>
      </c>
      <c r="L150" s="137">
        <f t="shared" si="80"/>
        <v>0.18611111111111112</v>
      </c>
      <c r="M150" s="132" t="s">
        <v>547</v>
      </c>
      <c r="N150" s="138">
        <v>42058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20</v>
      </c>
      <c r="B151" s="130">
        <v>42012</v>
      </c>
      <c r="C151" s="130"/>
      <c r="D151" s="131" t="s">
        <v>606</v>
      </c>
      <c r="E151" s="132" t="s">
        <v>556</v>
      </c>
      <c r="F151" s="133">
        <v>360</v>
      </c>
      <c r="G151" s="132" t="s">
        <v>576</v>
      </c>
      <c r="H151" s="132">
        <v>455</v>
      </c>
      <c r="I151" s="134">
        <v>420</v>
      </c>
      <c r="J151" s="135" t="s">
        <v>607</v>
      </c>
      <c r="K151" s="136">
        <f t="shared" si="79"/>
        <v>95</v>
      </c>
      <c r="L151" s="137">
        <f t="shared" si="80"/>
        <v>0.2638888888888889</v>
      </c>
      <c r="M151" s="132" t="s">
        <v>547</v>
      </c>
      <c r="N151" s="138">
        <v>42024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21</v>
      </c>
      <c r="B152" s="130">
        <v>42012</v>
      </c>
      <c r="C152" s="130"/>
      <c r="D152" s="131" t="s">
        <v>608</v>
      </c>
      <c r="E152" s="132" t="s">
        <v>556</v>
      </c>
      <c r="F152" s="133">
        <v>130</v>
      </c>
      <c r="G152" s="132"/>
      <c r="H152" s="132">
        <v>175.5</v>
      </c>
      <c r="I152" s="134">
        <v>165</v>
      </c>
      <c r="J152" s="135" t="s">
        <v>609</v>
      </c>
      <c r="K152" s="136">
        <f t="shared" si="79"/>
        <v>45.5</v>
      </c>
      <c r="L152" s="137">
        <f t="shared" si="80"/>
        <v>0.35</v>
      </c>
      <c r="M152" s="132" t="s">
        <v>547</v>
      </c>
      <c r="N152" s="138">
        <v>43088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22</v>
      </c>
      <c r="B153" s="130">
        <v>42040</v>
      </c>
      <c r="C153" s="130"/>
      <c r="D153" s="131" t="s">
        <v>387</v>
      </c>
      <c r="E153" s="132" t="s">
        <v>545</v>
      </c>
      <c r="F153" s="133">
        <v>98</v>
      </c>
      <c r="G153" s="132"/>
      <c r="H153" s="132">
        <v>120</v>
      </c>
      <c r="I153" s="134">
        <v>120</v>
      </c>
      <c r="J153" s="135" t="s">
        <v>577</v>
      </c>
      <c r="K153" s="136">
        <f t="shared" si="79"/>
        <v>22</v>
      </c>
      <c r="L153" s="137">
        <f t="shared" si="80"/>
        <v>0.22448979591836735</v>
      </c>
      <c r="M153" s="132" t="s">
        <v>547</v>
      </c>
      <c r="N153" s="138">
        <v>42753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23</v>
      </c>
      <c r="B154" s="130">
        <v>42040</v>
      </c>
      <c r="C154" s="130"/>
      <c r="D154" s="131" t="s">
        <v>610</v>
      </c>
      <c r="E154" s="132" t="s">
        <v>545</v>
      </c>
      <c r="F154" s="133">
        <v>196</v>
      </c>
      <c r="G154" s="132"/>
      <c r="H154" s="132">
        <v>262</v>
      </c>
      <c r="I154" s="134">
        <v>255</v>
      </c>
      <c r="J154" s="135" t="s">
        <v>577</v>
      </c>
      <c r="K154" s="136">
        <f t="shared" si="79"/>
        <v>66</v>
      </c>
      <c r="L154" s="137">
        <f t="shared" si="80"/>
        <v>0.33673469387755101</v>
      </c>
      <c r="M154" s="132" t="s">
        <v>547</v>
      </c>
      <c r="N154" s="138">
        <v>42599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39">
        <v>24</v>
      </c>
      <c r="B155" s="140">
        <v>42067</v>
      </c>
      <c r="C155" s="140"/>
      <c r="D155" s="141" t="s">
        <v>386</v>
      </c>
      <c r="E155" s="142" t="s">
        <v>545</v>
      </c>
      <c r="F155" s="143">
        <v>235</v>
      </c>
      <c r="G155" s="143"/>
      <c r="H155" s="144">
        <v>77</v>
      </c>
      <c r="I155" s="144" t="s">
        <v>611</v>
      </c>
      <c r="J155" s="145" t="s">
        <v>612</v>
      </c>
      <c r="K155" s="146">
        <f t="shared" si="79"/>
        <v>-158</v>
      </c>
      <c r="L155" s="147">
        <f t="shared" si="80"/>
        <v>-0.67234042553191486</v>
      </c>
      <c r="M155" s="143" t="s">
        <v>557</v>
      </c>
      <c r="N155" s="140">
        <v>43522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25</v>
      </c>
      <c r="B156" s="130">
        <v>42067</v>
      </c>
      <c r="C156" s="130"/>
      <c r="D156" s="131" t="s">
        <v>613</v>
      </c>
      <c r="E156" s="132" t="s">
        <v>545</v>
      </c>
      <c r="F156" s="133">
        <v>185</v>
      </c>
      <c r="G156" s="132"/>
      <c r="H156" s="132">
        <v>224</v>
      </c>
      <c r="I156" s="134" t="s">
        <v>614</v>
      </c>
      <c r="J156" s="135" t="s">
        <v>577</v>
      </c>
      <c r="K156" s="136">
        <f t="shared" si="79"/>
        <v>39</v>
      </c>
      <c r="L156" s="137">
        <f t="shared" si="80"/>
        <v>0.21081081081081082</v>
      </c>
      <c r="M156" s="132" t="s">
        <v>547</v>
      </c>
      <c r="N156" s="138">
        <v>42647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39">
        <v>26</v>
      </c>
      <c r="B157" s="140">
        <v>42090</v>
      </c>
      <c r="C157" s="140"/>
      <c r="D157" s="148" t="s">
        <v>615</v>
      </c>
      <c r="E157" s="143" t="s">
        <v>545</v>
      </c>
      <c r="F157" s="143">
        <v>49.5</v>
      </c>
      <c r="G157" s="144"/>
      <c r="H157" s="144">
        <v>15.85</v>
      </c>
      <c r="I157" s="144">
        <v>67</v>
      </c>
      <c r="J157" s="145" t="s">
        <v>616</v>
      </c>
      <c r="K157" s="144">
        <f t="shared" si="79"/>
        <v>-33.65</v>
      </c>
      <c r="L157" s="149">
        <f t="shared" si="80"/>
        <v>-0.67979797979797973</v>
      </c>
      <c r="M157" s="143" t="s">
        <v>557</v>
      </c>
      <c r="N157" s="150">
        <v>43627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27</v>
      </c>
      <c r="B158" s="130">
        <v>42093</v>
      </c>
      <c r="C158" s="130"/>
      <c r="D158" s="131" t="s">
        <v>617</v>
      </c>
      <c r="E158" s="132" t="s">
        <v>545</v>
      </c>
      <c r="F158" s="133">
        <v>183.5</v>
      </c>
      <c r="G158" s="132"/>
      <c r="H158" s="132">
        <v>219</v>
      </c>
      <c r="I158" s="134">
        <v>218</v>
      </c>
      <c r="J158" s="135" t="s">
        <v>618</v>
      </c>
      <c r="K158" s="136">
        <f t="shared" si="79"/>
        <v>35.5</v>
      </c>
      <c r="L158" s="137">
        <f t="shared" si="80"/>
        <v>0.19346049046321526</v>
      </c>
      <c r="M158" s="132" t="s">
        <v>547</v>
      </c>
      <c r="N158" s="138">
        <v>42103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28</v>
      </c>
      <c r="B159" s="130">
        <v>42114</v>
      </c>
      <c r="C159" s="130"/>
      <c r="D159" s="131" t="s">
        <v>619</v>
      </c>
      <c r="E159" s="132" t="s">
        <v>545</v>
      </c>
      <c r="F159" s="133">
        <f>(227+237)/2</f>
        <v>232</v>
      </c>
      <c r="G159" s="132"/>
      <c r="H159" s="132">
        <v>298</v>
      </c>
      <c r="I159" s="134">
        <v>298</v>
      </c>
      <c r="J159" s="135" t="s">
        <v>577</v>
      </c>
      <c r="K159" s="136">
        <f t="shared" si="79"/>
        <v>66</v>
      </c>
      <c r="L159" s="137">
        <f t="shared" si="80"/>
        <v>0.28448275862068967</v>
      </c>
      <c r="M159" s="132" t="s">
        <v>547</v>
      </c>
      <c r="N159" s="138">
        <v>42823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29</v>
      </c>
      <c r="B160" s="130">
        <v>42128</v>
      </c>
      <c r="C160" s="130"/>
      <c r="D160" s="131" t="s">
        <v>620</v>
      </c>
      <c r="E160" s="132" t="s">
        <v>556</v>
      </c>
      <c r="F160" s="133">
        <v>385</v>
      </c>
      <c r="G160" s="132"/>
      <c r="H160" s="132">
        <f>212.5+331</f>
        <v>543.5</v>
      </c>
      <c r="I160" s="134">
        <v>510</v>
      </c>
      <c r="J160" s="135" t="s">
        <v>621</v>
      </c>
      <c r="K160" s="136">
        <f t="shared" si="79"/>
        <v>158.5</v>
      </c>
      <c r="L160" s="137">
        <f t="shared" si="80"/>
        <v>0.41168831168831171</v>
      </c>
      <c r="M160" s="132" t="s">
        <v>547</v>
      </c>
      <c r="N160" s="138">
        <v>42235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30</v>
      </c>
      <c r="B161" s="130">
        <v>42128</v>
      </c>
      <c r="C161" s="130"/>
      <c r="D161" s="131" t="s">
        <v>622</v>
      </c>
      <c r="E161" s="132" t="s">
        <v>556</v>
      </c>
      <c r="F161" s="133">
        <v>115.5</v>
      </c>
      <c r="G161" s="132"/>
      <c r="H161" s="132">
        <v>146</v>
      </c>
      <c r="I161" s="134">
        <v>142</v>
      </c>
      <c r="J161" s="135" t="s">
        <v>623</v>
      </c>
      <c r="K161" s="136">
        <f t="shared" si="79"/>
        <v>30.5</v>
      </c>
      <c r="L161" s="137">
        <f t="shared" si="80"/>
        <v>0.26406926406926406</v>
      </c>
      <c r="M161" s="132" t="s">
        <v>547</v>
      </c>
      <c r="N161" s="138">
        <v>42202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31</v>
      </c>
      <c r="B162" s="130">
        <v>42151</v>
      </c>
      <c r="C162" s="130"/>
      <c r="D162" s="131" t="s">
        <v>501</v>
      </c>
      <c r="E162" s="132" t="s">
        <v>556</v>
      </c>
      <c r="F162" s="133">
        <v>237.5</v>
      </c>
      <c r="G162" s="132"/>
      <c r="H162" s="132">
        <v>279.5</v>
      </c>
      <c r="I162" s="134">
        <v>278</v>
      </c>
      <c r="J162" s="135" t="s">
        <v>577</v>
      </c>
      <c r="K162" s="136">
        <f t="shared" si="79"/>
        <v>42</v>
      </c>
      <c r="L162" s="137">
        <f t="shared" si="80"/>
        <v>0.17684210526315788</v>
      </c>
      <c r="M162" s="132" t="s">
        <v>547</v>
      </c>
      <c r="N162" s="138">
        <v>42222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32</v>
      </c>
      <c r="B163" s="130">
        <v>42174</v>
      </c>
      <c r="C163" s="130"/>
      <c r="D163" s="131" t="s">
        <v>595</v>
      </c>
      <c r="E163" s="132" t="s">
        <v>545</v>
      </c>
      <c r="F163" s="133">
        <v>340</v>
      </c>
      <c r="G163" s="132"/>
      <c r="H163" s="132">
        <v>448</v>
      </c>
      <c r="I163" s="134">
        <v>448</v>
      </c>
      <c r="J163" s="135" t="s">
        <v>577</v>
      </c>
      <c r="K163" s="136">
        <f t="shared" si="79"/>
        <v>108</v>
      </c>
      <c r="L163" s="137">
        <f t="shared" si="80"/>
        <v>0.31764705882352939</v>
      </c>
      <c r="M163" s="132" t="s">
        <v>547</v>
      </c>
      <c r="N163" s="138">
        <v>43018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33</v>
      </c>
      <c r="B164" s="130">
        <v>42191</v>
      </c>
      <c r="C164" s="130"/>
      <c r="D164" s="131" t="s">
        <v>624</v>
      </c>
      <c r="E164" s="132" t="s">
        <v>545</v>
      </c>
      <c r="F164" s="133">
        <v>390</v>
      </c>
      <c r="G164" s="132"/>
      <c r="H164" s="132">
        <v>460</v>
      </c>
      <c r="I164" s="134">
        <v>460</v>
      </c>
      <c r="J164" s="135" t="s">
        <v>577</v>
      </c>
      <c r="K164" s="136">
        <f t="shared" ref="K164:K184" si="81">H164-F164</f>
        <v>70</v>
      </c>
      <c r="L164" s="137">
        <f t="shared" ref="L164:L184" si="82">K164/F164</f>
        <v>0.17948717948717949</v>
      </c>
      <c r="M164" s="132" t="s">
        <v>547</v>
      </c>
      <c r="N164" s="138">
        <v>42478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39">
        <v>34</v>
      </c>
      <c r="B165" s="140">
        <v>42195</v>
      </c>
      <c r="C165" s="140"/>
      <c r="D165" s="141" t="s">
        <v>625</v>
      </c>
      <c r="E165" s="142" t="s">
        <v>545</v>
      </c>
      <c r="F165" s="143">
        <v>122.5</v>
      </c>
      <c r="G165" s="143"/>
      <c r="H165" s="144">
        <v>61</v>
      </c>
      <c r="I165" s="144">
        <v>172</v>
      </c>
      <c r="J165" s="145" t="s">
        <v>626</v>
      </c>
      <c r="K165" s="146">
        <f t="shared" si="81"/>
        <v>-61.5</v>
      </c>
      <c r="L165" s="147">
        <f t="shared" si="82"/>
        <v>-0.50204081632653064</v>
      </c>
      <c r="M165" s="143" t="s">
        <v>557</v>
      </c>
      <c r="N165" s="140">
        <v>43333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35</v>
      </c>
      <c r="B166" s="130">
        <v>42219</v>
      </c>
      <c r="C166" s="130"/>
      <c r="D166" s="131" t="s">
        <v>627</v>
      </c>
      <c r="E166" s="132" t="s">
        <v>545</v>
      </c>
      <c r="F166" s="133">
        <v>297.5</v>
      </c>
      <c r="G166" s="132"/>
      <c r="H166" s="132">
        <v>350</v>
      </c>
      <c r="I166" s="134">
        <v>360</v>
      </c>
      <c r="J166" s="135" t="s">
        <v>628</v>
      </c>
      <c r="K166" s="136">
        <f t="shared" si="81"/>
        <v>52.5</v>
      </c>
      <c r="L166" s="137">
        <f t="shared" si="82"/>
        <v>0.17647058823529413</v>
      </c>
      <c r="M166" s="132" t="s">
        <v>547</v>
      </c>
      <c r="N166" s="138">
        <v>42232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36</v>
      </c>
      <c r="B167" s="130">
        <v>42219</v>
      </c>
      <c r="C167" s="130"/>
      <c r="D167" s="131" t="s">
        <v>629</v>
      </c>
      <c r="E167" s="132" t="s">
        <v>545</v>
      </c>
      <c r="F167" s="133">
        <v>115.5</v>
      </c>
      <c r="G167" s="132"/>
      <c r="H167" s="132">
        <v>149</v>
      </c>
      <c r="I167" s="134">
        <v>140</v>
      </c>
      <c r="J167" s="135" t="s">
        <v>630</v>
      </c>
      <c r="K167" s="136">
        <f t="shared" si="81"/>
        <v>33.5</v>
      </c>
      <c r="L167" s="137">
        <f t="shared" si="82"/>
        <v>0.29004329004329005</v>
      </c>
      <c r="M167" s="132" t="s">
        <v>547</v>
      </c>
      <c r="N167" s="138">
        <v>42740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37</v>
      </c>
      <c r="B168" s="130">
        <v>42251</v>
      </c>
      <c r="C168" s="130"/>
      <c r="D168" s="131" t="s">
        <v>501</v>
      </c>
      <c r="E168" s="132" t="s">
        <v>545</v>
      </c>
      <c r="F168" s="133">
        <v>226</v>
      </c>
      <c r="G168" s="132"/>
      <c r="H168" s="132">
        <v>292</v>
      </c>
      <c r="I168" s="134">
        <v>292</v>
      </c>
      <c r="J168" s="135" t="s">
        <v>631</v>
      </c>
      <c r="K168" s="136">
        <f t="shared" si="81"/>
        <v>66</v>
      </c>
      <c r="L168" s="137">
        <f t="shared" si="82"/>
        <v>0.29203539823008851</v>
      </c>
      <c r="M168" s="132" t="s">
        <v>547</v>
      </c>
      <c r="N168" s="138">
        <v>42286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38</v>
      </c>
      <c r="B169" s="130">
        <v>42254</v>
      </c>
      <c r="C169" s="130"/>
      <c r="D169" s="131" t="s">
        <v>619</v>
      </c>
      <c r="E169" s="132" t="s">
        <v>545</v>
      </c>
      <c r="F169" s="133">
        <v>232.5</v>
      </c>
      <c r="G169" s="132"/>
      <c r="H169" s="132">
        <v>312.5</v>
      </c>
      <c r="I169" s="134">
        <v>310</v>
      </c>
      <c r="J169" s="135" t="s">
        <v>577</v>
      </c>
      <c r="K169" s="136">
        <f t="shared" si="81"/>
        <v>80</v>
      </c>
      <c r="L169" s="137">
        <f t="shared" si="82"/>
        <v>0.34408602150537637</v>
      </c>
      <c r="M169" s="132" t="s">
        <v>547</v>
      </c>
      <c r="N169" s="138">
        <v>42823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39</v>
      </c>
      <c r="B170" s="130">
        <v>42268</v>
      </c>
      <c r="C170" s="130"/>
      <c r="D170" s="131" t="s">
        <v>632</v>
      </c>
      <c r="E170" s="132" t="s">
        <v>545</v>
      </c>
      <c r="F170" s="133">
        <v>196.5</v>
      </c>
      <c r="G170" s="132"/>
      <c r="H170" s="132">
        <v>238</v>
      </c>
      <c r="I170" s="134">
        <v>238</v>
      </c>
      <c r="J170" s="135" t="s">
        <v>631</v>
      </c>
      <c r="K170" s="136">
        <f t="shared" si="81"/>
        <v>41.5</v>
      </c>
      <c r="L170" s="137">
        <f t="shared" si="82"/>
        <v>0.21119592875318066</v>
      </c>
      <c r="M170" s="132" t="s">
        <v>547</v>
      </c>
      <c r="N170" s="138">
        <v>42291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40</v>
      </c>
      <c r="B171" s="130">
        <v>42271</v>
      </c>
      <c r="C171" s="130"/>
      <c r="D171" s="131" t="s">
        <v>575</v>
      </c>
      <c r="E171" s="132" t="s">
        <v>545</v>
      </c>
      <c r="F171" s="133">
        <v>65</v>
      </c>
      <c r="G171" s="132"/>
      <c r="H171" s="132">
        <v>82</v>
      </c>
      <c r="I171" s="134">
        <v>82</v>
      </c>
      <c r="J171" s="135" t="s">
        <v>631</v>
      </c>
      <c r="K171" s="136">
        <f t="shared" si="81"/>
        <v>17</v>
      </c>
      <c r="L171" s="137">
        <f t="shared" si="82"/>
        <v>0.26153846153846155</v>
      </c>
      <c r="M171" s="132" t="s">
        <v>547</v>
      </c>
      <c r="N171" s="138">
        <v>42578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41</v>
      </c>
      <c r="B172" s="130">
        <v>42291</v>
      </c>
      <c r="C172" s="130"/>
      <c r="D172" s="131" t="s">
        <v>633</v>
      </c>
      <c r="E172" s="132" t="s">
        <v>545</v>
      </c>
      <c r="F172" s="133">
        <v>144</v>
      </c>
      <c r="G172" s="132"/>
      <c r="H172" s="132">
        <v>182.5</v>
      </c>
      <c r="I172" s="134">
        <v>181</v>
      </c>
      <c r="J172" s="135" t="s">
        <v>631</v>
      </c>
      <c r="K172" s="136">
        <f t="shared" si="81"/>
        <v>38.5</v>
      </c>
      <c r="L172" s="137">
        <f t="shared" si="82"/>
        <v>0.2673611111111111</v>
      </c>
      <c r="M172" s="132" t="s">
        <v>547</v>
      </c>
      <c r="N172" s="138">
        <v>42817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42</v>
      </c>
      <c r="B173" s="130">
        <v>42291</v>
      </c>
      <c r="C173" s="130"/>
      <c r="D173" s="131" t="s">
        <v>634</v>
      </c>
      <c r="E173" s="132" t="s">
        <v>545</v>
      </c>
      <c r="F173" s="133">
        <v>264</v>
      </c>
      <c r="G173" s="132"/>
      <c r="H173" s="132">
        <v>311</v>
      </c>
      <c r="I173" s="134">
        <v>311</v>
      </c>
      <c r="J173" s="135" t="s">
        <v>631</v>
      </c>
      <c r="K173" s="136">
        <f t="shared" si="81"/>
        <v>47</v>
      </c>
      <c r="L173" s="137">
        <f t="shared" si="82"/>
        <v>0.17803030303030304</v>
      </c>
      <c r="M173" s="132" t="s">
        <v>547</v>
      </c>
      <c r="N173" s="138">
        <v>42604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43</v>
      </c>
      <c r="B174" s="130">
        <v>42318</v>
      </c>
      <c r="C174" s="130"/>
      <c r="D174" s="131" t="s">
        <v>635</v>
      </c>
      <c r="E174" s="132" t="s">
        <v>556</v>
      </c>
      <c r="F174" s="133">
        <v>549.5</v>
      </c>
      <c r="G174" s="132"/>
      <c r="H174" s="132">
        <v>630</v>
      </c>
      <c r="I174" s="134">
        <v>630</v>
      </c>
      <c r="J174" s="135" t="s">
        <v>631</v>
      </c>
      <c r="K174" s="136">
        <f t="shared" si="81"/>
        <v>80.5</v>
      </c>
      <c r="L174" s="137">
        <f t="shared" si="82"/>
        <v>0.1464968152866242</v>
      </c>
      <c r="M174" s="132" t="s">
        <v>547</v>
      </c>
      <c r="N174" s="138">
        <v>42419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44</v>
      </c>
      <c r="B175" s="130">
        <v>42342</v>
      </c>
      <c r="C175" s="130"/>
      <c r="D175" s="131" t="s">
        <v>636</v>
      </c>
      <c r="E175" s="132" t="s">
        <v>545</v>
      </c>
      <c r="F175" s="133">
        <v>1027.5</v>
      </c>
      <c r="G175" s="132"/>
      <c r="H175" s="132">
        <v>1315</v>
      </c>
      <c r="I175" s="134">
        <v>1250</v>
      </c>
      <c r="J175" s="135" t="s">
        <v>631</v>
      </c>
      <c r="K175" s="136">
        <f t="shared" si="81"/>
        <v>287.5</v>
      </c>
      <c r="L175" s="137">
        <f t="shared" si="82"/>
        <v>0.27980535279805352</v>
      </c>
      <c r="M175" s="132" t="s">
        <v>547</v>
      </c>
      <c r="N175" s="138">
        <v>43244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45</v>
      </c>
      <c r="B176" s="130">
        <v>42367</v>
      </c>
      <c r="C176" s="130"/>
      <c r="D176" s="131" t="s">
        <v>637</v>
      </c>
      <c r="E176" s="132" t="s">
        <v>545</v>
      </c>
      <c r="F176" s="133">
        <v>465</v>
      </c>
      <c r="G176" s="132"/>
      <c r="H176" s="132">
        <v>540</v>
      </c>
      <c r="I176" s="134">
        <v>540</v>
      </c>
      <c r="J176" s="135" t="s">
        <v>631</v>
      </c>
      <c r="K176" s="136">
        <f t="shared" si="81"/>
        <v>75</v>
      </c>
      <c r="L176" s="137">
        <f t="shared" si="82"/>
        <v>0.16129032258064516</v>
      </c>
      <c r="M176" s="132" t="s">
        <v>547</v>
      </c>
      <c r="N176" s="138">
        <v>42530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46</v>
      </c>
      <c r="B177" s="130">
        <v>42380</v>
      </c>
      <c r="C177" s="130"/>
      <c r="D177" s="131" t="s">
        <v>387</v>
      </c>
      <c r="E177" s="132" t="s">
        <v>556</v>
      </c>
      <c r="F177" s="133">
        <v>81</v>
      </c>
      <c r="G177" s="132"/>
      <c r="H177" s="132">
        <v>110</v>
      </c>
      <c r="I177" s="134">
        <v>110</v>
      </c>
      <c r="J177" s="135" t="s">
        <v>631</v>
      </c>
      <c r="K177" s="136">
        <f t="shared" si="81"/>
        <v>29</v>
      </c>
      <c r="L177" s="137">
        <f t="shared" si="82"/>
        <v>0.35802469135802467</v>
      </c>
      <c r="M177" s="132" t="s">
        <v>547</v>
      </c>
      <c r="N177" s="138">
        <v>42745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47</v>
      </c>
      <c r="B178" s="130">
        <v>42382</v>
      </c>
      <c r="C178" s="130"/>
      <c r="D178" s="131" t="s">
        <v>638</v>
      </c>
      <c r="E178" s="132" t="s">
        <v>556</v>
      </c>
      <c r="F178" s="133">
        <v>417.5</v>
      </c>
      <c r="G178" s="132"/>
      <c r="H178" s="132">
        <v>547</v>
      </c>
      <c r="I178" s="134">
        <v>535</v>
      </c>
      <c r="J178" s="135" t="s">
        <v>631</v>
      </c>
      <c r="K178" s="136">
        <f t="shared" si="81"/>
        <v>129.5</v>
      </c>
      <c r="L178" s="137">
        <f t="shared" si="82"/>
        <v>0.31017964071856285</v>
      </c>
      <c r="M178" s="132" t="s">
        <v>547</v>
      </c>
      <c r="N178" s="138">
        <v>42578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48</v>
      </c>
      <c r="B179" s="130">
        <v>42408</v>
      </c>
      <c r="C179" s="130"/>
      <c r="D179" s="131" t="s">
        <v>639</v>
      </c>
      <c r="E179" s="132" t="s">
        <v>545</v>
      </c>
      <c r="F179" s="133">
        <v>650</v>
      </c>
      <c r="G179" s="132"/>
      <c r="H179" s="132">
        <v>800</v>
      </c>
      <c r="I179" s="134">
        <v>800</v>
      </c>
      <c r="J179" s="135" t="s">
        <v>631</v>
      </c>
      <c r="K179" s="136">
        <f t="shared" si="81"/>
        <v>150</v>
      </c>
      <c r="L179" s="137">
        <f t="shared" si="82"/>
        <v>0.23076923076923078</v>
      </c>
      <c r="M179" s="132" t="s">
        <v>547</v>
      </c>
      <c r="N179" s="138">
        <v>43154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49</v>
      </c>
      <c r="B180" s="130">
        <v>42433</v>
      </c>
      <c r="C180" s="130"/>
      <c r="D180" s="131" t="s">
        <v>232</v>
      </c>
      <c r="E180" s="132" t="s">
        <v>545</v>
      </c>
      <c r="F180" s="133">
        <v>437.5</v>
      </c>
      <c r="G180" s="132"/>
      <c r="H180" s="132">
        <v>504.5</v>
      </c>
      <c r="I180" s="134">
        <v>522</v>
      </c>
      <c r="J180" s="135" t="s">
        <v>640</v>
      </c>
      <c r="K180" s="136">
        <f t="shared" si="81"/>
        <v>67</v>
      </c>
      <c r="L180" s="137">
        <f t="shared" si="82"/>
        <v>0.15314285714285714</v>
      </c>
      <c r="M180" s="132" t="s">
        <v>547</v>
      </c>
      <c r="N180" s="138">
        <v>42480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50</v>
      </c>
      <c r="B181" s="130">
        <v>42438</v>
      </c>
      <c r="C181" s="130"/>
      <c r="D181" s="131" t="s">
        <v>641</v>
      </c>
      <c r="E181" s="132" t="s">
        <v>545</v>
      </c>
      <c r="F181" s="133">
        <v>189.5</v>
      </c>
      <c r="G181" s="132"/>
      <c r="H181" s="132">
        <v>218</v>
      </c>
      <c r="I181" s="134">
        <v>218</v>
      </c>
      <c r="J181" s="135" t="s">
        <v>631</v>
      </c>
      <c r="K181" s="136">
        <f t="shared" si="81"/>
        <v>28.5</v>
      </c>
      <c r="L181" s="137">
        <f t="shared" si="82"/>
        <v>0.15039577836411611</v>
      </c>
      <c r="M181" s="132" t="s">
        <v>547</v>
      </c>
      <c r="N181" s="138">
        <v>43034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39">
        <v>51</v>
      </c>
      <c r="B182" s="140">
        <v>42471</v>
      </c>
      <c r="C182" s="140"/>
      <c r="D182" s="148" t="s">
        <v>642</v>
      </c>
      <c r="E182" s="143" t="s">
        <v>545</v>
      </c>
      <c r="F182" s="143">
        <v>36.5</v>
      </c>
      <c r="G182" s="144"/>
      <c r="H182" s="144">
        <v>15.85</v>
      </c>
      <c r="I182" s="144">
        <v>60</v>
      </c>
      <c r="J182" s="145" t="s">
        <v>643</v>
      </c>
      <c r="K182" s="146">
        <f t="shared" si="81"/>
        <v>-20.65</v>
      </c>
      <c r="L182" s="147">
        <f t="shared" si="82"/>
        <v>-0.5657534246575342</v>
      </c>
      <c r="M182" s="143" t="s">
        <v>557</v>
      </c>
      <c r="N182" s="151">
        <v>43627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52</v>
      </c>
      <c r="B183" s="130">
        <v>42472</v>
      </c>
      <c r="C183" s="130"/>
      <c r="D183" s="131" t="s">
        <v>644</v>
      </c>
      <c r="E183" s="132" t="s">
        <v>545</v>
      </c>
      <c r="F183" s="133">
        <v>93</v>
      </c>
      <c r="G183" s="132"/>
      <c r="H183" s="132">
        <v>149</v>
      </c>
      <c r="I183" s="134">
        <v>140</v>
      </c>
      <c r="J183" s="135" t="s">
        <v>645</v>
      </c>
      <c r="K183" s="136">
        <f t="shared" si="81"/>
        <v>56</v>
      </c>
      <c r="L183" s="137">
        <f t="shared" si="82"/>
        <v>0.60215053763440862</v>
      </c>
      <c r="M183" s="132" t="s">
        <v>547</v>
      </c>
      <c r="N183" s="138">
        <v>42740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53</v>
      </c>
      <c r="B184" s="130">
        <v>42472</v>
      </c>
      <c r="C184" s="130"/>
      <c r="D184" s="131" t="s">
        <v>646</v>
      </c>
      <c r="E184" s="132" t="s">
        <v>545</v>
      </c>
      <c r="F184" s="133">
        <v>130</v>
      </c>
      <c r="G184" s="132"/>
      <c r="H184" s="132">
        <v>150</v>
      </c>
      <c r="I184" s="134" t="s">
        <v>647</v>
      </c>
      <c r="J184" s="135" t="s">
        <v>631</v>
      </c>
      <c r="K184" s="136">
        <f t="shared" si="81"/>
        <v>20</v>
      </c>
      <c r="L184" s="137">
        <f t="shared" si="82"/>
        <v>0.15384615384615385</v>
      </c>
      <c r="M184" s="132" t="s">
        <v>547</v>
      </c>
      <c r="N184" s="138">
        <v>42564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54</v>
      </c>
      <c r="B185" s="130">
        <v>42473</v>
      </c>
      <c r="C185" s="130"/>
      <c r="D185" s="131" t="s">
        <v>648</v>
      </c>
      <c r="E185" s="132" t="s">
        <v>545</v>
      </c>
      <c r="F185" s="133">
        <v>196</v>
      </c>
      <c r="G185" s="132"/>
      <c r="H185" s="132">
        <v>299</v>
      </c>
      <c r="I185" s="134">
        <v>299</v>
      </c>
      <c r="J185" s="135" t="s">
        <v>631</v>
      </c>
      <c r="K185" s="136">
        <v>103</v>
      </c>
      <c r="L185" s="137">
        <v>0.52551020408163296</v>
      </c>
      <c r="M185" s="132" t="s">
        <v>547</v>
      </c>
      <c r="N185" s="138">
        <v>42620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55</v>
      </c>
      <c r="B186" s="130">
        <v>42473</v>
      </c>
      <c r="C186" s="130"/>
      <c r="D186" s="131" t="s">
        <v>649</v>
      </c>
      <c r="E186" s="132" t="s">
        <v>545</v>
      </c>
      <c r="F186" s="133">
        <v>88</v>
      </c>
      <c r="G186" s="132"/>
      <c r="H186" s="132">
        <v>103</v>
      </c>
      <c r="I186" s="134">
        <v>103</v>
      </c>
      <c r="J186" s="135" t="s">
        <v>631</v>
      </c>
      <c r="K186" s="136">
        <v>15</v>
      </c>
      <c r="L186" s="137">
        <v>0.170454545454545</v>
      </c>
      <c r="M186" s="132" t="s">
        <v>547</v>
      </c>
      <c r="N186" s="138">
        <v>42530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56</v>
      </c>
      <c r="B187" s="130">
        <v>42492</v>
      </c>
      <c r="C187" s="130"/>
      <c r="D187" s="131" t="s">
        <v>650</v>
      </c>
      <c r="E187" s="132" t="s">
        <v>545</v>
      </c>
      <c r="F187" s="133">
        <v>127.5</v>
      </c>
      <c r="G187" s="132"/>
      <c r="H187" s="132">
        <v>148</v>
      </c>
      <c r="I187" s="134" t="s">
        <v>651</v>
      </c>
      <c r="J187" s="135" t="s">
        <v>631</v>
      </c>
      <c r="K187" s="136">
        <f>H187-F187</f>
        <v>20.5</v>
      </c>
      <c r="L187" s="137">
        <f>K187/F187</f>
        <v>0.16078431372549021</v>
      </c>
      <c r="M187" s="132" t="s">
        <v>547</v>
      </c>
      <c r="N187" s="138">
        <v>42564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57</v>
      </c>
      <c r="B188" s="130">
        <v>42493</v>
      </c>
      <c r="C188" s="130"/>
      <c r="D188" s="131" t="s">
        <v>652</v>
      </c>
      <c r="E188" s="132" t="s">
        <v>545</v>
      </c>
      <c r="F188" s="133">
        <v>675</v>
      </c>
      <c r="G188" s="132"/>
      <c r="H188" s="132">
        <v>815</v>
      </c>
      <c r="I188" s="134" t="s">
        <v>653</v>
      </c>
      <c r="J188" s="135" t="s">
        <v>631</v>
      </c>
      <c r="K188" s="136">
        <f>H188-F188</f>
        <v>140</v>
      </c>
      <c r="L188" s="137">
        <f>K188/F188</f>
        <v>0.2074074074074074</v>
      </c>
      <c r="M188" s="132" t="s">
        <v>547</v>
      </c>
      <c r="N188" s="138">
        <v>43154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39">
        <v>58</v>
      </c>
      <c r="B189" s="140">
        <v>42522</v>
      </c>
      <c r="C189" s="140"/>
      <c r="D189" s="141" t="s">
        <v>654</v>
      </c>
      <c r="E189" s="142" t="s">
        <v>545</v>
      </c>
      <c r="F189" s="143">
        <v>500</v>
      </c>
      <c r="G189" s="143"/>
      <c r="H189" s="144">
        <v>232.5</v>
      </c>
      <c r="I189" s="144" t="s">
        <v>655</v>
      </c>
      <c r="J189" s="145" t="s">
        <v>656</v>
      </c>
      <c r="K189" s="146">
        <f>H189-F189</f>
        <v>-267.5</v>
      </c>
      <c r="L189" s="147">
        <f>K189/F189</f>
        <v>-0.53500000000000003</v>
      </c>
      <c r="M189" s="143" t="s">
        <v>557</v>
      </c>
      <c r="N189" s="140">
        <v>43735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59</v>
      </c>
      <c r="B190" s="130">
        <v>42527</v>
      </c>
      <c r="C190" s="130"/>
      <c r="D190" s="131" t="s">
        <v>503</v>
      </c>
      <c r="E190" s="132" t="s">
        <v>545</v>
      </c>
      <c r="F190" s="133">
        <v>110</v>
      </c>
      <c r="G190" s="132"/>
      <c r="H190" s="132">
        <v>126.5</v>
      </c>
      <c r="I190" s="134">
        <v>125</v>
      </c>
      <c r="J190" s="135" t="s">
        <v>583</v>
      </c>
      <c r="K190" s="136">
        <f>H190-F190</f>
        <v>16.5</v>
      </c>
      <c r="L190" s="137">
        <f>K190/F190</f>
        <v>0.15</v>
      </c>
      <c r="M190" s="132" t="s">
        <v>547</v>
      </c>
      <c r="N190" s="138">
        <v>42552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60</v>
      </c>
      <c r="B191" s="130">
        <v>42538</v>
      </c>
      <c r="C191" s="130"/>
      <c r="D191" s="131" t="s">
        <v>657</v>
      </c>
      <c r="E191" s="132" t="s">
        <v>545</v>
      </c>
      <c r="F191" s="133">
        <v>44</v>
      </c>
      <c r="G191" s="132"/>
      <c r="H191" s="132">
        <v>69.5</v>
      </c>
      <c r="I191" s="134">
        <v>69.5</v>
      </c>
      <c r="J191" s="135" t="s">
        <v>658</v>
      </c>
      <c r="K191" s="136">
        <f>H191-F191</f>
        <v>25.5</v>
      </c>
      <c r="L191" s="137">
        <f>K191/F191</f>
        <v>0.57954545454545459</v>
      </c>
      <c r="M191" s="132" t="s">
        <v>547</v>
      </c>
      <c r="N191" s="138">
        <v>42977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61</v>
      </c>
      <c r="B192" s="130">
        <v>42549</v>
      </c>
      <c r="C192" s="130"/>
      <c r="D192" s="131" t="s">
        <v>659</v>
      </c>
      <c r="E192" s="132" t="s">
        <v>545</v>
      </c>
      <c r="F192" s="133">
        <v>262.5</v>
      </c>
      <c r="G192" s="132"/>
      <c r="H192" s="132">
        <v>340</v>
      </c>
      <c r="I192" s="134">
        <v>333</v>
      </c>
      <c r="J192" s="135" t="s">
        <v>660</v>
      </c>
      <c r="K192" s="136">
        <v>77.5</v>
      </c>
      <c r="L192" s="137">
        <v>0.29523809523809502</v>
      </c>
      <c r="M192" s="132" t="s">
        <v>547</v>
      </c>
      <c r="N192" s="138">
        <v>43017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62</v>
      </c>
      <c r="B193" s="130">
        <v>42549</v>
      </c>
      <c r="C193" s="130"/>
      <c r="D193" s="131" t="s">
        <v>661</v>
      </c>
      <c r="E193" s="132" t="s">
        <v>545</v>
      </c>
      <c r="F193" s="133">
        <v>840</v>
      </c>
      <c r="G193" s="132"/>
      <c r="H193" s="132">
        <v>1230</v>
      </c>
      <c r="I193" s="134">
        <v>1230</v>
      </c>
      <c r="J193" s="135" t="s">
        <v>631</v>
      </c>
      <c r="K193" s="136">
        <v>390</v>
      </c>
      <c r="L193" s="137">
        <v>0.46428571428571402</v>
      </c>
      <c r="M193" s="132" t="s">
        <v>547</v>
      </c>
      <c r="N193" s="138">
        <v>42649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52">
        <v>63</v>
      </c>
      <c r="B194" s="153">
        <v>42556</v>
      </c>
      <c r="C194" s="153"/>
      <c r="D194" s="154" t="s">
        <v>662</v>
      </c>
      <c r="E194" s="155" t="s">
        <v>545</v>
      </c>
      <c r="F194" s="155">
        <v>395</v>
      </c>
      <c r="G194" s="156"/>
      <c r="H194" s="156">
        <f>(468.5+342.5)/2</f>
        <v>405.5</v>
      </c>
      <c r="I194" s="156">
        <v>510</v>
      </c>
      <c r="J194" s="157" t="s">
        <v>663</v>
      </c>
      <c r="K194" s="158">
        <f t="shared" ref="K194:K200" si="83">H194-F194</f>
        <v>10.5</v>
      </c>
      <c r="L194" s="159">
        <f t="shared" ref="L194:L200" si="84">K194/F194</f>
        <v>2.6582278481012658E-2</v>
      </c>
      <c r="M194" s="155" t="s">
        <v>564</v>
      </c>
      <c r="N194" s="153">
        <v>43606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39">
        <v>64</v>
      </c>
      <c r="B195" s="140">
        <v>42584</v>
      </c>
      <c r="C195" s="140"/>
      <c r="D195" s="141" t="s">
        <v>664</v>
      </c>
      <c r="E195" s="142" t="s">
        <v>556</v>
      </c>
      <c r="F195" s="143">
        <f>169.5-12.8</f>
        <v>156.69999999999999</v>
      </c>
      <c r="G195" s="143"/>
      <c r="H195" s="144">
        <v>77</v>
      </c>
      <c r="I195" s="144" t="s">
        <v>665</v>
      </c>
      <c r="J195" s="145" t="s">
        <v>666</v>
      </c>
      <c r="K195" s="146">
        <f t="shared" si="83"/>
        <v>-79.699999999999989</v>
      </c>
      <c r="L195" s="147">
        <f t="shared" si="84"/>
        <v>-0.50861518825781749</v>
      </c>
      <c r="M195" s="143" t="s">
        <v>557</v>
      </c>
      <c r="N195" s="140">
        <v>43522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39">
        <v>65</v>
      </c>
      <c r="B196" s="140">
        <v>42586</v>
      </c>
      <c r="C196" s="140"/>
      <c r="D196" s="141" t="s">
        <v>667</v>
      </c>
      <c r="E196" s="142" t="s">
        <v>545</v>
      </c>
      <c r="F196" s="143">
        <v>400</v>
      </c>
      <c r="G196" s="143"/>
      <c r="H196" s="144">
        <v>305</v>
      </c>
      <c r="I196" s="144">
        <v>475</v>
      </c>
      <c r="J196" s="145" t="s">
        <v>668</v>
      </c>
      <c r="K196" s="146">
        <f t="shared" si="83"/>
        <v>-95</v>
      </c>
      <c r="L196" s="147">
        <f t="shared" si="84"/>
        <v>-0.23749999999999999</v>
      </c>
      <c r="M196" s="143" t="s">
        <v>557</v>
      </c>
      <c r="N196" s="140">
        <v>43606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66</v>
      </c>
      <c r="B197" s="130">
        <v>42593</v>
      </c>
      <c r="C197" s="130"/>
      <c r="D197" s="131" t="s">
        <v>669</v>
      </c>
      <c r="E197" s="132" t="s">
        <v>545</v>
      </c>
      <c r="F197" s="133">
        <v>86.5</v>
      </c>
      <c r="G197" s="132"/>
      <c r="H197" s="132">
        <v>130</v>
      </c>
      <c r="I197" s="134">
        <v>130</v>
      </c>
      <c r="J197" s="135" t="s">
        <v>670</v>
      </c>
      <c r="K197" s="136">
        <f t="shared" si="83"/>
        <v>43.5</v>
      </c>
      <c r="L197" s="137">
        <f t="shared" si="84"/>
        <v>0.50289017341040465</v>
      </c>
      <c r="M197" s="132" t="s">
        <v>547</v>
      </c>
      <c r="N197" s="138">
        <v>43091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39">
        <v>67</v>
      </c>
      <c r="B198" s="140">
        <v>42600</v>
      </c>
      <c r="C198" s="140"/>
      <c r="D198" s="141" t="s">
        <v>119</v>
      </c>
      <c r="E198" s="142" t="s">
        <v>545</v>
      </c>
      <c r="F198" s="143">
        <v>133.5</v>
      </c>
      <c r="G198" s="143"/>
      <c r="H198" s="144">
        <v>126.5</v>
      </c>
      <c r="I198" s="144">
        <v>178</v>
      </c>
      <c r="J198" s="145" t="s">
        <v>671</v>
      </c>
      <c r="K198" s="146">
        <f t="shared" si="83"/>
        <v>-7</v>
      </c>
      <c r="L198" s="147">
        <f t="shared" si="84"/>
        <v>-5.2434456928838954E-2</v>
      </c>
      <c r="M198" s="143" t="s">
        <v>557</v>
      </c>
      <c r="N198" s="140">
        <v>42615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68</v>
      </c>
      <c r="B199" s="130">
        <v>42613</v>
      </c>
      <c r="C199" s="130"/>
      <c r="D199" s="131" t="s">
        <v>672</v>
      </c>
      <c r="E199" s="132" t="s">
        <v>545</v>
      </c>
      <c r="F199" s="133">
        <v>560</v>
      </c>
      <c r="G199" s="132"/>
      <c r="H199" s="132">
        <v>725</v>
      </c>
      <c r="I199" s="134">
        <v>725</v>
      </c>
      <c r="J199" s="135" t="s">
        <v>577</v>
      </c>
      <c r="K199" s="136">
        <f t="shared" si="83"/>
        <v>165</v>
      </c>
      <c r="L199" s="137">
        <f t="shared" si="84"/>
        <v>0.29464285714285715</v>
      </c>
      <c r="M199" s="132" t="s">
        <v>547</v>
      </c>
      <c r="N199" s="138">
        <v>42456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69</v>
      </c>
      <c r="B200" s="130">
        <v>42614</v>
      </c>
      <c r="C200" s="130"/>
      <c r="D200" s="131" t="s">
        <v>673</v>
      </c>
      <c r="E200" s="132" t="s">
        <v>545</v>
      </c>
      <c r="F200" s="133">
        <v>160.5</v>
      </c>
      <c r="G200" s="132"/>
      <c r="H200" s="132">
        <v>210</v>
      </c>
      <c r="I200" s="134">
        <v>210</v>
      </c>
      <c r="J200" s="135" t="s">
        <v>577</v>
      </c>
      <c r="K200" s="136">
        <f t="shared" si="83"/>
        <v>49.5</v>
      </c>
      <c r="L200" s="137">
        <f t="shared" si="84"/>
        <v>0.30841121495327101</v>
      </c>
      <c r="M200" s="132" t="s">
        <v>547</v>
      </c>
      <c r="N200" s="138">
        <v>42871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70</v>
      </c>
      <c r="B201" s="130">
        <v>42646</v>
      </c>
      <c r="C201" s="130"/>
      <c r="D201" s="131" t="s">
        <v>396</v>
      </c>
      <c r="E201" s="132" t="s">
        <v>545</v>
      </c>
      <c r="F201" s="133">
        <v>430</v>
      </c>
      <c r="G201" s="132"/>
      <c r="H201" s="132">
        <v>596</v>
      </c>
      <c r="I201" s="134">
        <v>575</v>
      </c>
      <c r="J201" s="135" t="s">
        <v>674</v>
      </c>
      <c r="K201" s="136">
        <v>166</v>
      </c>
      <c r="L201" s="137">
        <v>0.38604651162790699</v>
      </c>
      <c r="M201" s="132" t="s">
        <v>547</v>
      </c>
      <c r="N201" s="138">
        <v>42769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71</v>
      </c>
      <c r="B202" s="130">
        <v>42657</v>
      </c>
      <c r="C202" s="130"/>
      <c r="D202" s="131" t="s">
        <v>675</v>
      </c>
      <c r="E202" s="132" t="s">
        <v>545</v>
      </c>
      <c r="F202" s="133">
        <v>280</v>
      </c>
      <c r="G202" s="132"/>
      <c r="H202" s="132">
        <v>345</v>
      </c>
      <c r="I202" s="134">
        <v>345</v>
      </c>
      <c r="J202" s="135" t="s">
        <v>577</v>
      </c>
      <c r="K202" s="136">
        <f t="shared" ref="K202:K207" si="85">H202-F202</f>
        <v>65</v>
      </c>
      <c r="L202" s="137">
        <f>K202/F202</f>
        <v>0.23214285714285715</v>
      </c>
      <c r="M202" s="132" t="s">
        <v>547</v>
      </c>
      <c r="N202" s="138">
        <v>42814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72</v>
      </c>
      <c r="B203" s="130">
        <v>42657</v>
      </c>
      <c r="C203" s="130"/>
      <c r="D203" s="131" t="s">
        <v>676</v>
      </c>
      <c r="E203" s="132" t="s">
        <v>545</v>
      </c>
      <c r="F203" s="133">
        <v>245</v>
      </c>
      <c r="G203" s="132"/>
      <c r="H203" s="132">
        <v>325.5</v>
      </c>
      <c r="I203" s="134">
        <v>330</v>
      </c>
      <c r="J203" s="135" t="s">
        <v>677</v>
      </c>
      <c r="K203" s="136">
        <f t="shared" si="85"/>
        <v>80.5</v>
      </c>
      <c r="L203" s="137">
        <f>K203/F203</f>
        <v>0.32857142857142857</v>
      </c>
      <c r="M203" s="132" t="s">
        <v>547</v>
      </c>
      <c r="N203" s="138">
        <v>42769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73</v>
      </c>
      <c r="B204" s="130">
        <v>42660</v>
      </c>
      <c r="C204" s="130"/>
      <c r="D204" s="131" t="s">
        <v>678</v>
      </c>
      <c r="E204" s="132" t="s">
        <v>545</v>
      </c>
      <c r="F204" s="133">
        <v>125</v>
      </c>
      <c r="G204" s="132"/>
      <c r="H204" s="132">
        <v>160</v>
      </c>
      <c r="I204" s="134">
        <v>160</v>
      </c>
      <c r="J204" s="135" t="s">
        <v>631</v>
      </c>
      <c r="K204" s="136">
        <f t="shared" si="85"/>
        <v>35</v>
      </c>
      <c r="L204" s="137">
        <v>0.28000000000000003</v>
      </c>
      <c r="M204" s="132" t="s">
        <v>547</v>
      </c>
      <c r="N204" s="138">
        <v>42803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74</v>
      </c>
      <c r="B205" s="130">
        <v>42660</v>
      </c>
      <c r="C205" s="130"/>
      <c r="D205" s="131" t="s">
        <v>679</v>
      </c>
      <c r="E205" s="132" t="s">
        <v>545</v>
      </c>
      <c r="F205" s="133">
        <v>114</v>
      </c>
      <c r="G205" s="132"/>
      <c r="H205" s="132">
        <v>145</v>
      </c>
      <c r="I205" s="134">
        <v>145</v>
      </c>
      <c r="J205" s="135" t="s">
        <v>631</v>
      </c>
      <c r="K205" s="136">
        <f t="shared" si="85"/>
        <v>31</v>
      </c>
      <c r="L205" s="137">
        <f>K205/F205</f>
        <v>0.27192982456140352</v>
      </c>
      <c r="M205" s="132" t="s">
        <v>547</v>
      </c>
      <c r="N205" s="138">
        <v>42859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75</v>
      </c>
      <c r="B206" s="130">
        <v>42660</v>
      </c>
      <c r="C206" s="130"/>
      <c r="D206" s="131" t="s">
        <v>680</v>
      </c>
      <c r="E206" s="132" t="s">
        <v>545</v>
      </c>
      <c r="F206" s="133">
        <v>212</v>
      </c>
      <c r="G206" s="132"/>
      <c r="H206" s="132">
        <v>280</v>
      </c>
      <c r="I206" s="134">
        <v>276</v>
      </c>
      <c r="J206" s="135" t="s">
        <v>681</v>
      </c>
      <c r="K206" s="136">
        <f t="shared" si="85"/>
        <v>68</v>
      </c>
      <c r="L206" s="137">
        <f>K206/F206</f>
        <v>0.32075471698113206</v>
      </c>
      <c r="M206" s="132" t="s">
        <v>547</v>
      </c>
      <c r="N206" s="138">
        <v>42858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76</v>
      </c>
      <c r="B207" s="130">
        <v>42678</v>
      </c>
      <c r="C207" s="130"/>
      <c r="D207" s="131" t="s">
        <v>439</v>
      </c>
      <c r="E207" s="132" t="s">
        <v>545</v>
      </c>
      <c r="F207" s="133">
        <v>155</v>
      </c>
      <c r="G207" s="132"/>
      <c r="H207" s="132">
        <v>210</v>
      </c>
      <c r="I207" s="134">
        <v>210</v>
      </c>
      <c r="J207" s="135" t="s">
        <v>682</v>
      </c>
      <c r="K207" s="136">
        <f t="shared" si="85"/>
        <v>55</v>
      </c>
      <c r="L207" s="137">
        <f>K207/F207</f>
        <v>0.35483870967741937</v>
      </c>
      <c r="M207" s="132" t="s">
        <v>547</v>
      </c>
      <c r="N207" s="138">
        <v>42944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39">
        <v>77</v>
      </c>
      <c r="B208" s="140">
        <v>42710</v>
      </c>
      <c r="C208" s="140"/>
      <c r="D208" s="141" t="s">
        <v>683</v>
      </c>
      <c r="E208" s="142" t="s">
        <v>545</v>
      </c>
      <c r="F208" s="143">
        <v>150.5</v>
      </c>
      <c r="G208" s="143"/>
      <c r="H208" s="144">
        <v>72.5</v>
      </c>
      <c r="I208" s="144">
        <v>174</v>
      </c>
      <c r="J208" s="145" t="s">
        <v>684</v>
      </c>
      <c r="K208" s="146">
        <v>-78</v>
      </c>
      <c r="L208" s="147">
        <v>-0.51827242524916906</v>
      </c>
      <c r="M208" s="143" t="s">
        <v>557</v>
      </c>
      <c r="N208" s="140">
        <v>43333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78</v>
      </c>
      <c r="B209" s="130">
        <v>42712</v>
      </c>
      <c r="C209" s="130"/>
      <c r="D209" s="131" t="s">
        <v>685</v>
      </c>
      <c r="E209" s="132" t="s">
        <v>545</v>
      </c>
      <c r="F209" s="133">
        <v>380</v>
      </c>
      <c r="G209" s="132"/>
      <c r="H209" s="132">
        <v>478</v>
      </c>
      <c r="I209" s="134">
        <v>468</v>
      </c>
      <c r="J209" s="135" t="s">
        <v>631</v>
      </c>
      <c r="K209" s="136">
        <f>H209-F209</f>
        <v>98</v>
      </c>
      <c r="L209" s="137">
        <f>K209/F209</f>
        <v>0.25789473684210529</v>
      </c>
      <c r="M209" s="132" t="s">
        <v>547</v>
      </c>
      <c r="N209" s="138">
        <v>43025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79</v>
      </c>
      <c r="B210" s="130">
        <v>42734</v>
      </c>
      <c r="C210" s="130"/>
      <c r="D210" s="131" t="s">
        <v>118</v>
      </c>
      <c r="E210" s="132" t="s">
        <v>545</v>
      </c>
      <c r="F210" s="133">
        <v>305</v>
      </c>
      <c r="G210" s="132"/>
      <c r="H210" s="132">
        <v>375</v>
      </c>
      <c r="I210" s="134">
        <v>375</v>
      </c>
      <c r="J210" s="135" t="s">
        <v>631</v>
      </c>
      <c r="K210" s="136">
        <f>H210-F210</f>
        <v>70</v>
      </c>
      <c r="L210" s="137">
        <f>K210/F210</f>
        <v>0.22950819672131148</v>
      </c>
      <c r="M210" s="132" t="s">
        <v>547</v>
      </c>
      <c r="N210" s="138">
        <v>42768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80</v>
      </c>
      <c r="B211" s="130">
        <v>42739</v>
      </c>
      <c r="C211" s="130"/>
      <c r="D211" s="131" t="s">
        <v>102</v>
      </c>
      <c r="E211" s="132" t="s">
        <v>545</v>
      </c>
      <c r="F211" s="133">
        <v>99.5</v>
      </c>
      <c r="G211" s="132"/>
      <c r="H211" s="132">
        <v>158</v>
      </c>
      <c r="I211" s="134">
        <v>158</v>
      </c>
      <c r="J211" s="135" t="s">
        <v>631</v>
      </c>
      <c r="K211" s="136">
        <f>H211-F211</f>
        <v>58.5</v>
      </c>
      <c r="L211" s="137">
        <f>K211/F211</f>
        <v>0.5879396984924623</v>
      </c>
      <c r="M211" s="132" t="s">
        <v>547</v>
      </c>
      <c r="N211" s="138">
        <v>42898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81</v>
      </c>
      <c r="B212" s="130">
        <v>42739</v>
      </c>
      <c r="C212" s="130"/>
      <c r="D212" s="131" t="s">
        <v>102</v>
      </c>
      <c r="E212" s="132" t="s">
        <v>545</v>
      </c>
      <c r="F212" s="133">
        <v>99.5</v>
      </c>
      <c r="G212" s="132"/>
      <c r="H212" s="132">
        <v>158</v>
      </c>
      <c r="I212" s="134">
        <v>158</v>
      </c>
      <c r="J212" s="135" t="s">
        <v>631</v>
      </c>
      <c r="K212" s="136">
        <v>58.5</v>
      </c>
      <c r="L212" s="137">
        <v>0.58793969849246197</v>
      </c>
      <c r="M212" s="132" t="s">
        <v>547</v>
      </c>
      <c r="N212" s="138">
        <v>42898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82</v>
      </c>
      <c r="B213" s="130">
        <v>42786</v>
      </c>
      <c r="C213" s="130"/>
      <c r="D213" s="131" t="s">
        <v>205</v>
      </c>
      <c r="E213" s="132" t="s">
        <v>545</v>
      </c>
      <c r="F213" s="133">
        <v>140.5</v>
      </c>
      <c r="G213" s="132"/>
      <c r="H213" s="132">
        <v>220</v>
      </c>
      <c r="I213" s="134">
        <v>220</v>
      </c>
      <c r="J213" s="135" t="s">
        <v>631</v>
      </c>
      <c r="K213" s="136">
        <f>H213-F213</f>
        <v>79.5</v>
      </c>
      <c r="L213" s="137">
        <f>K213/F213</f>
        <v>0.5658362989323843</v>
      </c>
      <c r="M213" s="132" t="s">
        <v>547</v>
      </c>
      <c r="N213" s="138">
        <v>42864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83</v>
      </c>
      <c r="B214" s="130">
        <v>42786</v>
      </c>
      <c r="C214" s="130"/>
      <c r="D214" s="131" t="s">
        <v>686</v>
      </c>
      <c r="E214" s="132" t="s">
        <v>545</v>
      </c>
      <c r="F214" s="133">
        <v>202.5</v>
      </c>
      <c r="G214" s="132"/>
      <c r="H214" s="132">
        <v>234</v>
      </c>
      <c r="I214" s="134">
        <v>234</v>
      </c>
      <c r="J214" s="135" t="s">
        <v>631</v>
      </c>
      <c r="K214" s="136">
        <v>31.5</v>
      </c>
      <c r="L214" s="137">
        <v>0.155555555555556</v>
      </c>
      <c r="M214" s="132" t="s">
        <v>547</v>
      </c>
      <c r="N214" s="138">
        <v>42836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84</v>
      </c>
      <c r="B215" s="130">
        <v>42818</v>
      </c>
      <c r="C215" s="130"/>
      <c r="D215" s="131" t="s">
        <v>687</v>
      </c>
      <c r="E215" s="132" t="s">
        <v>545</v>
      </c>
      <c r="F215" s="133">
        <v>300.5</v>
      </c>
      <c r="G215" s="132"/>
      <c r="H215" s="132">
        <v>417.5</v>
      </c>
      <c r="I215" s="134">
        <v>420</v>
      </c>
      <c r="J215" s="135" t="s">
        <v>688</v>
      </c>
      <c r="K215" s="136">
        <f>H215-F215</f>
        <v>117</v>
      </c>
      <c r="L215" s="137">
        <f>K215/F215</f>
        <v>0.38935108153078202</v>
      </c>
      <c r="M215" s="132" t="s">
        <v>547</v>
      </c>
      <c r="N215" s="138">
        <v>43070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85</v>
      </c>
      <c r="B216" s="130">
        <v>42818</v>
      </c>
      <c r="C216" s="130"/>
      <c r="D216" s="131" t="s">
        <v>661</v>
      </c>
      <c r="E216" s="132" t="s">
        <v>545</v>
      </c>
      <c r="F216" s="133">
        <v>850</v>
      </c>
      <c r="G216" s="132"/>
      <c r="H216" s="132">
        <v>1042.5</v>
      </c>
      <c r="I216" s="134">
        <v>1023</v>
      </c>
      <c r="J216" s="135" t="s">
        <v>689</v>
      </c>
      <c r="K216" s="136">
        <v>192.5</v>
      </c>
      <c r="L216" s="137">
        <v>0.22647058823529401</v>
      </c>
      <c r="M216" s="132" t="s">
        <v>547</v>
      </c>
      <c r="N216" s="138">
        <v>42830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86</v>
      </c>
      <c r="B217" s="130">
        <v>42830</v>
      </c>
      <c r="C217" s="130"/>
      <c r="D217" s="131" t="s">
        <v>465</v>
      </c>
      <c r="E217" s="132" t="s">
        <v>545</v>
      </c>
      <c r="F217" s="133">
        <v>785</v>
      </c>
      <c r="G217" s="132"/>
      <c r="H217" s="132">
        <v>930</v>
      </c>
      <c r="I217" s="134">
        <v>920</v>
      </c>
      <c r="J217" s="135" t="s">
        <v>690</v>
      </c>
      <c r="K217" s="136">
        <f>H217-F217</f>
        <v>145</v>
      </c>
      <c r="L217" s="137">
        <f>K217/F217</f>
        <v>0.18471337579617833</v>
      </c>
      <c r="M217" s="132" t="s">
        <v>547</v>
      </c>
      <c r="N217" s="138">
        <v>42976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39">
        <v>87</v>
      </c>
      <c r="B218" s="140">
        <v>42831</v>
      </c>
      <c r="C218" s="140"/>
      <c r="D218" s="141" t="s">
        <v>691</v>
      </c>
      <c r="E218" s="142" t="s">
        <v>545</v>
      </c>
      <c r="F218" s="143">
        <v>40</v>
      </c>
      <c r="G218" s="143"/>
      <c r="H218" s="144">
        <v>13.1</v>
      </c>
      <c r="I218" s="144">
        <v>60</v>
      </c>
      <c r="J218" s="145" t="s">
        <v>692</v>
      </c>
      <c r="K218" s="146">
        <v>-26.9</v>
      </c>
      <c r="L218" s="147">
        <v>-0.67249999999999999</v>
      </c>
      <c r="M218" s="143" t="s">
        <v>557</v>
      </c>
      <c r="N218" s="140">
        <v>43138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88</v>
      </c>
      <c r="B219" s="130">
        <v>42837</v>
      </c>
      <c r="C219" s="130"/>
      <c r="D219" s="131" t="s">
        <v>100</v>
      </c>
      <c r="E219" s="132" t="s">
        <v>545</v>
      </c>
      <c r="F219" s="133">
        <v>289.5</v>
      </c>
      <c r="G219" s="132"/>
      <c r="H219" s="132">
        <v>354</v>
      </c>
      <c r="I219" s="134">
        <v>360</v>
      </c>
      <c r="J219" s="135" t="s">
        <v>693</v>
      </c>
      <c r="K219" s="136">
        <f t="shared" ref="K219:K227" si="86">H219-F219</f>
        <v>64.5</v>
      </c>
      <c r="L219" s="137">
        <f t="shared" ref="L219:L227" si="87">K219/F219</f>
        <v>0.22279792746113988</v>
      </c>
      <c r="M219" s="132" t="s">
        <v>547</v>
      </c>
      <c r="N219" s="138">
        <v>43040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89</v>
      </c>
      <c r="B220" s="130">
        <v>42845</v>
      </c>
      <c r="C220" s="130"/>
      <c r="D220" s="131" t="s">
        <v>413</v>
      </c>
      <c r="E220" s="132" t="s">
        <v>545</v>
      </c>
      <c r="F220" s="133">
        <v>700</v>
      </c>
      <c r="G220" s="132"/>
      <c r="H220" s="132">
        <v>840</v>
      </c>
      <c r="I220" s="134">
        <v>840</v>
      </c>
      <c r="J220" s="135" t="s">
        <v>694</v>
      </c>
      <c r="K220" s="136">
        <f t="shared" si="86"/>
        <v>140</v>
      </c>
      <c r="L220" s="137">
        <f t="shared" si="87"/>
        <v>0.2</v>
      </c>
      <c r="M220" s="132" t="s">
        <v>547</v>
      </c>
      <c r="N220" s="138">
        <v>42893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90</v>
      </c>
      <c r="B221" s="130">
        <v>42887</v>
      </c>
      <c r="C221" s="130"/>
      <c r="D221" s="131" t="s">
        <v>695</v>
      </c>
      <c r="E221" s="132" t="s">
        <v>545</v>
      </c>
      <c r="F221" s="133">
        <v>130</v>
      </c>
      <c r="G221" s="132"/>
      <c r="H221" s="132">
        <v>144.25</v>
      </c>
      <c r="I221" s="134">
        <v>170</v>
      </c>
      <c r="J221" s="135" t="s">
        <v>696</v>
      </c>
      <c r="K221" s="136">
        <f t="shared" si="86"/>
        <v>14.25</v>
      </c>
      <c r="L221" s="137">
        <f t="shared" si="87"/>
        <v>0.10961538461538461</v>
      </c>
      <c r="M221" s="132" t="s">
        <v>547</v>
      </c>
      <c r="N221" s="138">
        <v>43675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29">
        <v>91</v>
      </c>
      <c r="B222" s="130">
        <v>42901</v>
      </c>
      <c r="C222" s="130"/>
      <c r="D222" s="131" t="s">
        <v>697</v>
      </c>
      <c r="E222" s="132" t="s">
        <v>545</v>
      </c>
      <c r="F222" s="133">
        <v>214.5</v>
      </c>
      <c r="G222" s="132"/>
      <c r="H222" s="132">
        <v>262</v>
      </c>
      <c r="I222" s="134">
        <v>262</v>
      </c>
      <c r="J222" s="135" t="s">
        <v>566</v>
      </c>
      <c r="K222" s="136">
        <f t="shared" si="86"/>
        <v>47.5</v>
      </c>
      <c r="L222" s="137">
        <f t="shared" si="87"/>
        <v>0.22144522144522144</v>
      </c>
      <c r="M222" s="132" t="s">
        <v>547</v>
      </c>
      <c r="N222" s="138">
        <v>42977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92</v>
      </c>
      <c r="B223" s="161">
        <v>42933</v>
      </c>
      <c r="C223" s="161"/>
      <c r="D223" s="162" t="s">
        <v>698</v>
      </c>
      <c r="E223" s="163" t="s">
        <v>545</v>
      </c>
      <c r="F223" s="164">
        <v>370</v>
      </c>
      <c r="G223" s="163"/>
      <c r="H223" s="163">
        <v>447.5</v>
      </c>
      <c r="I223" s="165">
        <v>450</v>
      </c>
      <c r="J223" s="166" t="s">
        <v>631</v>
      </c>
      <c r="K223" s="136">
        <f t="shared" si="86"/>
        <v>77.5</v>
      </c>
      <c r="L223" s="167">
        <f t="shared" si="87"/>
        <v>0.20945945945945946</v>
      </c>
      <c r="M223" s="163" t="s">
        <v>547</v>
      </c>
      <c r="N223" s="168">
        <v>43035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93</v>
      </c>
      <c r="B224" s="161">
        <v>42943</v>
      </c>
      <c r="C224" s="161"/>
      <c r="D224" s="162" t="s">
        <v>203</v>
      </c>
      <c r="E224" s="163" t="s">
        <v>545</v>
      </c>
      <c r="F224" s="164">
        <v>657.5</v>
      </c>
      <c r="G224" s="163"/>
      <c r="H224" s="163">
        <v>825</v>
      </c>
      <c r="I224" s="165">
        <v>820</v>
      </c>
      <c r="J224" s="166" t="s">
        <v>631</v>
      </c>
      <c r="K224" s="136">
        <f t="shared" si="86"/>
        <v>167.5</v>
      </c>
      <c r="L224" s="167">
        <f t="shared" si="87"/>
        <v>0.25475285171102663</v>
      </c>
      <c r="M224" s="163" t="s">
        <v>547</v>
      </c>
      <c r="N224" s="168">
        <v>43090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94</v>
      </c>
      <c r="B225" s="130">
        <v>42964</v>
      </c>
      <c r="C225" s="130"/>
      <c r="D225" s="131" t="s">
        <v>374</v>
      </c>
      <c r="E225" s="132" t="s">
        <v>545</v>
      </c>
      <c r="F225" s="133">
        <v>605</v>
      </c>
      <c r="G225" s="132"/>
      <c r="H225" s="132">
        <v>750</v>
      </c>
      <c r="I225" s="134">
        <v>750</v>
      </c>
      <c r="J225" s="135" t="s">
        <v>690</v>
      </c>
      <c r="K225" s="136">
        <f t="shared" si="86"/>
        <v>145</v>
      </c>
      <c r="L225" s="137">
        <f t="shared" si="87"/>
        <v>0.23966942148760331</v>
      </c>
      <c r="M225" s="132" t="s">
        <v>547</v>
      </c>
      <c r="N225" s="138">
        <v>43027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39">
        <v>95</v>
      </c>
      <c r="B226" s="140">
        <v>42979</v>
      </c>
      <c r="C226" s="140"/>
      <c r="D226" s="148" t="s">
        <v>699</v>
      </c>
      <c r="E226" s="143" t="s">
        <v>545</v>
      </c>
      <c r="F226" s="143">
        <v>255</v>
      </c>
      <c r="G226" s="144"/>
      <c r="H226" s="144">
        <v>217.25</v>
      </c>
      <c r="I226" s="144">
        <v>320</v>
      </c>
      <c r="J226" s="145" t="s">
        <v>700</v>
      </c>
      <c r="K226" s="146">
        <f t="shared" si="86"/>
        <v>-37.75</v>
      </c>
      <c r="L226" s="149">
        <f t="shared" si="87"/>
        <v>-0.14803921568627451</v>
      </c>
      <c r="M226" s="143" t="s">
        <v>557</v>
      </c>
      <c r="N226" s="140">
        <v>43661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96</v>
      </c>
      <c r="B227" s="130">
        <v>42997</v>
      </c>
      <c r="C227" s="130"/>
      <c r="D227" s="131" t="s">
        <v>701</v>
      </c>
      <c r="E227" s="132" t="s">
        <v>545</v>
      </c>
      <c r="F227" s="133">
        <v>215</v>
      </c>
      <c r="G227" s="132"/>
      <c r="H227" s="132">
        <v>258</v>
      </c>
      <c r="I227" s="134">
        <v>258</v>
      </c>
      <c r="J227" s="135" t="s">
        <v>631</v>
      </c>
      <c r="K227" s="136">
        <f t="shared" si="86"/>
        <v>43</v>
      </c>
      <c r="L227" s="137">
        <f t="shared" si="87"/>
        <v>0.2</v>
      </c>
      <c r="M227" s="132" t="s">
        <v>547</v>
      </c>
      <c r="N227" s="138">
        <v>43040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97</v>
      </c>
      <c r="B228" s="130">
        <v>42997</v>
      </c>
      <c r="C228" s="130"/>
      <c r="D228" s="131" t="s">
        <v>701</v>
      </c>
      <c r="E228" s="132" t="s">
        <v>545</v>
      </c>
      <c r="F228" s="133">
        <v>215</v>
      </c>
      <c r="G228" s="132"/>
      <c r="H228" s="132">
        <v>258</v>
      </c>
      <c r="I228" s="134">
        <v>258</v>
      </c>
      <c r="J228" s="166" t="s">
        <v>631</v>
      </c>
      <c r="K228" s="136">
        <v>43</v>
      </c>
      <c r="L228" s="137">
        <v>0.2</v>
      </c>
      <c r="M228" s="132" t="s">
        <v>547</v>
      </c>
      <c r="N228" s="138">
        <v>43040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98</v>
      </c>
      <c r="B229" s="161">
        <v>42998</v>
      </c>
      <c r="C229" s="161"/>
      <c r="D229" s="162" t="s">
        <v>702</v>
      </c>
      <c r="E229" s="163" t="s">
        <v>545</v>
      </c>
      <c r="F229" s="133">
        <v>75</v>
      </c>
      <c r="G229" s="163"/>
      <c r="H229" s="163">
        <v>90</v>
      </c>
      <c r="I229" s="165">
        <v>90</v>
      </c>
      <c r="J229" s="135" t="s">
        <v>703</v>
      </c>
      <c r="K229" s="136">
        <f t="shared" ref="K229:K234" si="88">H229-F229</f>
        <v>15</v>
      </c>
      <c r="L229" s="137">
        <f t="shared" ref="L229:L234" si="89">K229/F229</f>
        <v>0.2</v>
      </c>
      <c r="M229" s="132" t="s">
        <v>547</v>
      </c>
      <c r="N229" s="138">
        <v>43019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99</v>
      </c>
      <c r="B230" s="161">
        <v>43011</v>
      </c>
      <c r="C230" s="161"/>
      <c r="D230" s="162" t="s">
        <v>704</v>
      </c>
      <c r="E230" s="163" t="s">
        <v>545</v>
      </c>
      <c r="F230" s="164">
        <v>315</v>
      </c>
      <c r="G230" s="163"/>
      <c r="H230" s="163">
        <v>392</v>
      </c>
      <c r="I230" s="165">
        <v>384</v>
      </c>
      <c r="J230" s="166" t="s">
        <v>705</v>
      </c>
      <c r="K230" s="136">
        <f t="shared" si="88"/>
        <v>77</v>
      </c>
      <c r="L230" s="167">
        <f t="shared" si="89"/>
        <v>0.24444444444444444</v>
      </c>
      <c r="M230" s="163" t="s">
        <v>547</v>
      </c>
      <c r="N230" s="168">
        <v>43017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100</v>
      </c>
      <c r="B231" s="161">
        <v>43013</v>
      </c>
      <c r="C231" s="161"/>
      <c r="D231" s="162" t="s">
        <v>443</v>
      </c>
      <c r="E231" s="163" t="s">
        <v>545</v>
      </c>
      <c r="F231" s="164">
        <v>145</v>
      </c>
      <c r="G231" s="163"/>
      <c r="H231" s="163">
        <v>179</v>
      </c>
      <c r="I231" s="165">
        <v>180</v>
      </c>
      <c r="J231" s="166" t="s">
        <v>706</v>
      </c>
      <c r="K231" s="136">
        <f t="shared" si="88"/>
        <v>34</v>
      </c>
      <c r="L231" s="167">
        <f t="shared" si="89"/>
        <v>0.23448275862068965</v>
      </c>
      <c r="M231" s="163" t="s">
        <v>547</v>
      </c>
      <c r="N231" s="168">
        <v>43025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101</v>
      </c>
      <c r="B232" s="161">
        <v>43014</v>
      </c>
      <c r="C232" s="161"/>
      <c r="D232" s="162" t="s">
        <v>349</v>
      </c>
      <c r="E232" s="163" t="s">
        <v>545</v>
      </c>
      <c r="F232" s="164">
        <v>256</v>
      </c>
      <c r="G232" s="163"/>
      <c r="H232" s="163">
        <v>323</v>
      </c>
      <c r="I232" s="165">
        <v>320</v>
      </c>
      <c r="J232" s="166" t="s">
        <v>631</v>
      </c>
      <c r="K232" s="136">
        <f t="shared" si="88"/>
        <v>67</v>
      </c>
      <c r="L232" s="167">
        <f t="shared" si="89"/>
        <v>0.26171875</v>
      </c>
      <c r="M232" s="163" t="s">
        <v>547</v>
      </c>
      <c r="N232" s="168">
        <v>43067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102</v>
      </c>
      <c r="B233" s="161">
        <v>43017</v>
      </c>
      <c r="C233" s="161"/>
      <c r="D233" s="162" t="s">
        <v>363</v>
      </c>
      <c r="E233" s="163" t="s">
        <v>545</v>
      </c>
      <c r="F233" s="164">
        <v>137.5</v>
      </c>
      <c r="G233" s="163"/>
      <c r="H233" s="163">
        <v>184</v>
      </c>
      <c r="I233" s="165">
        <v>183</v>
      </c>
      <c r="J233" s="166" t="s">
        <v>707</v>
      </c>
      <c r="K233" s="136">
        <f t="shared" si="88"/>
        <v>46.5</v>
      </c>
      <c r="L233" s="167">
        <f t="shared" si="89"/>
        <v>0.33818181818181819</v>
      </c>
      <c r="M233" s="163" t="s">
        <v>547</v>
      </c>
      <c r="N233" s="168">
        <v>43108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103</v>
      </c>
      <c r="B234" s="161">
        <v>43018</v>
      </c>
      <c r="C234" s="161"/>
      <c r="D234" s="162" t="s">
        <v>708</v>
      </c>
      <c r="E234" s="163" t="s">
        <v>545</v>
      </c>
      <c r="F234" s="164">
        <v>125.5</v>
      </c>
      <c r="G234" s="163"/>
      <c r="H234" s="163">
        <v>158</v>
      </c>
      <c r="I234" s="165">
        <v>155</v>
      </c>
      <c r="J234" s="166" t="s">
        <v>709</v>
      </c>
      <c r="K234" s="136">
        <f t="shared" si="88"/>
        <v>32.5</v>
      </c>
      <c r="L234" s="167">
        <f t="shared" si="89"/>
        <v>0.25896414342629481</v>
      </c>
      <c r="M234" s="163" t="s">
        <v>547</v>
      </c>
      <c r="N234" s="168">
        <v>43067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104</v>
      </c>
      <c r="B235" s="161">
        <v>43018</v>
      </c>
      <c r="C235" s="161"/>
      <c r="D235" s="162" t="s">
        <v>710</v>
      </c>
      <c r="E235" s="163" t="s">
        <v>545</v>
      </c>
      <c r="F235" s="164">
        <v>895</v>
      </c>
      <c r="G235" s="163"/>
      <c r="H235" s="163">
        <v>1122.5</v>
      </c>
      <c r="I235" s="165">
        <v>1078</v>
      </c>
      <c r="J235" s="166" t="s">
        <v>711</v>
      </c>
      <c r="K235" s="136">
        <v>227.5</v>
      </c>
      <c r="L235" s="167">
        <v>0.25418994413407803</v>
      </c>
      <c r="M235" s="163" t="s">
        <v>547</v>
      </c>
      <c r="N235" s="168">
        <v>43117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105</v>
      </c>
      <c r="B236" s="161">
        <v>43020</v>
      </c>
      <c r="C236" s="161"/>
      <c r="D236" s="162" t="s">
        <v>358</v>
      </c>
      <c r="E236" s="163" t="s">
        <v>545</v>
      </c>
      <c r="F236" s="164">
        <v>525</v>
      </c>
      <c r="G236" s="163"/>
      <c r="H236" s="163">
        <v>629</v>
      </c>
      <c r="I236" s="165">
        <v>629</v>
      </c>
      <c r="J236" s="166" t="s">
        <v>631</v>
      </c>
      <c r="K236" s="136">
        <v>104</v>
      </c>
      <c r="L236" s="167">
        <v>0.19809523809523799</v>
      </c>
      <c r="M236" s="163" t="s">
        <v>547</v>
      </c>
      <c r="N236" s="168">
        <v>43119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106</v>
      </c>
      <c r="B237" s="161">
        <v>43046</v>
      </c>
      <c r="C237" s="161"/>
      <c r="D237" s="162" t="s">
        <v>391</v>
      </c>
      <c r="E237" s="163" t="s">
        <v>545</v>
      </c>
      <c r="F237" s="164">
        <v>740</v>
      </c>
      <c r="G237" s="163"/>
      <c r="H237" s="163">
        <v>892.5</v>
      </c>
      <c r="I237" s="165">
        <v>900</v>
      </c>
      <c r="J237" s="166" t="s">
        <v>712</v>
      </c>
      <c r="K237" s="136">
        <f>H237-F237</f>
        <v>152.5</v>
      </c>
      <c r="L237" s="167">
        <f>K237/F237</f>
        <v>0.20608108108108109</v>
      </c>
      <c r="M237" s="163" t="s">
        <v>547</v>
      </c>
      <c r="N237" s="168">
        <v>43052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9">
        <v>107</v>
      </c>
      <c r="B238" s="130">
        <v>43073</v>
      </c>
      <c r="C238" s="130"/>
      <c r="D238" s="131" t="s">
        <v>713</v>
      </c>
      <c r="E238" s="132" t="s">
        <v>545</v>
      </c>
      <c r="F238" s="133">
        <v>118.5</v>
      </c>
      <c r="G238" s="132"/>
      <c r="H238" s="132">
        <v>143.5</v>
      </c>
      <c r="I238" s="134">
        <v>145</v>
      </c>
      <c r="J238" s="135" t="s">
        <v>714</v>
      </c>
      <c r="K238" s="136">
        <f>H238-F238</f>
        <v>25</v>
      </c>
      <c r="L238" s="137">
        <f>K238/F238</f>
        <v>0.2109704641350211</v>
      </c>
      <c r="M238" s="132" t="s">
        <v>547</v>
      </c>
      <c r="N238" s="138">
        <v>43097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39">
        <v>108</v>
      </c>
      <c r="B239" s="140">
        <v>43090</v>
      </c>
      <c r="C239" s="140"/>
      <c r="D239" s="141" t="s">
        <v>418</v>
      </c>
      <c r="E239" s="142" t="s">
        <v>545</v>
      </c>
      <c r="F239" s="143">
        <v>715</v>
      </c>
      <c r="G239" s="143"/>
      <c r="H239" s="144">
        <v>500</v>
      </c>
      <c r="I239" s="144">
        <v>872</v>
      </c>
      <c r="J239" s="145" t="s">
        <v>715</v>
      </c>
      <c r="K239" s="146">
        <f>H239-F239</f>
        <v>-215</v>
      </c>
      <c r="L239" s="147">
        <f>K239/F239</f>
        <v>-0.30069930069930068</v>
      </c>
      <c r="M239" s="143" t="s">
        <v>557</v>
      </c>
      <c r="N239" s="140">
        <v>43670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9">
        <v>109</v>
      </c>
      <c r="B240" s="130">
        <v>43098</v>
      </c>
      <c r="C240" s="130"/>
      <c r="D240" s="131" t="s">
        <v>704</v>
      </c>
      <c r="E240" s="132" t="s">
        <v>545</v>
      </c>
      <c r="F240" s="133">
        <v>435</v>
      </c>
      <c r="G240" s="132"/>
      <c r="H240" s="132">
        <v>542.5</v>
      </c>
      <c r="I240" s="134">
        <v>539</v>
      </c>
      <c r="J240" s="135" t="s">
        <v>631</v>
      </c>
      <c r="K240" s="136">
        <v>107.5</v>
      </c>
      <c r="L240" s="137">
        <v>0.247126436781609</v>
      </c>
      <c r="M240" s="132" t="s">
        <v>547</v>
      </c>
      <c r="N240" s="138">
        <v>43206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110</v>
      </c>
      <c r="B241" s="130">
        <v>43098</v>
      </c>
      <c r="C241" s="130"/>
      <c r="D241" s="131" t="s">
        <v>517</v>
      </c>
      <c r="E241" s="132" t="s">
        <v>545</v>
      </c>
      <c r="F241" s="133">
        <v>885</v>
      </c>
      <c r="G241" s="132"/>
      <c r="H241" s="132">
        <v>1090</v>
      </c>
      <c r="I241" s="134">
        <v>1084</v>
      </c>
      <c r="J241" s="135" t="s">
        <v>631</v>
      </c>
      <c r="K241" s="136">
        <v>205</v>
      </c>
      <c r="L241" s="137">
        <v>0.23163841807909599</v>
      </c>
      <c r="M241" s="132" t="s">
        <v>547</v>
      </c>
      <c r="N241" s="138">
        <v>43213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9">
        <v>111</v>
      </c>
      <c r="B242" s="170">
        <v>43192</v>
      </c>
      <c r="C242" s="170"/>
      <c r="D242" s="148" t="s">
        <v>716</v>
      </c>
      <c r="E242" s="143" t="s">
        <v>545</v>
      </c>
      <c r="F242" s="171">
        <v>478.5</v>
      </c>
      <c r="G242" s="143"/>
      <c r="H242" s="143">
        <v>442</v>
      </c>
      <c r="I242" s="144">
        <v>613</v>
      </c>
      <c r="J242" s="145" t="s">
        <v>717</v>
      </c>
      <c r="K242" s="146">
        <f>H242-F242</f>
        <v>-36.5</v>
      </c>
      <c r="L242" s="147">
        <f>K242/F242</f>
        <v>-7.6280041797283177E-2</v>
      </c>
      <c r="M242" s="143" t="s">
        <v>557</v>
      </c>
      <c r="N242" s="140">
        <v>43762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39">
        <v>112</v>
      </c>
      <c r="B243" s="140">
        <v>43194</v>
      </c>
      <c r="C243" s="140"/>
      <c r="D243" s="141" t="s">
        <v>718</v>
      </c>
      <c r="E243" s="142" t="s">
        <v>545</v>
      </c>
      <c r="F243" s="143">
        <f>141.5-7.3</f>
        <v>134.19999999999999</v>
      </c>
      <c r="G243" s="143"/>
      <c r="H243" s="144">
        <v>77</v>
      </c>
      <c r="I243" s="144">
        <v>180</v>
      </c>
      <c r="J243" s="145" t="s">
        <v>719</v>
      </c>
      <c r="K243" s="146">
        <f>H243-F243</f>
        <v>-57.199999999999989</v>
      </c>
      <c r="L243" s="147">
        <f>K243/F243</f>
        <v>-0.42622950819672129</v>
      </c>
      <c r="M243" s="143" t="s">
        <v>557</v>
      </c>
      <c r="N243" s="140">
        <v>43522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39">
        <v>113</v>
      </c>
      <c r="B244" s="140">
        <v>43209</v>
      </c>
      <c r="C244" s="140"/>
      <c r="D244" s="141" t="s">
        <v>720</v>
      </c>
      <c r="E244" s="142" t="s">
        <v>545</v>
      </c>
      <c r="F244" s="143">
        <v>430</v>
      </c>
      <c r="G244" s="143"/>
      <c r="H244" s="144">
        <v>220</v>
      </c>
      <c r="I244" s="144">
        <v>537</v>
      </c>
      <c r="J244" s="145" t="s">
        <v>721</v>
      </c>
      <c r="K244" s="146">
        <f>H244-F244</f>
        <v>-210</v>
      </c>
      <c r="L244" s="147">
        <f>K244/F244</f>
        <v>-0.48837209302325579</v>
      </c>
      <c r="M244" s="143" t="s">
        <v>557</v>
      </c>
      <c r="N244" s="140">
        <v>43252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114</v>
      </c>
      <c r="B245" s="161">
        <v>43220</v>
      </c>
      <c r="C245" s="161"/>
      <c r="D245" s="162" t="s">
        <v>722</v>
      </c>
      <c r="E245" s="163" t="s">
        <v>545</v>
      </c>
      <c r="F245" s="163">
        <v>153.5</v>
      </c>
      <c r="G245" s="163"/>
      <c r="H245" s="163">
        <v>196</v>
      </c>
      <c r="I245" s="165">
        <v>196</v>
      </c>
      <c r="J245" s="135" t="s">
        <v>723</v>
      </c>
      <c r="K245" s="136">
        <f>H245-F245</f>
        <v>42.5</v>
      </c>
      <c r="L245" s="137">
        <f>K245/F245</f>
        <v>0.27687296416938112</v>
      </c>
      <c r="M245" s="132" t="s">
        <v>547</v>
      </c>
      <c r="N245" s="138">
        <v>43605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39">
        <v>115</v>
      </c>
      <c r="B246" s="140">
        <v>43306</v>
      </c>
      <c r="C246" s="140"/>
      <c r="D246" s="141" t="s">
        <v>691</v>
      </c>
      <c r="E246" s="142" t="s">
        <v>545</v>
      </c>
      <c r="F246" s="143">
        <v>27.5</v>
      </c>
      <c r="G246" s="143"/>
      <c r="H246" s="144">
        <v>13.1</v>
      </c>
      <c r="I246" s="144">
        <v>60</v>
      </c>
      <c r="J246" s="145" t="s">
        <v>724</v>
      </c>
      <c r="K246" s="146">
        <v>-14.4</v>
      </c>
      <c r="L246" s="147">
        <v>-0.52363636363636401</v>
      </c>
      <c r="M246" s="143" t="s">
        <v>557</v>
      </c>
      <c r="N246" s="140">
        <v>43138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9">
        <v>116</v>
      </c>
      <c r="B247" s="170">
        <v>43318</v>
      </c>
      <c r="C247" s="170"/>
      <c r="D247" s="148" t="s">
        <v>725</v>
      </c>
      <c r="E247" s="143" t="s">
        <v>545</v>
      </c>
      <c r="F247" s="143">
        <v>148.5</v>
      </c>
      <c r="G247" s="143"/>
      <c r="H247" s="143">
        <v>102</v>
      </c>
      <c r="I247" s="144">
        <v>182</v>
      </c>
      <c r="J247" s="145" t="s">
        <v>726</v>
      </c>
      <c r="K247" s="146">
        <f>H247-F247</f>
        <v>-46.5</v>
      </c>
      <c r="L247" s="147">
        <f>K247/F247</f>
        <v>-0.31313131313131315</v>
      </c>
      <c r="M247" s="143" t="s">
        <v>557</v>
      </c>
      <c r="N247" s="140">
        <v>43661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29">
        <v>117</v>
      </c>
      <c r="B248" s="130">
        <v>43335</v>
      </c>
      <c r="C248" s="130"/>
      <c r="D248" s="131" t="s">
        <v>727</v>
      </c>
      <c r="E248" s="132" t="s">
        <v>545</v>
      </c>
      <c r="F248" s="163">
        <v>285</v>
      </c>
      <c r="G248" s="132"/>
      <c r="H248" s="132">
        <v>355</v>
      </c>
      <c r="I248" s="134">
        <v>364</v>
      </c>
      <c r="J248" s="135" t="s">
        <v>728</v>
      </c>
      <c r="K248" s="136">
        <v>70</v>
      </c>
      <c r="L248" s="137">
        <v>0.24561403508771901</v>
      </c>
      <c r="M248" s="132" t="s">
        <v>547</v>
      </c>
      <c r="N248" s="138">
        <v>43455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29">
        <v>118</v>
      </c>
      <c r="B249" s="130">
        <v>43341</v>
      </c>
      <c r="C249" s="130"/>
      <c r="D249" s="131" t="s">
        <v>383</v>
      </c>
      <c r="E249" s="132" t="s">
        <v>545</v>
      </c>
      <c r="F249" s="163">
        <v>525</v>
      </c>
      <c r="G249" s="132"/>
      <c r="H249" s="132">
        <v>585</v>
      </c>
      <c r="I249" s="134">
        <v>635</v>
      </c>
      <c r="J249" s="135" t="s">
        <v>729</v>
      </c>
      <c r="K249" s="136">
        <f t="shared" ref="K249:K280" si="90">H249-F249</f>
        <v>60</v>
      </c>
      <c r="L249" s="137">
        <f t="shared" ref="L249:L280" si="91">K249/F249</f>
        <v>0.11428571428571428</v>
      </c>
      <c r="M249" s="132" t="s">
        <v>547</v>
      </c>
      <c r="N249" s="138">
        <v>43662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29">
        <v>119</v>
      </c>
      <c r="B250" s="130">
        <v>43395</v>
      </c>
      <c r="C250" s="130"/>
      <c r="D250" s="131" t="s">
        <v>374</v>
      </c>
      <c r="E250" s="132" t="s">
        <v>545</v>
      </c>
      <c r="F250" s="163">
        <v>475</v>
      </c>
      <c r="G250" s="132"/>
      <c r="H250" s="132">
        <v>574</v>
      </c>
      <c r="I250" s="134">
        <v>570</v>
      </c>
      <c r="J250" s="135" t="s">
        <v>631</v>
      </c>
      <c r="K250" s="136">
        <f t="shared" si="90"/>
        <v>99</v>
      </c>
      <c r="L250" s="137">
        <f t="shared" si="91"/>
        <v>0.20842105263157895</v>
      </c>
      <c r="M250" s="132" t="s">
        <v>547</v>
      </c>
      <c r="N250" s="138">
        <v>43403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120</v>
      </c>
      <c r="B251" s="161">
        <v>43397</v>
      </c>
      <c r="C251" s="161"/>
      <c r="D251" s="162" t="s">
        <v>730</v>
      </c>
      <c r="E251" s="163" t="s">
        <v>545</v>
      </c>
      <c r="F251" s="163">
        <v>707.5</v>
      </c>
      <c r="G251" s="163"/>
      <c r="H251" s="163">
        <v>872</v>
      </c>
      <c r="I251" s="165">
        <v>872</v>
      </c>
      <c r="J251" s="166" t="s">
        <v>631</v>
      </c>
      <c r="K251" s="136">
        <f t="shared" si="90"/>
        <v>164.5</v>
      </c>
      <c r="L251" s="167">
        <f t="shared" si="91"/>
        <v>0.23250883392226149</v>
      </c>
      <c r="M251" s="163" t="s">
        <v>547</v>
      </c>
      <c r="N251" s="168">
        <v>43482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121</v>
      </c>
      <c r="B252" s="161">
        <v>43398</v>
      </c>
      <c r="C252" s="161"/>
      <c r="D252" s="162" t="s">
        <v>731</v>
      </c>
      <c r="E252" s="163" t="s">
        <v>545</v>
      </c>
      <c r="F252" s="163">
        <v>162</v>
      </c>
      <c r="G252" s="163"/>
      <c r="H252" s="163">
        <v>204</v>
      </c>
      <c r="I252" s="165">
        <v>209</v>
      </c>
      <c r="J252" s="166" t="s">
        <v>732</v>
      </c>
      <c r="K252" s="136">
        <f t="shared" si="90"/>
        <v>42</v>
      </c>
      <c r="L252" s="167">
        <f t="shared" si="91"/>
        <v>0.25925925925925924</v>
      </c>
      <c r="M252" s="163" t="s">
        <v>547</v>
      </c>
      <c r="N252" s="168">
        <v>43539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122</v>
      </c>
      <c r="B253" s="161">
        <v>43399</v>
      </c>
      <c r="C253" s="161"/>
      <c r="D253" s="162" t="s">
        <v>459</v>
      </c>
      <c r="E253" s="163" t="s">
        <v>545</v>
      </c>
      <c r="F253" s="163">
        <v>240</v>
      </c>
      <c r="G253" s="163"/>
      <c r="H253" s="163">
        <v>297</v>
      </c>
      <c r="I253" s="165">
        <v>297</v>
      </c>
      <c r="J253" s="166" t="s">
        <v>631</v>
      </c>
      <c r="K253" s="172">
        <f t="shared" si="90"/>
        <v>57</v>
      </c>
      <c r="L253" s="167">
        <f t="shared" si="91"/>
        <v>0.23749999999999999</v>
      </c>
      <c r="M253" s="163" t="s">
        <v>547</v>
      </c>
      <c r="N253" s="168">
        <v>43417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29">
        <v>123</v>
      </c>
      <c r="B254" s="130">
        <v>43439</v>
      </c>
      <c r="C254" s="130"/>
      <c r="D254" s="131" t="s">
        <v>733</v>
      </c>
      <c r="E254" s="132" t="s">
        <v>545</v>
      </c>
      <c r="F254" s="132">
        <v>202.5</v>
      </c>
      <c r="G254" s="132"/>
      <c r="H254" s="132">
        <v>255</v>
      </c>
      <c r="I254" s="134">
        <v>252</v>
      </c>
      <c r="J254" s="135" t="s">
        <v>631</v>
      </c>
      <c r="K254" s="136">
        <f t="shared" si="90"/>
        <v>52.5</v>
      </c>
      <c r="L254" s="137">
        <f t="shared" si="91"/>
        <v>0.25925925925925924</v>
      </c>
      <c r="M254" s="132" t="s">
        <v>547</v>
      </c>
      <c r="N254" s="138">
        <v>43542</v>
      </c>
      <c r="O254" s="54"/>
      <c r="P254" s="54"/>
      <c r="Q254" s="198"/>
      <c r="R254" s="37" t="s">
        <v>856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124</v>
      </c>
      <c r="B255" s="161">
        <v>43465</v>
      </c>
      <c r="C255" s="130"/>
      <c r="D255" s="162" t="s">
        <v>156</v>
      </c>
      <c r="E255" s="163" t="s">
        <v>545</v>
      </c>
      <c r="F255" s="163">
        <v>710</v>
      </c>
      <c r="G255" s="163"/>
      <c r="H255" s="163">
        <v>866</v>
      </c>
      <c r="I255" s="165">
        <v>866</v>
      </c>
      <c r="J255" s="166" t="s">
        <v>631</v>
      </c>
      <c r="K255" s="136">
        <f t="shared" si="90"/>
        <v>156</v>
      </c>
      <c r="L255" s="137">
        <f t="shared" si="91"/>
        <v>0.21971830985915494</v>
      </c>
      <c r="M255" s="132" t="s">
        <v>547</v>
      </c>
      <c r="N255" s="138">
        <v>43553</v>
      </c>
      <c r="O255" s="54"/>
      <c r="P255" s="54"/>
      <c r="Q255" s="198"/>
      <c r="R255" s="37" t="s">
        <v>856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125</v>
      </c>
      <c r="B256" s="161">
        <v>43522</v>
      </c>
      <c r="C256" s="161"/>
      <c r="D256" s="162" t="s">
        <v>170</v>
      </c>
      <c r="E256" s="163" t="s">
        <v>545</v>
      </c>
      <c r="F256" s="163">
        <v>337.25</v>
      </c>
      <c r="G256" s="163"/>
      <c r="H256" s="163">
        <v>398.5</v>
      </c>
      <c r="I256" s="165">
        <v>411</v>
      </c>
      <c r="J256" s="135" t="s">
        <v>734</v>
      </c>
      <c r="K256" s="136">
        <f t="shared" si="90"/>
        <v>61.25</v>
      </c>
      <c r="L256" s="137">
        <f t="shared" si="91"/>
        <v>0.1816160118606375</v>
      </c>
      <c r="M256" s="132" t="s">
        <v>547</v>
      </c>
      <c r="N256" s="138">
        <v>43760</v>
      </c>
      <c r="O256" s="54"/>
      <c r="P256" s="54"/>
      <c r="Q256" s="198"/>
      <c r="R256" s="37" t="s">
        <v>856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73">
        <v>126</v>
      </c>
      <c r="B257" s="174">
        <v>43559</v>
      </c>
      <c r="C257" s="174"/>
      <c r="D257" s="175" t="s">
        <v>735</v>
      </c>
      <c r="E257" s="176" t="s">
        <v>545</v>
      </c>
      <c r="F257" s="176">
        <v>130</v>
      </c>
      <c r="G257" s="176"/>
      <c r="H257" s="176">
        <v>65</v>
      </c>
      <c r="I257" s="177">
        <v>158</v>
      </c>
      <c r="J257" s="145" t="s">
        <v>736</v>
      </c>
      <c r="K257" s="146">
        <f t="shared" si="90"/>
        <v>-65</v>
      </c>
      <c r="L257" s="147">
        <f t="shared" si="91"/>
        <v>-0.5</v>
      </c>
      <c r="M257" s="143" t="s">
        <v>557</v>
      </c>
      <c r="N257" s="140">
        <v>43726</v>
      </c>
      <c r="O257" s="54"/>
      <c r="P257" s="54"/>
      <c r="Q257" s="198"/>
      <c r="R257" s="37" t="s">
        <v>854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127</v>
      </c>
      <c r="B258" s="161">
        <v>43017</v>
      </c>
      <c r="C258" s="161"/>
      <c r="D258" s="162" t="s">
        <v>205</v>
      </c>
      <c r="E258" s="163" t="s">
        <v>545</v>
      </c>
      <c r="F258" s="163">
        <v>141.5</v>
      </c>
      <c r="G258" s="163"/>
      <c r="H258" s="163">
        <v>183.5</v>
      </c>
      <c r="I258" s="165">
        <v>210</v>
      </c>
      <c r="J258" s="135" t="s">
        <v>732</v>
      </c>
      <c r="K258" s="136">
        <f t="shared" si="90"/>
        <v>42</v>
      </c>
      <c r="L258" s="137">
        <f t="shared" si="91"/>
        <v>0.29681978798586572</v>
      </c>
      <c r="M258" s="132" t="s">
        <v>547</v>
      </c>
      <c r="N258" s="138">
        <v>43042</v>
      </c>
      <c r="O258" s="54"/>
      <c r="P258" s="54"/>
      <c r="Q258" s="198"/>
      <c r="R258" s="37" t="s">
        <v>854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73">
        <v>128</v>
      </c>
      <c r="B259" s="174">
        <v>43074</v>
      </c>
      <c r="C259" s="174"/>
      <c r="D259" s="175" t="s">
        <v>737</v>
      </c>
      <c r="E259" s="176" t="s">
        <v>545</v>
      </c>
      <c r="F259" s="171">
        <v>172</v>
      </c>
      <c r="G259" s="176"/>
      <c r="H259" s="176">
        <v>155.25</v>
      </c>
      <c r="I259" s="177">
        <v>230</v>
      </c>
      <c r="J259" s="145" t="s">
        <v>738</v>
      </c>
      <c r="K259" s="146">
        <f t="shared" si="90"/>
        <v>-16.75</v>
      </c>
      <c r="L259" s="147">
        <f t="shared" si="91"/>
        <v>-9.7383720930232565E-2</v>
      </c>
      <c r="M259" s="143" t="s">
        <v>557</v>
      </c>
      <c r="N259" s="140">
        <v>43787</v>
      </c>
      <c r="O259" s="54"/>
      <c r="P259" s="54"/>
      <c r="Q259" s="198"/>
      <c r="R259" s="37" t="s">
        <v>854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129</v>
      </c>
      <c r="B260" s="161">
        <v>43398</v>
      </c>
      <c r="C260" s="161"/>
      <c r="D260" s="162" t="s">
        <v>117</v>
      </c>
      <c r="E260" s="163" t="s">
        <v>545</v>
      </c>
      <c r="F260" s="163">
        <v>698.5</v>
      </c>
      <c r="G260" s="163"/>
      <c r="H260" s="163">
        <v>890</v>
      </c>
      <c r="I260" s="165">
        <v>890</v>
      </c>
      <c r="J260" s="135" t="s">
        <v>739</v>
      </c>
      <c r="K260" s="136">
        <f t="shared" si="90"/>
        <v>191.5</v>
      </c>
      <c r="L260" s="137">
        <f t="shared" si="91"/>
        <v>0.27415891195418757</v>
      </c>
      <c r="M260" s="132" t="s">
        <v>547</v>
      </c>
      <c r="N260" s="138">
        <v>44328</v>
      </c>
      <c r="O260" s="54"/>
      <c r="P260" s="54"/>
      <c r="Q260" s="198"/>
      <c r="R260" s="37" t="s">
        <v>856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130</v>
      </c>
      <c r="B261" s="161">
        <v>42877</v>
      </c>
      <c r="C261" s="161"/>
      <c r="D261" s="162" t="s">
        <v>740</v>
      </c>
      <c r="E261" s="163" t="s">
        <v>545</v>
      </c>
      <c r="F261" s="163">
        <v>127.6</v>
      </c>
      <c r="G261" s="163"/>
      <c r="H261" s="163">
        <v>138</v>
      </c>
      <c r="I261" s="165">
        <v>190</v>
      </c>
      <c r="J261" s="135" t="s">
        <v>741</v>
      </c>
      <c r="K261" s="136">
        <f t="shared" si="90"/>
        <v>10.400000000000006</v>
      </c>
      <c r="L261" s="137">
        <f t="shared" si="91"/>
        <v>8.1504702194357417E-2</v>
      </c>
      <c r="M261" s="132" t="s">
        <v>547</v>
      </c>
      <c r="N261" s="138">
        <v>43774</v>
      </c>
      <c r="O261" s="54"/>
      <c r="P261" s="54"/>
      <c r="Q261" s="198"/>
      <c r="R261" s="37" t="s">
        <v>854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131</v>
      </c>
      <c r="B262" s="161">
        <v>43158</v>
      </c>
      <c r="C262" s="161"/>
      <c r="D262" s="162" t="s">
        <v>742</v>
      </c>
      <c r="E262" s="163" t="s">
        <v>545</v>
      </c>
      <c r="F262" s="163">
        <v>317</v>
      </c>
      <c r="G262" s="163"/>
      <c r="H262" s="163">
        <v>382.5</v>
      </c>
      <c r="I262" s="165">
        <v>398</v>
      </c>
      <c r="J262" s="135" t="s">
        <v>743</v>
      </c>
      <c r="K262" s="136">
        <f t="shared" si="90"/>
        <v>65.5</v>
      </c>
      <c r="L262" s="137">
        <f t="shared" si="91"/>
        <v>0.20662460567823343</v>
      </c>
      <c r="M262" s="132" t="s">
        <v>547</v>
      </c>
      <c r="N262" s="138">
        <v>44238</v>
      </c>
      <c r="O262" s="54"/>
      <c r="P262" s="54"/>
      <c r="Q262" s="198"/>
      <c r="R262" s="37" t="s">
        <v>854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73">
        <v>132</v>
      </c>
      <c r="B263" s="174">
        <v>43164</v>
      </c>
      <c r="C263" s="174"/>
      <c r="D263" s="175" t="s">
        <v>162</v>
      </c>
      <c r="E263" s="176" t="s">
        <v>545</v>
      </c>
      <c r="F263" s="171">
        <f>510-14.4</f>
        <v>495.6</v>
      </c>
      <c r="G263" s="176"/>
      <c r="H263" s="176">
        <v>350</v>
      </c>
      <c r="I263" s="177">
        <v>672</v>
      </c>
      <c r="J263" s="145" t="s">
        <v>744</v>
      </c>
      <c r="K263" s="146">
        <f t="shared" si="90"/>
        <v>-145.60000000000002</v>
      </c>
      <c r="L263" s="147">
        <f t="shared" si="91"/>
        <v>-0.29378531073446329</v>
      </c>
      <c r="M263" s="143" t="s">
        <v>557</v>
      </c>
      <c r="N263" s="140">
        <v>43887</v>
      </c>
      <c r="O263" s="54"/>
      <c r="P263" s="54"/>
      <c r="Q263" s="198"/>
      <c r="R263" s="37" t="s">
        <v>856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73">
        <v>133</v>
      </c>
      <c r="B264" s="174">
        <v>43237</v>
      </c>
      <c r="C264" s="174"/>
      <c r="D264" s="175" t="s">
        <v>745</v>
      </c>
      <c r="E264" s="176" t="s">
        <v>545</v>
      </c>
      <c r="F264" s="171">
        <v>230.3</v>
      </c>
      <c r="G264" s="176"/>
      <c r="H264" s="176">
        <v>102.5</v>
      </c>
      <c r="I264" s="177">
        <v>348</v>
      </c>
      <c r="J264" s="145" t="s">
        <v>746</v>
      </c>
      <c r="K264" s="146">
        <f t="shared" si="90"/>
        <v>-127.80000000000001</v>
      </c>
      <c r="L264" s="147">
        <f t="shared" si="91"/>
        <v>-0.55492835432045162</v>
      </c>
      <c r="M264" s="143" t="s">
        <v>557</v>
      </c>
      <c r="N264" s="140">
        <v>43896</v>
      </c>
      <c r="O264" s="54"/>
      <c r="P264" s="54"/>
      <c r="Q264" s="198"/>
      <c r="R264" s="37" t="s">
        <v>856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134</v>
      </c>
      <c r="B265" s="161">
        <v>43258</v>
      </c>
      <c r="C265" s="161"/>
      <c r="D265" s="162" t="s">
        <v>422</v>
      </c>
      <c r="E265" s="163" t="s">
        <v>545</v>
      </c>
      <c r="F265" s="163">
        <f>342.5-5.1</f>
        <v>337.4</v>
      </c>
      <c r="G265" s="163"/>
      <c r="H265" s="163">
        <v>412.5</v>
      </c>
      <c r="I265" s="165">
        <v>439</v>
      </c>
      <c r="J265" s="135" t="s">
        <v>747</v>
      </c>
      <c r="K265" s="136">
        <f t="shared" si="90"/>
        <v>75.100000000000023</v>
      </c>
      <c r="L265" s="137">
        <f t="shared" si="91"/>
        <v>0.22258446947243635</v>
      </c>
      <c r="M265" s="132" t="s">
        <v>547</v>
      </c>
      <c r="N265" s="138">
        <v>44230</v>
      </c>
      <c r="O265" s="54"/>
      <c r="P265" s="54"/>
      <c r="Q265" s="198"/>
      <c r="R265" s="37" t="s">
        <v>854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54">
        <v>135</v>
      </c>
      <c r="B266" s="153">
        <v>43285</v>
      </c>
      <c r="C266" s="153"/>
      <c r="D266" s="154" t="s">
        <v>56</v>
      </c>
      <c r="E266" s="155" t="s">
        <v>545</v>
      </c>
      <c r="F266" s="155">
        <f>127.5-5.53</f>
        <v>121.97</v>
      </c>
      <c r="G266" s="156"/>
      <c r="H266" s="156">
        <v>122.5</v>
      </c>
      <c r="I266" s="156">
        <v>170</v>
      </c>
      <c r="J266" s="157" t="s">
        <v>748</v>
      </c>
      <c r="K266" s="158">
        <f t="shared" si="90"/>
        <v>0.53000000000000114</v>
      </c>
      <c r="L266" s="159">
        <f t="shared" si="91"/>
        <v>4.3453308190538747E-3</v>
      </c>
      <c r="M266" s="155" t="s">
        <v>564</v>
      </c>
      <c r="N266" s="153">
        <v>44431</v>
      </c>
      <c r="O266" s="54"/>
      <c r="P266" s="54"/>
      <c r="Q266" s="198"/>
      <c r="R266" s="37" t="s">
        <v>856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73">
        <v>136</v>
      </c>
      <c r="B267" s="174">
        <v>43294</v>
      </c>
      <c r="C267" s="174"/>
      <c r="D267" s="175" t="s">
        <v>749</v>
      </c>
      <c r="E267" s="176" t="s">
        <v>545</v>
      </c>
      <c r="F267" s="171">
        <v>46.5</v>
      </c>
      <c r="G267" s="176"/>
      <c r="H267" s="176">
        <v>17</v>
      </c>
      <c r="I267" s="177">
        <v>59</v>
      </c>
      <c r="J267" s="145" t="s">
        <v>750</v>
      </c>
      <c r="K267" s="146">
        <f t="shared" si="90"/>
        <v>-29.5</v>
      </c>
      <c r="L267" s="147">
        <f t="shared" si="91"/>
        <v>-0.63440860215053763</v>
      </c>
      <c r="M267" s="143" t="s">
        <v>557</v>
      </c>
      <c r="N267" s="140">
        <v>43887</v>
      </c>
      <c r="O267" s="54"/>
      <c r="P267" s="54"/>
      <c r="Q267" s="198"/>
      <c r="R267" s="37" t="s">
        <v>856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137</v>
      </c>
      <c r="B268" s="161">
        <v>43396</v>
      </c>
      <c r="C268" s="161"/>
      <c r="D268" s="162" t="s">
        <v>406</v>
      </c>
      <c r="E268" s="163" t="s">
        <v>545</v>
      </c>
      <c r="F268" s="163">
        <v>156.5</v>
      </c>
      <c r="G268" s="163"/>
      <c r="H268" s="163">
        <v>207.5</v>
      </c>
      <c r="I268" s="165">
        <v>191</v>
      </c>
      <c r="J268" s="135" t="s">
        <v>631</v>
      </c>
      <c r="K268" s="136">
        <f t="shared" si="90"/>
        <v>51</v>
      </c>
      <c r="L268" s="137">
        <f t="shared" si="91"/>
        <v>0.32587859424920129</v>
      </c>
      <c r="M268" s="132" t="s">
        <v>547</v>
      </c>
      <c r="N268" s="138">
        <v>44369</v>
      </c>
      <c r="O268" s="54"/>
      <c r="P268" s="54"/>
      <c r="Q268" s="198"/>
      <c r="R268" s="37" t="s">
        <v>856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138</v>
      </c>
      <c r="B269" s="161">
        <v>43439</v>
      </c>
      <c r="C269" s="161"/>
      <c r="D269" s="162" t="s">
        <v>337</v>
      </c>
      <c r="E269" s="163" t="s">
        <v>545</v>
      </c>
      <c r="F269" s="163">
        <v>259.5</v>
      </c>
      <c r="G269" s="163"/>
      <c r="H269" s="163">
        <v>320</v>
      </c>
      <c r="I269" s="165">
        <v>320</v>
      </c>
      <c r="J269" s="135" t="s">
        <v>631</v>
      </c>
      <c r="K269" s="136">
        <f t="shared" si="90"/>
        <v>60.5</v>
      </c>
      <c r="L269" s="137">
        <f t="shared" si="91"/>
        <v>0.23314065510597304</v>
      </c>
      <c r="M269" s="132" t="s">
        <v>547</v>
      </c>
      <c r="N269" s="138">
        <v>44323</v>
      </c>
      <c r="O269" s="54"/>
      <c r="P269" s="54"/>
      <c r="Q269" s="198"/>
      <c r="R269" s="37" t="s">
        <v>856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73">
        <v>139</v>
      </c>
      <c r="B270" s="174">
        <v>43439</v>
      </c>
      <c r="C270" s="174"/>
      <c r="D270" s="175" t="s">
        <v>751</v>
      </c>
      <c r="E270" s="176" t="s">
        <v>545</v>
      </c>
      <c r="F270" s="176">
        <v>715</v>
      </c>
      <c r="G270" s="176"/>
      <c r="H270" s="176">
        <v>445</v>
      </c>
      <c r="I270" s="177">
        <v>840</v>
      </c>
      <c r="J270" s="145" t="s">
        <v>752</v>
      </c>
      <c r="K270" s="146">
        <f t="shared" si="90"/>
        <v>-270</v>
      </c>
      <c r="L270" s="147">
        <f t="shared" si="91"/>
        <v>-0.3776223776223776</v>
      </c>
      <c r="M270" s="143" t="s">
        <v>557</v>
      </c>
      <c r="N270" s="140">
        <v>43800</v>
      </c>
      <c r="O270" s="54"/>
      <c r="P270" s="54"/>
      <c r="Q270" s="198"/>
      <c r="R270" s="37" t="s">
        <v>856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140</v>
      </c>
      <c r="B271" s="161">
        <v>43469</v>
      </c>
      <c r="C271" s="161"/>
      <c r="D271" s="162" t="s">
        <v>176</v>
      </c>
      <c r="E271" s="163" t="s">
        <v>545</v>
      </c>
      <c r="F271" s="163">
        <v>875</v>
      </c>
      <c r="G271" s="163"/>
      <c r="H271" s="163">
        <v>1165</v>
      </c>
      <c r="I271" s="165">
        <v>1185</v>
      </c>
      <c r="J271" s="135" t="s">
        <v>753</v>
      </c>
      <c r="K271" s="136">
        <f t="shared" si="90"/>
        <v>290</v>
      </c>
      <c r="L271" s="137">
        <f t="shared" si="91"/>
        <v>0.33142857142857141</v>
      </c>
      <c r="M271" s="132" t="s">
        <v>547</v>
      </c>
      <c r="N271" s="138">
        <v>43847</v>
      </c>
      <c r="O271" s="54"/>
      <c r="P271" s="54"/>
      <c r="Q271" s="198"/>
      <c r="R271" s="37" t="s">
        <v>856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141</v>
      </c>
      <c r="B272" s="161">
        <v>43559</v>
      </c>
      <c r="C272" s="161"/>
      <c r="D272" s="162" t="s">
        <v>355</v>
      </c>
      <c r="E272" s="163" t="s">
        <v>545</v>
      </c>
      <c r="F272" s="163">
        <f>387-14.63</f>
        <v>372.37</v>
      </c>
      <c r="G272" s="163"/>
      <c r="H272" s="163">
        <v>490</v>
      </c>
      <c r="I272" s="165">
        <v>490</v>
      </c>
      <c r="J272" s="135" t="s">
        <v>631</v>
      </c>
      <c r="K272" s="136">
        <f t="shared" si="90"/>
        <v>117.63</v>
      </c>
      <c r="L272" s="137">
        <f t="shared" si="91"/>
        <v>0.31589548030185027</v>
      </c>
      <c r="M272" s="132" t="s">
        <v>547</v>
      </c>
      <c r="N272" s="138">
        <v>43850</v>
      </c>
      <c r="O272" s="54"/>
      <c r="P272" s="54"/>
      <c r="Q272" s="198"/>
      <c r="R272" s="37" t="s">
        <v>856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73">
        <v>142</v>
      </c>
      <c r="B273" s="174">
        <v>43578</v>
      </c>
      <c r="C273" s="174"/>
      <c r="D273" s="175" t="s">
        <v>754</v>
      </c>
      <c r="E273" s="176" t="s">
        <v>556</v>
      </c>
      <c r="F273" s="176">
        <v>220</v>
      </c>
      <c r="G273" s="176"/>
      <c r="H273" s="176">
        <v>127.5</v>
      </c>
      <c r="I273" s="177">
        <v>284</v>
      </c>
      <c r="J273" s="145" t="s">
        <v>755</v>
      </c>
      <c r="K273" s="146">
        <f t="shared" si="90"/>
        <v>-92.5</v>
      </c>
      <c r="L273" s="147">
        <f t="shared" si="91"/>
        <v>-0.42045454545454547</v>
      </c>
      <c r="M273" s="143" t="s">
        <v>557</v>
      </c>
      <c r="N273" s="140">
        <v>43896</v>
      </c>
      <c r="O273" s="54"/>
      <c r="P273" s="54"/>
      <c r="Q273" s="198"/>
      <c r="R273" s="37" t="s">
        <v>856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143</v>
      </c>
      <c r="B274" s="161">
        <v>43622</v>
      </c>
      <c r="C274" s="161"/>
      <c r="D274" s="162" t="s">
        <v>460</v>
      </c>
      <c r="E274" s="163" t="s">
        <v>556</v>
      </c>
      <c r="F274" s="163">
        <v>332.8</v>
      </c>
      <c r="G274" s="163"/>
      <c r="H274" s="163">
        <v>405</v>
      </c>
      <c r="I274" s="165">
        <v>419</v>
      </c>
      <c r="J274" s="135" t="s">
        <v>756</v>
      </c>
      <c r="K274" s="136">
        <f t="shared" si="90"/>
        <v>72.199999999999989</v>
      </c>
      <c r="L274" s="137">
        <f t="shared" si="91"/>
        <v>0.21694711538461534</v>
      </c>
      <c r="M274" s="132" t="s">
        <v>547</v>
      </c>
      <c r="N274" s="138">
        <v>43860</v>
      </c>
      <c r="O274" s="54"/>
      <c r="P274" s="54"/>
      <c r="Q274" s="198"/>
      <c r="R274" s="37" t="s">
        <v>854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54">
        <v>144</v>
      </c>
      <c r="B275" s="153">
        <v>43641</v>
      </c>
      <c r="C275" s="153"/>
      <c r="D275" s="154" t="s">
        <v>168</v>
      </c>
      <c r="E275" s="155" t="s">
        <v>545</v>
      </c>
      <c r="F275" s="155">
        <v>386</v>
      </c>
      <c r="G275" s="156"/>
      <c r="H275" s="156">
        <v>395</v>
      </c>
      <c r="I275" s="156">
        <v>452</v>
      </c>
      <c r="J275" s="157" t="s">
        <v>757</v>
      </c>
      <c r="K275" s="158">
        <f t="shared" si="90"/>
        <v>9</v>
      </c>
      <c r="L275" s="159">
        <f t="shared" si="91"/>
        <v>2.3316062176165803E-2</v>
      </c>
      <c r="M275" s="155" t="s">
        <v>564</v>
      </c>
      <c r="N275" s="153">
        <v>43868</v>
      </c>
      <c r="O275" s="54"/>
      <c r="P275" s="54"/>
      <c r="Q275" s="198"/>
      <c r="R275" s="37" t="s">
        <v>854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54">
        <v>145</v>
      </c>
      <c r="B276" s="153">
        <v>43707</v>
      </c>
      <c r="C276" s="153"/>
      <c r="D276" s="154" t="s">
        <v>143</v>
      </c>
      <c r="E276" s="155" t="s">
        <v>545</v>
      </c>
      <c r="F276" s="155">
        <v>137.5</v>
      </c>
      <c r="G276" s="156"/>
      <c r="H276" s="156">
        <v>138.5</v>
      </c>
      <c r="I276" s="156">
        <v>190</v>
      </c>
      <c r="J276" s="157" t="s">
        <v>758</v>
      </c>
      <c r="K276" s="158">
        <f t="shared" si="90"/>
        <v>1</v>
      </c>
      <c r="L276" s="159">
        <f t="shared" si="91"/>
        <v>7.2727272727272727E-3</v>
      </c>
      <c r="M276" s="155" t="s">
        <v>564</v>
      </c>
      <c r="N276" s="153">
        <v>44432</v>
      </c>
      <c r="O276" s="54"/>
      <c r="P276" s="54"/>
      <c r="Q276" s="198"/>
      <c r="R276" s="37" t="s">
        <v>856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146</v>
      </c>
      <c r="B277" s="161">
        <v>43731</v>
      </c>
      <c r="C277" s="161"/>
      <c r="D277" s="162" t="s">
        <v>415</v>
      </c>
      <c r="E277" s="163" t="s">
        <v>545</v>
      </c>
      <c r="F277" s="163">
        <v>235</v>
      </c>
      <c r="G277" s="163"/>
      <c r="H277" s="163">
        <v>295</v>
      </c>
      <c r="I277" s="165">
        <v>296</v>
      </c>
      <c r="J277" s="135" t="s">
        <v>759</v>
      </c>
      <c r="K277" s="136">
        <f t="shared" si="90"/>
        <v>60</v>
      </c>
      <c r="L277" s="137">
        <f t="shared" si="91"/>
        <v>0.25531914893617019</v>
      </c>
      <c r="M277" s="132" t="s">
        <v>547</v>
      </c>
      <c r="N277" s="138">
        <v>43844</v>
      </c>
      <c r="O277" s="54"/>
      <c r="P277" s="54"/>
      <c r="Q277" s="198"/>
      <c r="R277" s="37" t="s">
        <v>854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147</v>
      </c>
      <c r="B278" s="161">
        <v>43752</v>
      </c>
      <c r="C278" s="161"/>
      <c r="D278" s="162" t="s">
        <v>760</v>
      </c>
      <c r="E278" s="163" t="s">
        <v>545</v>
      </c>
      <c r="F278" s="163">
        <v>277.5</v>
      </c>
      <c r="G278" s="163"/>
      <c r="H278" s="163">
        <v>333</v>
      </c>
      <c r="I278" s="165">
        <v>333</v>
      </c>
      <c r="J278" s="135" t="s">
        <v>761</v>
      </c>
      <c r="K278" s="136">
        <f t="shared" si="90"/>
        <v>55.5</v>
      </c>
      <c r="L278" s="137">
        <f t="shared" si="91"/>
        <v>0.2</v>
      </c>
      <c r="M278" s="132" t="s">
        <v>547</v>
      </c>
      <c r="N278" s="138">
        <v>43846</v>
      </c>
      <c r="O278" s="54"/>
      <c r="P278" s="54"/>
      <c r="Q278" s="198"/>
      <c r="R278" s="37" t="s">
        <v>856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148</v>
      </c>
      <c r="B279" s="161">
        <v>43752</v>
      </c>
      <c r="C279" s="161"/>
      <c r="D279" s="162" t="s">
        <v>762</v>
      </c>
      <c r="E279" s="163" t="s">
        <v>545</v>
      </c>
      <c r="F279" s="163">
        <v>930</v>
      </c>
      <c r="G279" s="163"/>
      <c r="H279" s="163">
        <v>1165</v>
      </c>
      <c r="I279" s="165">
        <v>1200</v>
      </c>
      <c r="J279" s="135" t="s">
        <v>763</v>
      </c>
      <c r="K279" s="136">
        <f t="shared" si="90"/>
        <v>235</v>
      </c>
      <c r="L279" s="137">
        <f t="shared" si="91"/>
        <v>0.25268817204301075</v>
      </c>
      <c r="M279" s="132" t="s">
        <v>547</v>
      </c>
      <c r="N279" s="138">
        <v>43847</v>
      </c>
      <c r="O279" s="54"/>
      <c r="P279" s="54"/>
      <c r="Q279" s="198"/>
      <c r="R279" s="37" t="s">
        <v>854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149</v>
      </c>
      <c r="B280" s="161">
        <v>43753</v>
      </c>
      <c r="C280" s="161"/>
      <c r="D280" s="162" t="s">
        <v>764</v>
      </c>
      <c r="E280" s="163" t="s">
        <v>545</v>
      </c>
      <c r="F280" s="133">
        <v>111</v>
      </c>
      <c r="G280" s="163"/>
      <c r="H280" s="163">
        <v>141</v>
      </c>
      <c r="I280" s="165">
        <v>141</v>
      </c>
      <c r="J280" s="135" t="s">
        <v>765</v>
      </c>
      <c r="K280" s="136">
        <f t="shared" si="90"/>
        <v>30</v>
      </c>
      <c r="L280" s="137">
        <f t="shared" si="91"/>
        <v>0.27027027027027029</v>
      </c>
      <c r="M280" s="132" t="s">
        <v>547</v>
      </c>
      <c r="N280" s="138">
        <v>44328</v>
      </c>
      <c r="O280" s="54"/>
      <c r="P280" s="54"/>
      <c r="Q280" s="198"/>
      <c r="R280" s="37" t="s">
        <v>854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150</v>
      </c>
      <c r="B281" s="161">
        <v>43753</v>
      </c>
      <c r="C281" s="161"/>
      <c r="D281" s="162" t="s">
        <v>766</v>
      </c>
      <c r="E281" s="163" t="s">
        <v>545</v>
      </c>
      <c r="F281" s="133">
        <v>296</v>
      </c>
      <c r="G281" s="163"/>
      <c r="H281" s="163">
        <v>370</v>
      </c>
      <c r="I281" s="165">
        <v>370</v>
      </c>
      <c r="J281" s="135" t="s">
        <v>631</v>
      </c>
      <c r="K281" s="136">
        <f t="shared" ref="K281:K306" si="92">H281-F281</f>
        <v>74</v>
      </c>
      <c r="L281" s="137">
        <f t="shared" ref="L281:L306" si="93">K281/F281</f>
        <v>0.25</v>
      </c>
      <c r="M281" s="132" t="s">
        <v>547</v>
      </c>
      <c r="N281" s="138">
        <v>43853</v>
      </c>
      <c r="O281" s="54"/>
      <c r="P281" s="54"/>
      <c r="Q281" s="198"/>
      <c r="R281" s="37" t="s">
        <v>854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151</v>
      </c>
      <c r="B282" s="161">
        <v>43754</v>
      </c>
      <c r="C282" s="161"/>
      <c r="D282" s="162" t="s">
        <v>767</v>
      </c>
      <c r="E282" s="163" t="s">
        <v>545</v>
      </c>
      <c r="F282" s="133">
        <v>300</v>
      </c>
      <c r="G282" s="163"/>
      <c r="H282" s="163">
        <v>382.5</v>
      </c>
      <c r="I282" s="165">
        <v>344</v>
      </c>
      <c r="J282" s="135" t="s">
        <v>768</v>
      </c>
      <c r="K282" s="136">
        <f t="shared" si="92"/>
        <v>82.5</v>
      </c>
      <c r="L282" s="137">
        <f t="shared" si="93"/>
        <v>0.27500000000000002</v>
      </c>
      <c r="M282" s="132" t="s">
        <v>547</v>
      </c>
      <c r="N282" s="138">
        <v>44238</v>
      </c>
      <c r="O282" s="54"/>
      <c r="P282" s="54"/>
      <c r="Q282" s="198"/>
      <c r="R282" s="37" t="s">
        <v>854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152</v>
      </c>
      <c r="B283" s="161">
        <v>43832</v>
      </c>
      <c r="C283" s="161"/>
      <c r="D283" s="162" t="s">
        <v>769</v>
      </c>
      <c r="E283" s="163" t="s">
        <v>545</v>
      </c>
      <c r="F283" s="133">
        <v>495</v>
      </c>
      <c r="G283" s="163"/>
      <c r="H283" s="163">
        <v>595</v>
      </c>
      <c r="I283" s="165">
        <v>590</v>
      </c>
      <c r="J283" s="135" t="s">
        <v>567</v>
      </c>
      <c r="K283" s="136">
        <f t="shared" si="92"/>
        <v>100</v>
      </c>
      <c r="L283" s="137">
        <f t="shared" si="93"/>
        <v>0.20202020202020202</v>
      </c>
      <c r="M283" s="132" t="s">
        <v>547</v>
      </c>
      <c r="N283" s="138">
        <v>44589</v>
      </c>
      <c r="O283" s="54"/>
      <c r="P283" s="54"/>
      <c r="Q283" s="198"/>
      <c r="R283" s="37" t="s">
        <v>854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153</v>
      </c>
      <c r="B284" s="161">
        <v>43966</v>
      </c>
      <c r="C284" s="161"/>
      <c r="D284" s="162" t="s">
        <v>74</v>
      </c>
      <c r="E284" s="163" t="s">
        <v>545</v>
      </c>
      <c r="F284" s="133">
        <v>67.5</v>
      </c>
      <c r="G284" s="163"/>
      <c r="H284" s="163">
        <v>86</v>
      </c>
      <c r="I284" s="165">
        <v>86</v>
      </c>
      <c r="J284" s="135" t="s">
        <v>770</v>
      </c>
      <c r="K284" s="136">
        <f t="shared" si="92"/>
        <v>18.5</v>
      </c>
      <c r="L284" s="137">
        <f t="shared" si="93"/>
        <v>0.27407407407407408</v>
      </c>
      <c r="M284" s="132" t="s">
        <v>547</v>
      </c>
      <c r="N284" s="138">
        <v>44008</v>
      </c>
      <c r="O284" s="54"/>
      <c r="P284" s="54"/>
      <c r="Q284" s="198"/>
      <c r="R284" s="37" t="s">
        <v>854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154</v>
      </c>
      <c r="B285" s="161">
        <v>44035</v>
      </c>
      <c r="C285" s="161"/>
      <c r="D285" s="162" t="s">
        <v>459</v>
      </c>
      <c r="E285" s="163" t="s">
        <v>545</v>
      </c>
      <c r="F285" s="133">
        <v>231</v>
      </c>
      <c r="G285" s="163"/>
      <c r="H285" s="163">
        <v>281</v>
      </c>
      <c r="I285" s="165">
        <v>281</v>
      </c>
      <c r="J285" s="135" t="s">
        <v>631</v>
      </c>
      <c r="K285" s="136">
        <f t="shared" si="92"/>
        <v>50</v>
      </c>
      <c r="L285" s="137">
        <f t="shared" si="93"/>
        <v>0.21645021645021645</v>
      </c>
      <c r="M285" s="132" t="s">
        <v>547</v>
      </c>
      <c r="N285" s="138">
        <v>44358</v>
      </c>
      <c r="O285" s="54"/>
      <c r="P285" s="54"/>
      <c r="Q285" s="198"/>
      <c r="R285" s="37" t="s">
        <v>854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155</v>
      </c>
      <c r="B286" s="161">
        <v>44092</v>
      </c>
      <c r="C286" s="161"/>
      <c r="D286" s="162" t="s">
        <v>141</v>
      </c>
      <c r="E286" s="163" t="s">
        <v>545</v>
      </c>
      <c r="F286" s="163">
        <v>206</v>
      </c>
      <c r="G286" s="163"/>
      <c r="H286" s="163">
        <v>248</v>
      </c>
      <c r="I286" s="165">
        <v>248</v>
      </c>
      <c r="J286" s="135" t="s">
        <v>631</v>
      </c>
      <c r="K286" s="136">
        <f t="shared" si="92"/>
        <v>42</v>
      </c>
      <c r="L286" s="137">
        <f t="shared" si="93"/>
        <v>0.20388349514563106</v>
      </c>
      <c r="M286" s="132" t="s">
        <v>547</v>
      </c>
      <c r="N286" s="138">
        <v>44214</v>
      </c>
      <c r="O286" s="54"/>
      <c r="P286" s="54"/>
      <c r="Q286" s="198"/>
      <c r="R286" s="37" t="s">
        <v>854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156</v>
      </c>
      <c r="B287" s="161">
        <v>44140</v>
      </c>
      <c r="C287" s="161"/>
      <c r="D287" s="162" t="s">
        <v>141</v>
      </c>
      <c r="E287" s="163" t="s">
        <v>545</v>
      </c>
      <c r="F287" s="163">
        <v>182.5</v>
      </c>
      <c r="G287" s="163"/>
      <c r="H287" s="163">
        <v>248</v>
      </c>
      <c r="I287" s="165">
        <v>248</v>
      </c>
      <c r="J287" s="135" t="s">
        <v>631</v>
      </c>
      <c r="K287" s="136">
        <f t="shared" si="92"/>
        <v>65.5</v>
      </c>
      <c r="L287" s="137">
        <f t="shared" si="93"/>
        <v>0.35890410958904112</v>
      </c>
      <c r="M287" s="132" t="s">
        <v>547</v>
      </c>
      <c r="N287" s="138">
        <v>44214</v>
      </c>
      <c r="O287" s="54"/>
      <c r="P287" s="54"/>
      <c r="Q287" s="198"/>
      <c r="R287" s="37" t="s">
        <v>854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157</v>
      </c>
      <c r="B288" s="161">
        <v>44140</v>
      </c>
      <c r="C288" s="161"/>
      <c r="D288" s="162" t="s">
        <v>337</v>
      </c>
      <c r="E288" s="163" t="s">
        <v>545</v>
      </c>
      <c r="F288" s="163">
        <v>247.5</v>
      </c>
      <c r="G288" s="163"/>
      <c r="H288" s="163">
        <v>320</v>
      </c>
      <c r="I288" s="165">
        <v>320</v>
      </c>
      <c r="J288" s="135" t="s">
        <v>631</v>
      </c>
      <c r="K288" s="136">
        <f t="shared" si="92"/>
        <v>72.5</v>
      </c>
      <c r="L288" s="137">
        <f t="shared" si="93"/>
        <v>0.29292929292929293</v>
      </c>
      <c r="M288" s="132" t="s">
        <v>547</v>
      </c>
      <c r="N288" s="138">
        <v>44323</v>
      </c>
      <c r="O288" s="54"/>
      <c r="P288" s="54"/>
      <c r="Q288" s="198"/>
      <c r="R288" s="37" t="s">
        <v>854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60">
        <v>158</v>
      </c>
      <c r="B289" s="161">
        <v>44140</v>
      </c>
      <c r="C289" s="161"/>
      <c r="D289" s="162" t="s">
        <v>199</v>
      </c>
      <c r="E289" s="163" t="s">
        <v>545</v>
      </c>
      <c r="F289" s="133">
        <v>925</v>
      </c>
      <c r="G289" s="163"/>
      <c r="H289" s="163">
        <v>1095</v>
      </c>
      <c r="I289" s="165">
        <v>1093</v>
      </c>
      <c r="J289" s="135" t="s">
        <v>771</v>
      </c>
      <c r="K289" s="136">
        <f t="shared" si="92"/>
        <v>170</v>
      </c>
      <c r="L289" s="137">
        <f t="shared" si="93"/>
        <v>0.18378378378378379</v>
      </c>
      <c r="M289" s="132" t="s">
        <v>547</v>
      </c>
      <c r="N289" s="138">
        <v>44201</v>
      </c>
      <c r="O289" s="54"/>
      <c r="P289" s="54"/>
      <c r="Q289" s="198"/>
      <c r="R289" s="37" t="s">
        <v>854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159</v>
      </c>
      <c r="B290" s="161">
        <v>44140</v>
      </c>
      <c r="C290" s="161"/>
      <c r="D290" s="162" t="s">
        <v>355</v>
      </c>
      <c r="E290" s="163" t="s">
        <v>545</v>
      </c>
      <c r="F290" s="133">
        <v>332.5</v>
      </c>
      <c r="G290" s="163"/>
      <c r="H290" s="163">
        <v>393</v>
      </c>
      <c r="I290" s="165">
        <v>406</v>
      </c>
      <c r="J290" s="135" t="s">
        <v>772</v>
      </c>
      <c r="K290" s="136">
        <f t="shared" si="92"/>
        <v>60.5</v>
      </c>
      <c r="L290" s="137">
        <f t="shared" si="93"/>
        <v>0.18195488721804512</v>
      </c>
      <c r="M290" s="132" t="s">
        <v>547</v>
      </c>
      <c r="N290" s="138">
        <v>44256</v>
      </c>
      <c r="O290" s="54"/>
      <c r="P290" s="54"/>
      <c r="Q290" s="198"/>
      <c r="R290" s="37" t="s">
        <v>854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160</v>
      </c>
      <c r="B291" s="161">
        <v>44141</v>
      </c>
      <c r="C291" s="161"/>
      <c r="D291" s="162" t="s">
        <v>459</v>
      </c>
      <c r="E291" s="163" t="s">
        <v>545</v>
      </c>
      <c r="F291" s="133">
        <v>231</v>
      </c>
      <c r="G291" s="163"/>
      <c r="H291" s="163">
        <v>281</v>
      </c>
      <c r="I291" s="165">
        <v>281</v>
      </c>
      <c r="J291" s="135" t="s">
        <v>631</v>
      </c>
      <c r="K291" s="136">
        <f t="shared" si="92"/>
        <v>50</v>
      </c>
      <c r="L291" s="137">
        <f t="shared" si="93"/>
        <v>0.21645021645021645</v>
      </c>
      <c r="M291" s="132" t="s">
        <v>547</v>
      </c>
      <c r="N291" s="138">
        <v>44358</v>
      </c>
      <c r="O291" s="54"/>
      <c r="P291" s="54"/>
      <c r="Q291" s="198"/>
      <c r="R291" s="37" t="s">
        <v>854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161</v>
      </c>
      <c r="B292" s="161">
        <v>44187</v>
      </c>
      <c r="C292" s="161"/>
      <c r="D292" s="162" t="s">
        <v>773</v>
      </c>
      <c r="E292" s="163" t="s">
        <v>545</v>
      </c>
      <c r="F292" s="133">
        <v>190</v>
      </c>
      <c r="G292" s="163"/>
      <c r="H292" s="163">
        <v>239</v>
      </c>
      <c r="I292" s="165">
        <v>239</v>
      </c>
      <c r="J292" s="135" t="s">
        <v>774</v>
      </c>
      <c r="K292" s="136">
        <f t="shared" si="92"/>
        <v>49</v>
      </c>
      <c r="L292" s="137">
        <f t="shared" si="93"/>
        <v>0.25789473684210529</v>
      </c>
      <c r="M292" s="132" t="s">
        <v>547</v>
      </c>
      <c r="N292" s="138">
        <v>44844</v>
      </c>
      <c r="O292" s="54"/>
      <c r="P292" s="54"/>
      <c r="Q292" s="198"/>
      <c r="R292" s="37" t="s">
        <v>854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162</v>
      </c>
      <c r="B293" s="161">
        <v>44258</v>
      </c>
      <c r="C293" s="161"/>
      <c r="D293" s="162" t="s">
        <v>769</v>
      </c>
      <c r="E293" s="163" t="s">
        <v>545</v>
      </c>
      <c r="F293" s="133">
        <v>495</v>
      </c>
      <c r="G293" s="163"/>
      <c r="H293" s="163">
        <v>595</v>
      </c>
      <c r="I293" s="165">
        <v>590</v>
      </c>
      <c r="J293" s="135" t="s">
        <v>567</v>
      </c>
      <c r="K293" s="136">
        <f t="shared" si="92"/>
        <v>100</v>
      </c>
      <c r="L293" s="137">
        <f t="shared" si="93"/>
        <v>0.20202020202020202</v>
      </c>
      <c r="M293" s="132" t="s">
        <v>547</v>
      </c>
      <c r="N293" s="138">
        <v>44589</v>
      </c>
      <c r="O293" s="54"/>
      <c r="P293" s="54"/>
      <c r="Q293" s="198"/>
      <c r="R293" s="37" t="s">
        <v>854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163</v>
      </c>
      <c r="B294" s="161">
        <v>44274</v>
      </c>
      <c r="C294" s="161"/>
      <c r="D294" s="162" t="s">
        <v>355</v>
      </c>
      <c r="E294" s="163" t="s">
        <v>545</v>
      </c>
      <c r="F294" s="133">
        <v>355</v>
      </c>
      <c r="G294" s="163"/>
      <c r="H294" s="163">
        <v>422.5</v>
      </c>
      <c r="I294" s="165">
        <v>420</v>
      </c>
      <c r="J294" s="135" t="s">
        <v>775</v>
      </c>
      <c r="K294" s="136">
        <f t="shared" si="92"/>
        <v>67.5</v>
      </c>
      <c r="L294" s="137">
        <f t="shared" si="93"/>
        <v>0.19014084507042253</v>
      </c>
      <c r="M294" s="132" t="s">
        <v>547</v>
      </c>
      <c r="N294" s="138">
        <v>44361</v>
      </c>
      <c r="O294" s="54"/>
      <c r="P294" s="54"/>
      <c r="R294" s="37" t="s">
        <v>854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164</v>
      </c>
      <c r="B295" s="161">
        <v>44295</v>
      </c>
      <c r="C295" s="161"/>
      <c r="D295" s="162" t="s">
        <v>319</v>
      </c>
      <c r="E295" s="163" t="s">
        <v>545</v>
      </c>
      <c r="F295" s="133">
        <v>555</v>
      </c>
      <c r="G295" s="163"/>
      <c r="H295" s="163">
        <v>663</v>
      </c>
      <c r="I295" s="165">
        <v>663</v>
      </c>
      <c r="J295" s="135" t="s">
        <v>776</v>
      </c>
      <c r="K295" s="136">
        <f t="shared" si="92"/>
        <v>108</v>
      </c>
      <c r="L295" s="137">
        <f t="shared" si="93"/>
        <v>0.19459459459459461</v>
      </c>
      <c r="M295" s="132" t="s">
        <v>547</v>
      </c>
      <c r="N295" s="138">
        <v>44321</v>
      </c>
      <c r="O295" s="54"/>
      <c r="P295" s="54"/>
      <c r="Q295" s="198"/>
      <c r="R295" s="37" t="s">
        <v>854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165</v>
      </c>
      <c r="B296" s="161">
        <v>44308</v>
      </c>
      <c r="C296" s="161"/>
      <c r="D296" s="162" t="s">
        <v>740</v>
      </c>
      <c r="E296" s="163" t="s">
        <v>545</v>
      </c>
      <c r="F296" s="133">
        <v>126.5</v>
      </c>
      <c r="G296" s="163"/>
      <c r="H296" s="163">
        <v>155</v>
      </c>
      <c r="I296" s="165">
        <v>155</v>
      </c>
      <c r="J296" s="135" t="s">
        <v>631</v>
      </c>
      <c r="K296" s="136">
        <f t="shared" si="92"/>
        <v>28.5</v>
      </c>
      <c r="L296" s="137">
        <f t="shared" si="93"/>
        <v>0.22529644268774704</v>
      </c>
      <c r="M296" s="132" t="s">
        <v>547</v>
      </c>
      <c r="N296" s="138">
        <v>44362</v>
      </c>
      <c r="O296" s="54"/>
      <c r="P296" s="54"/>
      <c r="R296" s="37" t="s">
        <v>854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39">
        <v>166</v>
      </c>
      <c r="B297" s="170">
        <v>44368</v>
      </c>
      <c r="C297" s="170"/>
      <c r="D297" s="141" t="s">
        <v>777</v>
      </c>
      <c r="E297" s="143" t="s">
        <v>545</v>
      </c>
      <c r="F297" s="171">
        <v>287.5</v>
      </c>
      <c r="G297" s="143"/>
      <c r="H297" s="143">
        <v>245</v>
      </c>
      <c r="I297" s="144">
        <v>344</v>
      </c>
      <c r="J297" s="145" t="s">
        <v>778</v>
      </c>
      <c r="K297" s="146">
        <f t="shared" si="92"/>
        <v>-42.5</v>
      </c>
      <c r="L297" s="147">
        <f t="shared" si="93"/>
        <v>-0.14782608695652175</v>
      </c>
      <c r="M297" s="143" t="s">
        <v>557</v>
      </c>
      <c r="N297" s="140">
        <v>44508</v>
      </c>
      <c r="O297" s="54"/>
      <c r="P297" s="54"/>
      <c r="R297" s="37" t="s">
        <v>854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167</v>
      </c>
      <c r="B298" s="161">
        <v>44368</v>
      </c>
      <c r="C298" s="161"/>
      <c r="D298" s="162" t="s">
        <v>459</v>
      </c>
      <c r="E298" s="163" t="s">
        <v>545</v>
      </c>
      <c r="F298" s="133">
        <v>241</v>
      </c>
      <c r="G298" s="163"/>
      <c r="H298" s="163">
        <v>298</v>
      </c>
      <c r="I298" s="165">
        <v>320</v>
      </c>
      <c r="J298" s="135" t="s">
        <v>631</v>
      </c>
      <c r="K298" s="136">
        <f t="shared" si="92"/>
        <v>57</v>
      </c>
      <c r="L298" s="137">
        <f t="shared" si="93"/>
        <v>0.23651452282157676</v>
      </c>
      <c r="M298" s="132" t="s">
        <v>547</v>
      </c>
      <c r="N298" s="138">
        <v>44802</v>
      </c>
      <c r="O298" s="54"/>
      <c r="P298" s="54"/>
      <c r="R298" s="37" t="s">
        <v>854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168</v>
      </c>
      <c r="B299" s="161">
        <v>44406</v>
      </c>
      <c r="C299" s="161"/>
      <c r="D299" s="162" t="s">
        <v>740</v>
      </c>
      <c r="E299" s="163" t="s">
        <v>545</v>
      </c>
      <c r="F299" s="133">
        <v>162.5</v>
      </c>
      <c r="G299" s="163"/>
      <c r="H299" s="163">
        <v>200</v>
      </c>
      <c r="I299" s="165">
        <v>200</v>
      </c>
      <c r="J299" s="135" t="s">
        <v>631</v>
      </c>
      <c r="K299" s="136">
        <f t="shared" si="92"/>
        <v>37.5</v>
      </c>
      <c r="L299" s="137">
        <f t="shared" si="93"/>
        <v>0.23076923076923078</v>
      </c>
      <c r="M299" s="132" t="s">
        <v>547</v>
      </c>
      <c r="N299" s="138">
        <v>44802</v>
      </c>
      <c r="O299" s="54"/>
      <c r="P299" s="54"/>
      <c r="R299" s="37" t="s">
        <v>854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169</v>
      </c>
      <c r="B300" s="161">
        <v>44462</v>
      </c>
      <c r="C300" s="161"/>
      <c r="D300" s="162" t="s">
        <v>423</v>
      </c>
      <c r="E300" s="163" t="s">
        <v>545</v>
      </c>
      <c r="F300" s="133">
        <v>1235</v>
      </c>
      <c r="G300" s="163"/>
      <c r="H300" s="163">
        <v>1505</v>
      </c>
      <c r="I300" s="165">
        <v>1500</v>
      </c>
      <c r="J300" s="135" t="s">
        <v>631</v>
      </c>
      <c r="K300" s="136">
        <f t="shared" si="92"/>
        <v>270</v>
      </c>
      <c r="L300" s="137">
        <f t="shared" si="93"/>
        <v>0.21862348178137653</v>
      </c>
      <c r="M300" s="132" t="s">
        <v>547</v>
      </c>
      <c r="N300" s="138">
        <v>44564</v>
      </c>
      <c r="O300" s="54"/>
      <c r="P300" s="54"/>
      <c r="R300" s="37" t="s">
        <v>854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170</v>
      </c>
      <c r="B301" s="161">
        <v>44480</v>
      </c>
      <c r="C301" s="161"/>
      <c r="D301" s="162" t="s">
        <v>779</v>
      </c>
      <c r="E301" s="163" t="s">
        <v>545</v>
      </c>
      <c r="F301" s="133">
        <v>58.75</v>
      </c>
      <c r="G301" s="163"/>
      <c r="H301" s="163">
        <v>64.25</v>
      </c>
      <c r="I301" s="165"/>
      <c r="J301" s="135" t="s">
        <v>631</v>
      </c>
      <c r="K301" s="136">
        <f t="shared" si="92"/>
        <v>5.5</v>
      </c>
      <c r="L301" s="137">
        <f t="shared" si="93"/>
        <v>9.3617021276595741E-2</v>
      </c>
      <c r="M301" s="132" t="s">
        <v>547</v>
      </c>
      <c r="N301" s="138">
        <v>45322</v>
      </c>
      <c r="O301" s="54"/>
      <c r="P301" s="54"/>
      <c r="R301" s="37" t="s">
        <v>854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29">
        <v>171</v>
      </c>
      <c r="B302" s="130">
        <v>44481</v>
      </c>
      <c r="C302" s="130"/>
      <c r="D302" s="131" t="s">
        <v>273</v>
      </c>
      <c r="E302" s="132" t="s">
        <v>545</v>
      </c>
      <c r="F302" s="133">
        <v>315</v>
      </c>
      <c r="G302" s="132"/>
      <c r="H302" s="132">
        <v>335</v>
      </c>
      <c r="I302" s="134">
        <v>380</v>
      </c>
      <c r="J302" s="135" t="s">
        <v>822</v>
      </c>
      <c r="K302" s="136">
        <f t="shared" si="92"/>
        <v>20</v>
      </c>
      <c r="L302" s="137">
        <f t="shared" si="93"/>
        <v>6.3492063492063489E-2</v>
      </c>
      <c r="M302" s="132" t="s">
        <v>547</v>
      </c>
      <c r="N302" s="138">
        <v>45297</v>
      </c>
      <c r="O302" s="54"/>
      <c r="P302" s="54"/>
      <c r="R302" s="37" t="s">
        <v>854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29">
        <v>172</v>
      </c>
      <c r="B303" s="130">
        <v>44481</v>
      </c>
      <c r="C303" s="130"/>
      <c r="D303" s="131" t="s">
        <v>780</v>
      </c>
      <c r="E303" s="132" t="s">
        <v>545</v>
      </c>
      <c r="F303" s="133">
        <v>45.5</v>
      </c>
      <c r="G303" s="132"/>
      <c r="H303" s="132">
        <v>56.5</v>
      </c>
      <c r="I303" s="134">
        <v>56</v>
      </c>
      <c r="J303" s="135" t="s">
        <v>631</v>
      </c>
      <c r="K303" s="136">
        <f t="shared" si="92"/>
        <v>11</v>
      </c>
      <c r="L303" s="137">
        <f t="shared" si="93"/>
        <v>0.24175824175824176</v>
      </c>
      <c r="M303" s="132" t="s">
        <v>547</v>
      </c>
      <c r="N303" s="138">
        <v>44881</v>
      </c>
      <c r="O303" s="54"/>
      <c r="P303" s="54"/>
      <c r="R303" s="37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29">
        <v>173</v>
      </c>
      <c r="B304" s="130">
        <v>44551</v>
      </c>
      <c r="C304" s="130"/>
      <c r="D304" s="131" t="s">
        <v>128</v>
      </c>
      <c r="E304" s="132" t="s">
        <v>545</v>
      </c>
      <c r="F304" s="133">
        <v>2300</v>
      </c>
      <c r="G304" s="132"/>
      <c r="H304" s="132">
        <f>(2820+2200)/2</f>
        <v>2510</v>
      </c>
      <c r="I304" s="134">
        <v>3000</v>
      </c>
      <c r="J304" s="135" t="s">
        <v>781</v>
      </c>
      <c r="K304" s="136">
        <f t="shared" si="92"/>
        <v>210</v>
      </c>
      <c r="L304" s="137">
        <f t="shared" si="93"/>
        <v>9.1304347826086957E-2</v>
      </c>
      <c r="M304" s="132" t="s">
        <v>547</v>
      </c>
      <c r="N304" s="138">
        <v>44649</v>
      </c>
      <c r="O304" s="54"/>
      <c r="P304" s="54"/>
      <c r="R304" s="37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8" ht="12.75" customHeight="1">
      <c r="A305" s="129">
        <v>174</v>
      </c>
      <c r="B305" s="130">
        <v>44606</v>
      </c>
      <c r="C305" s="130"/>
      <c r="D305" s="131" t="s">
        <v>413</v>
      </c>
      <c r="E305" s="132" t="s">
        <v>545</v>
      </c>
      <c r="F305" s="133">
        <v>635</v>
      </c>
      <c r="G305" s="132"/>
      <c r="H305" s="132">
        <v>700</v>
      </c>
      <c r="I305" s="134">
        <v>764</v>
      </c>
      <c r="J305" s="135" t="s">
        <v>806</v>
      </c>
      <c r="K305" s="136">
        <f t="shared" si="92"/>
        <v>65</v>
      </c>
      <c r="L305" s="137">
        <f t="shared" si="93"/>
        <v>0.10236220472440945</v>
      </c>
      <c r="M305" s="132" t="s">
        <v>547</v>
      </c>
      <c r="N305" s="138">
        <v>45159</v>
      </c>
      <c r="O305" s="54"/>
      <c r="P305" s="54"/>
      <c r="R305" s="37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8" ht="12.75" customHeight="1">
      <c r="A306" s="129">
        <v>175</v>
      </c>
      <c r="B306" s="130">
        <v>44613</v>
      </c>
      <c r="C306" s="130"/>
      <c r="D306" s="131" t="s">
        <v>423</v>
      </c>
      <c r="E306" s="132" t="s">
        <v>545</v>
      </c>
      <c r="F306" s="133">
        <v>1255</v>
      </c>
      <c r="G306" s="132"/>
      <c r="H306" s="132">
        <v>1515</v>
      </c>
      <c r="I306" s="134">
        <v>1510</v>
      </c>
      <c r="J306" s="135" t="s">
        <v>631</v>
      </c>
      <c r="K306" s="136">
        <f t="shared" si="92"/>
        <v>260</v>
      </c>
      <c r="L306" s="137">
        <f t="shared" si="93"/>
        <v>0.20717131474103587</v>
      </c>
      <c r="M306" s="132" t="s">
        <v>547</v>
      </c>
      <c r="N306" s="138">
        <v>44834</v>
      </c>
      <c r="O306" s="54"/>
      <c r="P306" s="54"/>
      <c r="R306" s="37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8" ht="12.75" customHeight="1">
      <c r="A307" s="259">
        <v>176</v>
      </c>
      <c r="B307" s="250">
        <v>44670</v>
      </c>
      <c r="C307" s="250"/>
      <c r="D307" s="251" t="s">
        <v>510</v>
      </c>
      <c r="E307" s="252" t="s">
        <v>545</v>
      </c>
      <c r="F307" s="253">
        <v>445</v>
      </c>
      <c r="G307" s="253"/>
      <c r="H307" s="253">
        <v>460</v>
      </c>
      <c r="I307" s="253">
        <v>553</v>
      </c>
      <c r="J307" s="254" t="s">
        <v>844</v>
      </c>
      <c r="K307" s="255">
        <f t="shared" ref="K307" si="94">H307-F307</f>
        <v>15</v>
      </c>
      <c r="L307" s="256">
        <f t="shared" ref="L307" si="95">K307/F307</f>
        <v>3.3707865168539325E-2</v>
      </c>
      <c r="M307" s="257" t="s">
        <v>564</v>
      </c>
      <c r="N307" s="258">
        <v>45397</v>
      </c>
      <c r="O307" s="54"/>
      <c r="P307" s="54"/>
      <c r="R307" s="37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8" ht="12.75" customHeight="1">
      <c r="A308" s="160">
        <v>177</v>
      </c>
      <c r="B308" s="161">
        <v>44746</v>
      </c>
      <c r="C308" s="161"/>
      <c r="D308" s="162" t="s">
        <v>782</v>
      </c>
      <c r="E308" s="163" t="s">
        <v>545</v>
      </c>
      <c r="F308" s="163">
        <v>207.5</v>
      </c>
      <c r="G308" s="163"/>
      <c r="H308" s="163">
        <v>254</v>
      </c>
      <c r="I308" s="165">
        <v>254</v>
      </c>
      <c r="J308" s="135" t="s">
        <v>631</v>
      </c>
      <c r="K308" s="136">
        <f t="shared" ref="K308:K318" si="96">H308-F308</f>
        <v>46.5</v>
      </c>
      <c r="L308" s="137">
        <f t="shared" ref="L308:L318" si="97">K308/F308</f>
        <v>0.22409638554216868</v>
      </c>
      <c r="M308" s="132" t="s">
        <v>547</v>
      </c>
      <c r="N308" s="138">
        <v>44792</v>
      </c>
      <c r="O308" s="54"/>
      <c r="P308" s="54"/>
      <c r="R308" s="37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8" ht="12.75" customHeight="1">
      <c r="A309" s="160">
        <v>178</v>
      </c>
      <c r="B309" s="161">
        <v>44775</v>
      </c>
      <c r="C309" s="161"/>
      <c r="D309" s="162" t="s">
        <v>461</v>
      </c>
      <c r="E309" s="163" t="s">
        <v>545</v>
      </c>
      <c r="F309" s="163">
        <v>31.25</v>
      </c>
      <c r="G309" s="163"/>
      <c r="H309" s="163">
        <v>38.75</v>
      </c>
      <c r="I309" s="165">
        <v>38</v>
      </c>
      <c r="J309" s="135" t="s">
        <v>631</v>
      </c>
      <c r="K309" s="136">
        <f t="shared" si="96"/>
        <v>7.5</v>
      </c>
      <c r="L309" s="137">
        <f t="shared" si="97"/>
        <v>0.24</v>
      </c>
      <c r="M309" s="132" t="s">
        <v>547</v>
      </c>
      <c r="N309" s="138">
        <v>44844</v>
      </c>
      <c r="O309" s="54"/>
      <c r="P309" s="54"/>
      <c r="R309" s="37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8" ht="12.75" customHeight="1">
      <c r="A310" s="160">
        <v>179</v>
      </c>
      <c r="B310" s="161">
        <v>44841</v>
      </c>
      <c r="C310" s="161"/>
      <c r="D310" s="162" t="s">
        <v>783</v>
      </c>
      <c r="E310" s="163" t="s">
        <v>545</v>
      </c>
      <c r="F310" s="133">
        <v>665</v>
      </c>
      <c r="G310" s="163"/>
      <c r="H310" s="163">
        <v>807.5</v>
      </c>
      <c r="I310" s="165">
        <v>840</v>
      </c>
      <c r="J310" s="135" t="s">
        <v>781</v>
      </c>
      <c r="K310" s="136">
        <f t="shared" si="96"/>
        <v>142.5</v>
      </c>
      <c r="L310" s="137">
        <f t="shared" si="97"/>
        <v>0.21428571428571427</v>
      </c>
      <c r="M310" s="132" t="s">
        <v>547</v>
      </c>
      <c r="N310" s="138">
        <v>45097</v>
      </c>
      <c r="O310" s="54"/>
      <c r="P310" s="54"/>
      <c r="R310" s="37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8" ht="12.75" customHeight="1">
      <c r="A311" s="160">
        <v>180</v>
      </c>
      <c r="B311" s="161">
        <v>44844</v>
      </c>
      <c r="C311" s="161"/>
      <c r="D311" s="162" t="s">
        <v>415</v>
      </c>
      <c r="E311" s="163" t="s">
        <v>545</v>
      </c>
      <c r="F311" s="133">
        <v>227.5</v>
      </c>
      <c r="G311" s="163"/>
      <c r="H311" s="163">
        <v>270</v>
      </c>
      <c r="I311" s="165">
        <v>291</v>
      </c>
      <c r="J311" s="135" t="s">
        <v>808</v>
      </c>
      <c r="K311" s="136">
        <f t="shared" si="96"/>
        <v>42.5</v>
      </c>
      <c r="L311" s="137">
        <f t="shared" si="97"/>
        <v>0.18681318681318682</v>
      </c>
      <c r="M311" s="132" t="s">
        <v>547</v>
      </c>
      <c r="N311" s="138">
        <v>45160</v>
      </c>
      <c r="O311" s="54"/>
      <c r="P311" s="54"/>
      <c r="R311" s="37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8" ht="12.75" customHeight="1">
      <c r="A312" s="160">
        <v>181</v>
      </c>
      <c r="B312" s="161">
        <v>44845</v>
      </c>
      <c r="C312" s="161"/>
      <c r="D312" s="162" t="s">
        <v>413</v>
      </c>
      <c r="E312" s="163" t="s">
        <v>545</v>
      </c>
      <c r="F312" s="133">
        <v>555</v>
      </c>
      <c r="G312" s="163"/>
      <c r="H312" s="163">
        <v>700</v>
      </c>
      <c r="I312" s="165">
        <v>765</v>
      </c>
      <c r="J312" s="135" t="s">
        <v>807</v>
      </c>
      <c r="K312" s="136">
        <f t="shared" si="96"/>
        <v>145</v>
      </c>
      <c r="L312" s="137">
        <f t="shared" si="97"/>
        <v>0.26126126126126126</v>
      </c>
      <c r="M312" s="132" t="s">
        <v>547</v>
      </c>
      <c r="N312" s="138">
        <v>45159</v>
      </c>
      <c r="O312" s="54"/>
      <c r="P312" s="54"/>
      <c r="R312" s="37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8" ht="12.75" customHeight="1">
      <c r="A313" s="160">
        <v>182</v>
      </c>
      <c r="B313" s="161">
        <v>44981</v>
      </c>
      <c r="C313" s="161"/>
      <c r="D313" s="162" t="s">
        <v>428</v>
      </c>
      <c r="E313" s="163" t="s">
        <v>545</v>
      </c>
      <c r="F313" s="133">
        <v>1675</v>
      </c>
      <c r="G313" s="163"/>
      <c r="H313" s="163">
        <v>2080</v>
      </c>
      <c r="I313" s="165">
        <v>2080</v>
      </c>
      <c r="J313" s="135" t="s">
        <v>631</v>
      </c>
      <c r="K313" s="136">
        <f t="shared" si="96"/>
        <v>405</v>
      </c>
      <c r="L313" s="137">
        <f t="shared" si="97"/>
        <v>0.2417910447761194</v>
      </c>
      <c r="M313" s="132" t="s">
        <v>547</v>
      </c>
      <c r="N313" s="138">
        <v>45119</v>
      </c>
      <c r="O313" s="54"/>
      <c r="P313" s="54"/>
      <c r="R313" s="37" t="s">
        <v>857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8" ht="12.75" customHeight="1">
      <c r="A314" s="160">
        <v>183</v>
      </c>
      <c r="B314" s="161">
        <v>44986</v>
      </c>
      <c r="C314" s="161"/>
      <c r="D314" s="162" t="s">
        <v>461</v>
      </c>
      <c r="E314" s="163" t="s">
        <v>545</v>
      </c>
      <c r="F314" s="133">
        <v>57.5</v>
      </c>
      <c r="G314" s="163"/>
      <c r="H314" s="163">
        <v>120</v>
      </c>
      <c r="I314" s="165">
        <v>120</v>
      </c>
      <c r="J314" s="135" t="s">
        <v>631</v>
      </c>
      <c r="K314" s="136">
        <f t="shared" si="96"/>
        <v>62.5</v>
      </c>
      <c r="L314" s="137">
        <f t="shared" si="97"/>
        <v>1.0869565217391304</v>
      </c>
      <c r="M314" s="132" t="s">
        <v>547</v>
      </c>
      <c r="N314" s="138">
        <v>45049</v>
      </c>
      <c r="O314" s="54"/>
      <c r="P314" s="54"/>
      <c r="R314" s="37" t="s">
        <v>857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8" ht="12.75" customHeight="1">
      <c r="A315" s="160">
        <v>184</v>
      </c>
      <c r="B315" s="161">
        <v>45008</v>
      </c>
      <c r="C315" s="161"/>
      <c r="D315" s="162" t="s">
        <v>475</v>
      </c>
      <c r="E315" s="163" t="s">
        <v>545</v>
      </c>
      <c r="F315" s="133">
        <v>2765</v>
      </c>
      <c r="G315" s="163"/>
      <c r="H315" s="163">
        <v>3547.5</v>
      </c>
      <c r="I315" s="165">
        <v>3523</v>
      </c>
      <c r="J315" s="135" t="s">
        <v>631</v>
      </c>
      <c r="K315" s="136">
        <f t="shared" si="96"/>
        <v>782.5</v>
      </c>
      <c r="L315" s="137">
        <f t="shared" si="97"/>
        <v>0.28300180831826399</v>
      </c>
      <c r="M315" s="132" t="s">
        <v>547</v>
      </c>
      <c r="N315" s="138">
        <v>45177</v>
      </c>
      <c r="O315" s="54"/>
      <c r="P315" s="54"/>
      <c r="R315" s="37" t="s">
        <v>857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8" ht="12.75" customHeight="1">
      <c r="A316" s="160">
        <v>185</v>
      </c>
      <c r="B316" s="161">
        <v>45027</v>
      </c>
      <c r="C316" s="161"/>
      <c r="D316" s="162" t="s">
        <v>784</v>
      </c>
      <c r="E316" s="163" t="s">
        <v>545</v>
      </c>
      <c r="F316" s="163">
        <v>460</v>
      </c>
      <c r="G316" s="163"/>
      <c r="H316" s="163">
        <v>825</v>
      </c>
      <c r="I316" s="165">
        <v>810</v>
      </c>
      <c r="J316" s="135" t="s">
        <v>631</v>
      </c>
      <c r="K316" s="136">
        <f t="shared" si="96"/>
        <v>365</v>
      </c>
      <c r="L316" s="137">
        <f t="shared" si="97"/>
        <v>0.79347826086956519</v>
      </c>
      <c r="M316" s="132" t="s">
        <v>547</v>
      </c>
      <c r="N316" s="138">
        <v>45155</v>
      </c>
      <c r="O316" s="54"/>
      <c r="P316" s="54"/>
      <c r="R316" s="37" t="s">
        <v>857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8" ht="12.75" customHeight="1">
      <c r="A317" s="160">
        <v>186</v>
      </c>
      <c r="B317" s="161">
        <v>45050</v>
      </c>
      <c r="C317" s="161"/>
      <c r="D317" s="162" t="s">
        <v>41</v>
      </c>
      <c r="E317" s="163" t="s">
        <v>545</v>
      </c>
      <c r="F317" s="163">
        <v>3630</v>
      </c>
      <c r="G317" s="163"/>
      <c r="H317" s="163">
        <v>5150</v>
      </c>
      <c r="I317" s="165">
        <v>5040</v>
      </c>
      <c r="J317" s="135" t="s">
        <v>631</v>
      </c>
      <c r="K317" s="136">
        <f t="shared" si="96"/>
        <v>1520</v>
      </c>
      <c r="L317" s="137">
        <f t="shared" si="97"/>
        <v>0.41873278236914602</v>
      </c>
      <c r="M317" s="132" t="s">
        <v>547</v>
      </c>
      <c r="N317" s="138">
        <v>45344</v>
      </c>
      <c r="O317" s="54"/>
      <c r="P317" s="54"/>
      <c r="R317" s="37" t="s">
        <v>857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8" ht="12.75" customHeight="1">
      <c r="A318" s="160">
        <v>187</v>
      </c>
      <c r="B318" s="161">
        <v>45075</v>
      </c>
      <c r="C318" s="161"/>
      <c r="D318" s="162" t="s">
        <v>785</v>
      </c>
      <c r="E318" s="163" t="s">
        <v>545</v>
      </c>
      <c r="F318" s="133">
        <v>585</v>
      </c>
      <c r="G318" s="163"/>
      <c r="H318" s="163">
        <v>732</v>
      </c>
      <c r="I318" s="165">
        <v>732</v>
      </c>
      <c r="J318" s="135" t="s">
        <v>631</v>
      </c>
      <c r="K318" s="136">
        <f t="shared" si="96"/>
        <v>147</v>
      </c>
      <c r="L318" s="137">
        <f t="shared" si="97"/>
        <v>0.25128205128205128</v>
      </c>
      <c r="M318" s="132" t="s">
        <v>547</v>
      </c>
      <c r="N318" s="138">
        <v>45152</v>
      </c>
      <c r="O318" s="54"/>
      <c r="P318" s="54"/>
      <c r="R318" s="37" t="s">
        <v>857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F318" s="37"/>
      <c r="AG318" s="54"/>
      <c r="AI318" s="37"/>
      <c r="AK318" s="37"/>
      <c r="AL318" s="54"/>
    </row>
    <row r="319" spans="1:38" ht="12.75" customHeight="1">
      <c r="A319" s="160">
        <v>188</v>
      </c>
      <c r="B319" s="161">
        <v>45078</v>
      </c>
      <c r="C319" s="161"/>
      <c r="D319" s="162" t="s">
        <v>500</v>
      </c>
      <c r="E319" s="163" t="s">
        <v>545</v>
      </c>
      <c r="F319" s="133">
        <v>3310</v>
      </c>
      <c r="G319" s="163"/>
      <c r="H319" s="163">
        <v>4300</v>
      </c>
      <c r="I319" s="165">
        <v>4300</v>
      </c>
      <c r="J319" s="135" t="s">
        <v>631</v>
      </c>
      <c r="K319" s="136">
        <f t="shared" ref="K319" si="98">H319-F319</f>
        <v>990</v>
      </c>
      <c r="L319" s="137">
        <f t="shared" ref="L319" si="99">K319/F319</f>
        <v>0.29909365558912387</v>
      </c>
      <c r="M319" s="132" t="s">
        <v>547</v>
      </c>
      <c r="N319" s="138">
        <v>45436</v>
      </c>
      <c r="O319" s="54"/>
      <c r="P319" s="54"/>
      <c r="R319" s="37" t="s">
        <v>857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F319" s="37"/>
      <c r="AG319" s="54"/>
      <c r="AI319" s="37"/>
      <c r="AK319" s="37"/>
      <c r="AL319" s="54"/>
    </row>
    <row r="320" spans="1:38" ht="12.75" customHeight="1">
      <c r="A320" s="160">
        <v>189</v>
      </c>
      <c r="B320" s="161">
        <v>45103</v>
      </c>
      <c r="C320" s="161"/>
      <c r="D320" s="162" t="s">
        <v>803</v>
      </c>
      <c r="E320" s="163" t="s">
        <v>545</v>
      </c>
      <c r="F320" s="133">
        <v>282.5</v>
      </c>
      <c r="G320" s="163"/>
      <c r="H320" s="163">
        <v>383</v>
      </c>
      <c r="I320" s="165">
        <v>383</v>
      </c>
      <c r="J320" s="135" t="s">
        <v>631</v>
      </c>
      <c r="K320" s="136">
        <f>H320-F320</f>
        <v>100.5</v>
      </c>
      <c r="L320" s="137">
        <f>K320/F320</f>
        <v>0.35575221238938054</v>
      </c>
      <c r="M320" s="132" t="s">
        <v>547</v>
      </c>
      <c r="N320" s="138">
        <v>45265</v>
      </c>
      <c r="O320" s="54"/>
      <c r="P320" s="54"/>
      <c r="R320" s="37" t="s">
        <v>857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F320" s="37"/>
      <c r="AG320" s="54"/>
      <c r="AI320" s="37"/>
      <c r="AK320" s="37"/>
      <c r="AL320" s="54"/>
    </row>
    <row r="321" spans="1:38" ht="12.75" customHeight="1">
      <c r="A321" s="160">
        <v>190</v>
      </c>
      <c r="B321" s="161">
        <v>45120</v>
      </c>
      <c r="C321" s="161"/>
      <c r="D321" s="162" t="s">
        <v>499</v>
      </c>
      <c r="E321" s="163" t="s">
        <v>545</v>
      </c>
      <c r="F321" s="133">
        <v>2312.5</v>
      </c>
      <c r="G321" s="163"/>
      <c r="H321" s="163">
        <v>2935</v>
      </c>
      <c r="I321" s="165">
        <v>2935</v>
      </c>
      <c r="J321" s="135" t="s">
        <v>631</v>
      </c>
      <c r="K321" s="136">
        <f>H321-F321</f>
        <v>622.5</v>
      </c>
      <c r="L321" s="137">
        <f>K321/F321</f>
        <v>0.26918918918918922</v>
      </c>
      <c r="M321" s="132" t="s">
        <v>547</v>
      </c>
      <c r="N321" s="138">
        <v>45177</v>
      </c>
      <c r="O321" s="54"/>
      <c r="P321" s="54"/>
      <c r="R321" s="37" t="s">
        <v>857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F321" s="37"/>
      <c r="AG321" s="54"/>
      <c r="AI321" s="37"/>
      <c r="AK321" s="37"/>
      <c r="AL321" s="54"/>
    </row>
    <row r="322" spans="1:38" ht="12.75" customHeight="1">
      <c r="A322" s="160">
        <v>191</v>
      </c>
      <c r="B322" s="161">
        <v>45125</v>
      </c>
      <c r="C322" s="161"/>
      <c r="D322" s="162" t="s">
        <v>199</v>
      </c>
      <c r="E322" s="163" t="s">
        <v>545</v>
      </c>
      <c r="F322" s="133">
        <v>3980</v>
      </c>
      <c r="G322" s="163"/>
      <c r="H322" s="163">
        <v>4895</v>
      </c>
      <c r="I322" s="165">
        <v>4895</v>
      </c>
      <c r="J322" s="135" t="s">
        <v>631</v>
      </c>
      <c r="K322" s="136">
        <f>H322-F322</f>
        <v>915</v>
      </c>
      <c r="L322" s="137">
        <f>K322/F322</f>
        <v>0.22989949748743718</v>
      </c>
      <c r="M322" s="132" t="s">
        <v>547</v>
      </c>
      <c r="N322" s="138">
        <v>45155</v>
      </c>
      <c r="O322" s="54"/>
      <c r="P322" s="54"/>
      <c r="R322" s="37" t="s">
        <v>857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160">
        <v>192</v>
      </c>
      <c r="B323" s="161">
        <v>45145</v>
      </c>
      <c r="C323" s="161"/>
      <c r="D323" s="162" t="s">
        <v>805</v>
      </c>
      <c r="E323" s="163" t="s">
        <v>545</v>
      </c>
      <c r="F323" s="133">
        <v>565</v>
      </c>
      <c r="G323" s="163"/>
      <c r="H323" s="163">
        <v>725</v>
      </c>
      <c r="I323" s="165">
        <v>725</v>
      </c>
      <c r="J323" s="135" t="s">
        <v>631</v>
      </c>
      <c r="K323" s="136">
        <f>H323-F323</f>
        <v>160</v>
      </c>
      <c r="L323" s="137">
        <f>K323/F323</f>
        <v>0.2831858407079646</v>
      </c>
      <c r="M323" s="132" t="s">
        <v>547</v>
      </c>
      <c r="N323" s="138">
        <v>45169</v>
      </c>
      <c r="O323" s="54"/>
      <c r="P323" s="54"/>
      <c r="R323" s="37" t="s">
        <v>857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232">
        <v>193</v>
      </c>
      <c r="B324" s="233">
        <v>45167</v>
      </c>
      <c r="C324" s="233"/>
      <c r="D324" s="234" t="s">
        <v>809</v>
      </c>
      <c r="E324" s="235" t="s">
        <v>545</v>
      </c>
      <c r="F324" s="133">
        <v>700</v>
      </c>
      <c r="G324" s="235"/>
      <c r="H324" s="235">
        <v>950</v>
      </c>
      <c r="I324" s="236">
        <v>950</v>
      </c>
      <c r="J324" s="237" t="s">
        <v>631</v>
      </c>
      <c r="K324" s="136">
        <f>H324-F324</f>
        <v>250</v>
      </c>
      <c r="L324" s="137">
        <f>K324/F324</f>
        <v>0.35714285714285715</v>
      </c>
      <c r="M324" s="132" t="s">
        <v>547</v>
      </c>
      <c r="N324" s="138">
        <v>45261</v>
      </c>
      <c r="O324" s="54"/>
      <c r="P324" s="54"/>
      <c r="R324" s="37" t="s">
        <v>857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178">
        <v>194</v>
      </c>
      <c r="B325" s="179">
        <v>45184</v>
      </c>
      <c r="C325" s="53"/>
      <c r="D325" s="53" t="s">
        <v>502</v>
      </c>
      <c r="E325" s="180" t="s">
        <v>545</v>
      </c>
      <c r="F325" s="51" t="s">
        <v>810</v>
      </c>
      <c r="G325" s="51"/>
      <c r="H325" s="51"/>
      <c r="I325" s="51">
        <v>480</v>
      </c>
      <c r="J325" s="51" t="s">
        <v>546</v>
      </c>
      <c r="K325" s="51"/>
      <c r="L325" s="51"/>
      <c r="M325" s="51"/>
      <c r="N325" s="51"/>
      <c r="O325" s="54"/>
      <c r="P325" s="54"/>
      <c r="R325" s="37" t="s">
        <v>857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232">
        <v>195</v>
      </c>
      <c r="B326" s="233">
        <v>45203</v>
      </c>
      <c r="C326" s="233"/>
      <c r="D326" s="234" t="s">
        <v>172</v>
      </c>
      <c r="E326" s="235" t="s">
        <v>545</v>
      </c>
      <c r="F326" s="133">
        <v>992.5</v>
      </c>
      <c r="G326" s="235"/>
      <c r="H326" s="235">
        <v>1198</v>
      </c>
      <c r="I326" s="236">
        <v>1198</v>
      </c>
      <c r="J326" s="237" t="s">
        <v>631</v>
      </c>
      <c r="K326" s="136">
        <f>H326-F326</f>
        <v>205.5</v>
      </c>
      <c r="L326" s="137">
        <f>K326/F326</f>
        <v>0.2070528967254408</v>
      </c>
      <c r="M326" s="132" t="s">
        <v>547</v>
      </c>
      <c r="N326" s="138">
        <v>45392</v>
      </c>
      <c r="O326" s="54"/>
      <c r="P326" s="54"/>
      <c r="R326" s="37" t="s">
        <v>858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232">
        <v>196</v>
      </c>
      <c r="B327" s="233">
        <v>45216</v>
      </c>
      <c r="C327" s="233"/>
      <c r="D327" s="234" t="s">
        <v>104</v>
      </c>
      <c r="E327" s="235" t="s">
        <v>545</v>
      </c>
      <c r="F327" s="133">
        <v>5425</v>
      </c>
      <c r="G327" s="235"/>
      <c r="H327" s="235">
        <v>6880</v>
      </c>
      <c r="I327" s="236">
        <v>6870</v>
      </c>
      <c r="J327" s="237" t="s">
        <v>631</v>
      </c>
      <c r="K327" s="136">
        <f>H327-F327</f>
        <v>1455</v>
      </c>
      <c r="L327" s="137">
        <f>K327/F327</f>
        <v>0.26820276497695855</v>
      </c>
      <c r="M327" s="132" t="s">
        <v>547</v>
      </c>
      <c r="N327" s="138">
        <v>45342</v>
      </c>
      <c r="O327" s="54"/>
      <c r="P327" s="54"/>
      <c r="R327" s="37" t="s">
        <v>858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232">
        <v>197</v>
      </c>
      <c r="B328" s="233">
        <v>45216</v>
      </c>
      <c r="C328" s="233"/>
      <c r="D328" s="234" t="s">
        <v>811</v>
      </c>
      <c r="E328" s="235" t="s">
        <v>545</v>
      </c>
      <c r="F328" s="133">
        <v>1090</v>
      </c>
      <c r="G328" s="235"/>
      <c r="H328" s="235">
        <v>1415</v>
      </c>
      <c r="I328" s="236">
        <v>1415</v>
      </c>
      <c r="J328" s="237" t="s">
        <v>631</v>
      </c>
      <c r="K328" s="136">
        <f>H328-F328</f>
        <v>325</v>
      </c>
      <c r="L328" s="137">
        <f>K328/F328</f>
        <v>0.29816513761467889</v>
      </c>
      <c r="M328" s="132" t="s">
        <v>547</v>
      </c>
      <c r="N328" s="138">
        <v>45282</v>
      </c>
      <c r="O328" s="54"/>
      <c r="P328" s="54"/>
      <c r="R328" s="37" t="s">
        <v>857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232">
        <v>198</v>
      </c>
      <c r="B329" s="233">
        <v>45236</v>
      </c>
      <c r="C329" s="233"/>
      <c r="D329" s="234" t="s">
        <v>814</v>
      </c>
      <c r="E329" s="235" t="s">
        <v>545</v>
      </c>
      <c r="F329" s="133">
        <v>1270</v>
      </c>
      <c r="G329" s="235"/>
      <c r="H329" s="235">
        <v>1613</v>
      </c>
      <c r="I329" s="236">
        <v>1613</v>
      </c>
      <c r="J329" s="237" t="s">
        <v>631</v>
      </c>
      <c r="K329" s="136">
        <f>H329-F329</f>
        <v>343</v>
      </c>
      <c r="L329" s="137">
        <f>K329/F329</f>
        <v>0.27007874015748029</v>
      </c>
      <c r="M329" s="132" t="s">
        <v>547</v>
      </c>
      <c r="N329" s="138">
        <v>45246</v>
      </c>
      <c r="O329" s="54"/>
      <c r="P329" s="54"/>
      <c r="R329" s="37" t="s">
        <v>858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178">
        <v>199</v>
      </c>
      <c r="B330" s="179">
        <v>45251</v>
      </c>
      <c r="C330" s="53"/>
      <c r="D330" s="53" t="s">
        <v>815</v>
      </c>
      <c r="E330" s="180" t="s">
        <v>545</v>
      </c>
      <c r="F330" s="51" t="s">
        <v>816</v>
      </c>
      <c r="G330" s="51"/>
      <c r="H330" s="51"/>
      <c r="I330" s="51">
        <v>1490</v>
      </c>
      <c r="J330" s="51" t="s">
        <v>546</v>
      </c>
      <c r="K330" s="51"/>
      <c r="L330" s="51"/>
      <c r="M330" s="51"/>
      <c r="N330" s="51"/>
      <c r="O330" s="54"/>
      <c r="P330" s="54"/>
      <c r="R330" s="37" t="s">
        <v>857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178">
        <v>200</v>
      </c>
      <c r="B331" s="179">
        <v>45254</v>
      </c>
      <c r="C331" s="53"/>
      <c r="D331" s="53" t="s">
        <v>814</v>
      </c>
      <c r="E331" s="180" t="s">
        <v>545</v>
      </c>
      <c r="F331" s="51" t="s">
        <v>817</v>
      </c>
      <c r="G331" s="51"/>
      <c r="H331" s="51"/>
      <c r="I331" s="51">
        <v>1806</v>
      </c>
      <c r="J331" s="51" t="s">
        <v>546</v>
      </c>
      <c r="K331" s="51"/>
      <c r="L331" s="51"/>
      <c r="M331" s="51"/>
      <c r="N331" s="51"/>
      <c r="O331" s="54"/>
      <c r="P331" s="54"/>
      <c r="R331" s="37" t="s">
        <v>858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232">
        <v>201</v>
      </c>
      <c r="B332" s="233">
        <v>45265</v>
      </c>
      <c r="C332" s="233"/>
      <c r="D332" s="234" t="s">
        <v>503</v>
      </c>
      <c r="E332" s="235" t="s">
        <v>545</v>
      </c>
      <c r="F332" s="133">
        <v>435</v>
      </c>
      <c r="G332" s="235"/>
      <c r="H332" s="235">
        <v>558</v>
      </c>
      <c r="I332" s="236">
        <v>558</v>
      </c>
      <c r="J332" s="237" t="s">
        <v>631</v>
      </c>
      <c r="K332" s="136">
        <f>H332-F332</f>
        <v>123</v>
      </c>
      <c r="L332" s="137">
        <f>K332/F332</f>
        <v>0.28275862068965518</v>
      </c>
      <c r="M332" s="132" t="s">
        <v>547</v>
      </c>
      <c r="N332" s="138">
        <v>45378</v>
      </c>
      <c r="O332" s="54"/>
      <c r="P332" s="54"/>
      <c r="R332" s="37" t="s">
        <v>857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232">
        <v>202</v>
      </c>
      <c r="B333" s="233">
        <v>45272</v>
      </c>
      <c r="C333" s="233"/>
      <c r="D333" s="234" t="s">
        <v>819</v>
      </c>
      <c r="E333" s="235" t="s">
        <v>545</v>
      </c>
      <c r="F333" s="133">
        <v>4225</v>
      </c>
      <c r="G333" s="235"/>
      <c r="H333" s="235">
        <v>5512</v>
      </c>
      <c r="I333" s="236">
        <v>5512</v>
      </c>
      <c r="J333" s="237" t="s">
        <v>631</v>
      </c>
      <c r="K333" s="136">
        <f>H333-F333</f>
        <v>1287</v>
      </c>
      <c r="L333" s="137">
        <f>K333/F333</f>
        <v>0.30461538461538462</v>
      </c>
      <c r="M333" s="132" t="s">
        <v>547</v>
      </c>
      <c r="N333" s="138">
        <v>45329</v>
      </c>
      <c r="O333" s="54"/>
      <c r="P333" s="54"/>
      <c r="R333" s="37" t="s">
        <v>858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178">
        <v>203</v>
      </c>
      <c r="B334" s="179">
        <v>45292</v>
      </c>
      <c r="C334" s="53"/>
      <c r="D334" s="53" t="s">
        <v>309</v>
      </c>
      <c r="E334" s="180" t="s">
        <v>545</v>
      </c>
      <c r="F334" s="51" t="s">
        <v>820</v>
      </c>
      <c r="G334" s="51"/>
      <c r="H334" s="51"/>
      <c r="I334" s="51">
        <v>4909</v>
      </c>
      <c r="J334" s="51" t="s">
        <v>546</v>
      </c>
      <c r="K334" s="51"/>
      <c r="L334" s="51"/>
      <c r="M334" s="51"/>
      <c r="N334" s="51"/>
      <c r="O334" s="54"/>
      <c r="P334" s="54"/>
      <c r="R334" s="37" t="s">
        <v>858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178">
        <v>204</v>
      </c>
      <c r="B335" s="179">
        <v>45294</v>
      </c>
      <c r="C335" s="53"/>
      <c r="D335" s="53" t="s">
        <v>501</v>
      </c>
      <c r="E335" s="180" t="s">
        <v>545</v>
      </c>
      <c r="F335" s="51" t="s">
        <v>821</v>
      </c>
      <c r="G335" s="51"/>
      <c r="H335" s="51"/>
      <c r="I335" s="51">
        <v>1080</v>
      </c>
      <c r="J335" s="51" t="s">
        <v>546</v>
      </c>
      <c r="K335" s="51"/>
      <c r="L335" s="51"/>
      <c r="M335" s="51"/>
      <c r="N335" s="51"/>
      <c r="O335" s="54"/>
      <c r="P335" s="54"/>
      <c r="R335" s="37" t="s">
        <v>857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178">
        <v>205</v>
      </c>
      <c r="B336" s="179">
        <v>45315</v>
      </c>
      <c r="C336" s="53"/>
      <c r="D336" s="53" t="s">
        <v>310</v>
      </c>
      <c r="E336" s="180" t="s">
        <v>545</v>
      </c>
      <c r="F336" s="51" t="s">
        <v>823</v>
      </c>
      <c r="G336" s="51"/>
      <c r="H336" s="51"/>
      <c r="I336" s="51">
        <v>2077</v>
      </c>
      <c r="J336" s="51" t="s">
        <v>546</v>
      </c>
      <c r="K336" s="51"/>
      <c r="L336" s="51"/>
      <c r="M336" s="51"/>
      <c r="N336" s="51"/>
      <c r="O336" s="54"/>
      <c r="P336" s="54"/>
      <c r="R336" s="37" t="s">
        <v>858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178">
        <v>206</v>
      </c>
      <c r="B337" s="179">
        <v>45320</v>
      </c>
      <c r="C337" s="53"/>
      <c r="D337" s="53" t="s">
        <v>824</v>
      </c>
      <c r="E337" s="180" t="s">
        <v>545</v>
      </c>
      <c r="F337" s="51" t="s">
        <v>825</v>
      </c>
      <c r="G337" s="51"/>
      <c r="H337" s="51"/>
      <c r="I337" s="51">
        <v>2906</v>
      </c>
      <c r="J337" s="51" t="s">
        <v>546</v>
      </c>
      <c r="K337" s="51"/>
      <c r="L337" s="51"/>
      <c r="M337" s="51"/>
      <c r="N337" s="51"/>
      <c r="O337" s="54"/>
      <c r="P337" s="54"/>
      <c r="R337" s="37" t="s">
        <v>857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232">
        <v>207</v>
      </c>
      <c r="B338" s="233">
        <v>45331</v>
      </c>
      <c r="C338" s="233"/>
      <c r="D338" s="234" t="s">
        <v>499</v>
      </c>
      <c r="E338" s="235" t="s">
        <v>545</v>
      </c>
      <c r="F338" s="133">
        <v>3270</v>
      </c>
      <c r="G338" s="235"/>
      <c r="H338" s="235">
        <v>4096</v>
      </c>
      <c r="I338" s="236">
        <v>4096</v>
      </c>
      <c r="J338" s="237" t="s">
        <v>631</v>
      </c>
      <c r="K338" s="136">
        <f>H338-F338</f>
        <v>826</v>
      </c>
      <c r="L338" s="137">
        <f>K338/F338</f>
        <v>0.25259938837920487</v>
      </c>
      <c r="M338" s="132" t="s">
        <v>547</v>
      </c>
      <c r="N338" s="138">
        <v>45377</v>
      </c>
      <c r="O338" s="54"/>
      <c r="P338" s="54"/>
      <c r="R338" s="37" t="s">
        <v>857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178">
        <v>208</v>
      </c>
      <c r="B339" s="179">
        <v>45345</v>
      </c>
      <c r="C339" s="53"/>
      <c r="D339" s="53" t="s">
        <v>59</v>
      </c>
      <c r="E339" s="180" t="s">
        <v>545</v>
      </c>
      <c r="F339" s="51" t="s">
        <v>840</v>
      </c>
      <c r="G339" s="51"/>
      <c r="H339" s="51"/>
      <c r="I339" s="51">
        <v>2627</v>
      </c>
      <c r="J339" s="51" t="s">
        <v>546</v>
      </c>
      <c r="K339" s="51"/>
      <c r="L339" s="51"/>
      <c r="M339" s="51"/>
      <c r="N339" s="53"/>
      <c r="O339" s="54"/>
      <c r="P339" s="54"/>
      <c r="R339" s="37" t="s">
        <v>858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232">
        <v>209</v>
      </c>
      <c r="B340" s="233">
        <v>45356</v>
      </c>
      <c r="C340" s="233"/>
      <c r="D340" s="234" t="s">
        <v>809</v>
      </c>
      <c r="E340" s="235" t="s">
        <v>545</v>
      </c>
      <c r="F340" s="133">
        <v>925</v>
      </c>
      <c r="G340" s="235"/>
      <c r="H340" s="235">
        <v>1170</v>
      </c>
      <c r="I340" s="236">
        <v>1170</v>
      </c>
      <c r="J340" s="237" t="s">
        <v>631</v>
      </c>
      <c r="K340" s="136">
        <f>H340-F340</f>
        <v>245</v>
      </c>
      <c r="L340" s="137">
        <f>K340/F340</f>
        <v>0.26486486486486488</v>
      </c>
      <c r="M340" s="132" t="s">
        <v>547</v>
      </c>
      <c r="N340" s="138">
        <v>45435</v>
      </c>
      <c r="O340" s="54"/>
      <c r="P340" s="54"/>
      <c r="R340" s="37" t="s">
        <v>859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232">
        <v>210</v>
      </c>
      <c r="B341" s="233">
        <v>45372</v>
      </c>
      <c r="C341" s="233"/>
      <c r="D341" s="234" t="s">
        <v>475</v>
      </c>
      <c r="E341" s="235" t="s">
        <v>545</v>
      </c>
      <c r="F341" s="133">
        <v>2910</v>
      </c>
      <c r="G341" s="235"/>
      <c r="H341" s="235">
        <v>3696</v>
      </c>
      <c r="I341" s="236">
        <v>3696</v>
      </c>
      <c r="J341" s="237" t="s">
        <v>631</v>
      </c>
      <c r="K341" s="136">
        <f>H341-F341</f>
        <v>786</v>
      </c>
      <c r="L341" s="137">
        <f>K341/F341</f>
        <v>0.27010309278350514</v>
      </c>
      <c r="M341" s="132" t="s">
        <v>547</v>
      </c>
      <c r="N341" s="138">
        <v>45412</v>
      </c>
      <c r="O341" s="54"/>
      <c r="P341" s="54"/>
      <c r="R341" s="37" t="s">
        <v>859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G341" s="54"/>
      <c r="AI341" s="37"/>
      <c r="AL341" s="54"/>
    </row>
    <row r="342" spans="1:38" ht="12.75" customHeight="1">
      <c r="A342" s="232">
        <v>211</v>
      </c>
      <c r="B342" s="233">
        <v>45387</v>
      </c>
      <c r="C342" s="233"/>
      <c r="D342" s="234" t="s">
        <v>505</v>
      </c>
      <c r="E342" s="235" t="s">
        <v>545</v>
      </c>
      <c r="F342" s="133">
        <v>735</v>
      </c>
      <c r="G342" s="235"/>
      <c r="H342" s="235">
        <v>938</v>
      </c>
      <c r="I342" s="236">
        <v>938</v>
      </c>
      <c r="J342" s="237" t="s">
        <v>631</v>
      </c>
      <c r="K342" s="136">
        <f>H342-F342</f>
        <v>203</v>
      </c>
      <c r="L342" s="137">
        <f>K342/F342</f>
        <v>0.27619047619047621</v>
      </c>
      <c r="M342" s="132" t="s">
        <v>547</v>
      </c>
      <c r="N342" s="138">
        <v>45449</v>
      </c>
      <c r="O342" s="54"/>
      <c r="P342" s="54"/>
      <c r="R342" s="43" t="s">
        <v>858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G342" s="54"/>
      <c r="AI342" s="37"/>
      <c r="AL342" s="54"/>
    </row>
    <row r="343" spans="1:38" ht="12.75" customHeight="1">
      <c r="A343" s="178">
        <v>212</v>
      </c>
      <c r="B343" s="179">
        <v>45407</v>
      </c>
      <c r="C343" s="53"/>
      <c r="D343" s="53" t="s">
        <v>811</v>
      </c>
      <c r="E343" s="180" t="s">
        <v>545</v>
      </c>
      <c r="F343" s="51" t="s">
        <v>845</v>
      </c>
      <c r="G343" s="51"/>
      <c r="H343" s="51"/>
      <c r="I343" s="51">
        <v>1675</v>
      </c>
      <c r="J343" s="51" t="s">
        <v>546</v>
      </c>
      <c r="K343" s="51"/>
      <c r="L343" s="51"/>
      <c r="M343" s="51"/>
      <c r="N343" s="53"/>
      <c r="O343" s="54"/>
      <c r="P343" s="54"/>
      <c r="R343" s="43" t="s">
        <v>858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G343" s="54"/>
      <c r="AI343" s="37"/>
      <c r="AL343" s="54"/>
    </row>
    <row r="344" spans="1:38" ht="12.75" customHeight="1">
      <c r="A344" s="178">
        <v>213</v>
      </c>
      <c r="B344" s="179">
        <v>45426</v>
      </c>
      <c r="C344" s="53"/>
      <c r="D344" s="53" t="s">
        <v>788</v>
      </c>
      <c r="E344" s="180" t="s">
        <v>545</v>
      </c>
      <c r="F344" s="51" t="s">
        <v>849</v>
      </c>
      <c r="G344" s="51"/>
      <c r="H344" s="51"/>
      <c r="I344" s="51">
        <v>617</v>
      </c>
      <c r="J344" s="51" t="s">
        <v>546</v>
      </c>
      <c r="K344" s="51"/>
      <c r="L344" s="51"/>
      <c r="M344" s="51"/>
      <c r="N344" s="53"/>
      <c r="O344" s="54"/>
      <c r="P344" s="54"/>
      <c r="R344" s="43" t="s">
        <v>858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  <c r="AG344" s="54"/>
      <c r="AI344" s="37"/>
      <c r="AL344" s="54"/>
    </row>
    <row r="345" spans="1:38" ht="12.75" customHeight="1">
      <c r="A345" s="178">
        <v>214</v>
      </c>
      <c r="B345" s="179">
        <v>45448</v>
      </c>
      <c r="C345" s="53"/>
      <c r="D345" s="53" t="s">
        <v>735</v>
      </c>
      <c r="E345" s="180" t="s">
        <v>545</v>
      </c>
      <c r="F345" s="51" t="s">
        <v>957</v>
      </c>
      <c r="G345" s="51"/>
      <c r="H345" s="51"/>
      <c r="I345" s="51">
        <v>505</v>
      </c>
      <c r="J345" s="51" t="s">
        <v>546</v>
      </c>
      <c r="K345" s="51"/>
      <c r="L345" s="51"/>
      <c r="M345" s="51"/>
      <c r="N345" s="53"/>
      <c r="O345" s="54"/>
      <c r="P345" s="54"/>
      <c r="R345" s="43" t="s">
        <v>858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  <c r="AG345" s="54"/>
      <c r="AI345" s="37"/>
      <c r="AL345" s="54"/>
    </row>
    <row r="346" spans="1:38" ht="12.75" customHeight="1">
      <c r="A346" s="178"/>
      <c r="B346" s="179"/>
      <c r="C346" s="53"/>
      <c r="D346" s="53"/>
      <c r="E346" s="180"/>
      <c r="F346" s="51"/>
      <c r="G346" s="51"/>
      <c r="H346" s="51"/>
      <c r="I346" s="51"/>
      <c r="J346" s="51"/>
      <c r="K346" s="51"/>
      <c r="L346" s="51"/>
      <c r="M346" s="51"/>
      <c r="N346" s="53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  <c r="AG346" s="54"/>
      <c r="AI346" s="37"/>
      <c r="AL346" s="54"/>
    </row>
    <row r="347" spans="1:38" ht="15" customHeight="1">
      <c r="A347" s="178"/>
      <c r="B347" s="179"/>
      <c r="C347" s="53"/>
      <c r="D347" s="53"/>
      <c r="E347" s="180"/>
      <c r="F347" s="51"/>
      <c r="G347" s="51"/>
      <c r="H347" s="51"/>
      <c r="I347" s="51"/>
      <c r="J347" s="51"/>
      <c r="K347" s="51"/>
      <c r="L347" s="51"/>
      <c r="M347" s="51"/>
      <c r="N347" s="53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1:38" ht="12.75" customHeight="1">
      <c r="B348" s="181" t="s">
        <v>786</v>
      </c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  <c r="AG348" s="54"/>
      <c r="AI348" s="37"/>
      <c r="AL348" s="54"/>
    </row>
    <row r="349" spans="1:38" ht="12.75" customHeight="1">
      <c r="A349" s="182"/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  <c r="AG349" s="54"/>
      <c r="AI349" s="37"/>
      <c r="AL349" s="54"/>
    </row>
    <row r="350" spans="1:38" ht="12.75" customHeight="1">
      <c r="A350" s="182"/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8" ht="12.75" customHeight="1">
      <c r="A351" s="51"/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8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54"/>
      <c r="P369" s="54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54"/>
      <c r="P370" s="54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54"/>
      <c r="P371" s="54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54"/>
      <c r="P372" s="54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54"/>
      <c r="P373" s="54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54"/>
      <c r="P374" s="54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5" customHeight="1">
      <c r="F524" s="54"/>
      <c r="G524" s="54"/>
      <c r="H524" s="54"/>
      <c r="I524" s="54"/>
      <c r="J524" s="37"/>
      <c r="K524" s="54"/>
      <c r="L524" s="54"/>
      <c r="M524" s="54"/>
      <c r="O524" s="37"/>
    </row>
  </sheetData>
  <mergeCells count="61">
    <mergeCell ref="A94:A95"/>
    <mergeCell ref="B94:B95"/>
    <mergeCell ref="A92:A93"/>
    <mergeCell ref="M96:M97"/>
    <mergeCell ref="P96:P97"/>
    <mergeCell ref="O96:O97"/>
    <mergeCell ref="P92:P93"/>
    <mergeCell ref="J94:J95"/>
    <mergeCell ref="M94:M95"/>
    <mergeCell ref="O94:O95"/>
    <mergeCell ref="B92:B93"/>
    <mergeCell ref="J92:J93"/>
    <mergeCell ref="M92:M93"/>
    <mergeCell ref="O92:O93"/>
    <mergeCell ref="A100:A101"/>
    <mergeCell ref="B100:B101"/>
    <mergeCell ref="A96:A97"/>
    <mergeCell ref="B96:B97"/>
    <mergeCell ref="J96:J97"/>
    <mergeCell ref="J100:J101"/>
    <mergeCell ref="M89:M90"/>
    <mergeCell ref="O89:O90"/>
    <mergeCell ref="P89:P90"/>
    <mergeCell ref="M85:M86"/>
    <mergeCell ref="N85:N86"/>
    <mergeCell ref="O85:O86"/>
    <mergeCell ref="M79:M80"/>
    <mergeCell ref="N79:N80"/>
    <mergeCell ref="O79:O80"/>
    <mergeCell ref="P79:P80"/>
    <mergeCell ref="O81:O84"/>
    <mergeCell ref="P81:P84"/>
    <mergeCell ref="N81:N84"/>
    <mergeCell ref="M81:M84"/>
    <mergeCell ref="J79:J80"/>
    <mergeCell ref="A79:A80"/>
    <mergeCell ref="B79:B80"/>
    <mergeCell ref="A81:A84"/>
    <mergeCell ref="B81:B84"/>
    <mergeCell ref="J81:J84"/>
    <mergeCell ref="P103:P104"/>
    <mergeCell ref="P85:P86"/>
    <mergeCell ref="J89:J90"/>
    <mergeCell ref="A89:A90"/>
    <mergeCell ref="B89:B90"/>
    <mergeCell ref="A87:A88"/>
    <mergeCell ref="B87:B88"/>
    <mergeCell ref="J87:J88"/>
    <mergeCell ref="A85:A86"/>
    <mergeCell ref="B85:B86"/>
    <mergeCell ref="J85:J86"/>
    <mergeCell ref="P94:P95"/>
    <mergeCell ref="M87:M88"/>
    <mergeCell ref="N87:N88"/>
    <mergeCell ref="O87:O88"/>
    <mergeCell ref="P87:P88"/>
    <mergeCell ref="A103:A104"/>
    <mergeCell ref="B103:B104"/>
    <mergeCell ref="J103:J104"/>
    <mergeCell ref="M103:M104"/>
    <mergeCell ref="O103:O104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97 K94 K95:K96 K86:L93 L95:L96 L94 K62 K10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2024-06-19T02:43:15Z</dcterms:modified>
</cp:coreProperties>
</file>