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6" l="1"/>
  <c r="M92" i="6" s="1"/>
  <c r="K91" i="6"/>
  <c r="M91" i="6" s="1"/>
  <c r="P20" i="6"/>
  <c r="L37" i="6"/>
  <c r="K37" i="6"/>
  <c r="M37" i="6" s="1"/>
  <c r="K87" i="6"/>
  <c r="M87" i="6" s="1"/>
  <c r="P18" i="6" l="1"/>
  <c r="P19" i="6"/>
  <c r="K85" i="6"/>
  <c r="K84" i="6"/>
  <c r="K61" i="6"/>
  <c r="M61" i="6" s="1"/>
  <c r="K90" i="6"/>
  <c r="M90" i="6" s="1"/>
  <c r="K88" i="6"/>
  <c r="M88" i="6" s="1"/>
  <c r="K89" i="6"/>
  <c r="M89" i="6" s="1"/>
  <c r="K81" i="6"/>
  <c r="M81" i="6" s="1"/>
  <c r="K299" i="6" l="1"/>
  <c r="L299" i="6" s="1"/>
  <c r="K294" i="6"/>
  <c r="L294" i="6" s="1"/>
  <c r="K293" i="6"/>
  <c r="L293" i="6" s="1"/>
  <c r="K291" i="6"/>
  <c r="L291" i="6" s="1"/>
  <c r="H289" i="6"/>
  <c r="K289" i="6" s="1"/>
  <c r="L289" i="6" s="1"/>
  <c r="K288" i="6"/>
  <c r="L288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F257" i="6"/>
  <c r="K257" i="6" s="1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F251" i="6"/>
  <c r="K251" i="6" s="1"/>
  <c r="L251" i="6" s="1"/>
  <c r="F250" i="6"/>
  <c r="K250" i="6" s="1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0" i="6"/>
  <c r="L230" i="6" s="1"/>
  <c r="K229" i="6"/>
  <c r="L229" i="6" s="1"/>
  <c r="F228" i="6"/>
  <c r="K228" i="6" s="1"/>
  <c r="L228" i="6" s="1"/>
  <c r="K227" i="6"/>
  <c r="L227" i="6" s="1"/>
  <c r="K224" i="6"/>
  <c r="L224" i="6" s="1"/>
  <c r="K223" i="6"/>
  <c r="L223" i="6" s="1"/>
  <c r="K222" i="6"/>
  <c r="L222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8" i="6"/>
  <c r="L198" i="6" s="1"/>
  <c r="K196" i="6"/>
  <c r="L196" i="6" s="1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L182" i="6" s="1"/>
  <c r="K181" i="6"/>
  <c r="L181" i="6" s="1"/>
  <c r="F180" i="6"/>
  <c r="K180" i="6" s="1"/>
  <c r="L180" i="6" s="1"/>
  <c r="H179" i="6"/>
  <c r="K179" i="6" s="1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H145" i="6"/>
  <c r="K145" i="6" s="1"/>
  <c r="L145" i="6" s="1"/>
  <c r="F144" i="6"/>
  <c r="K144" i="6" s="1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L103" i="6"/>
  <c r="K103" i="6"/>
  <c r="L101" i="6"/>
  <c r="K101" i="6"/>
  <c r="P100" i="6"/>
  <c r="K83" i="6"/>
  <c r="M83" i="6" s="1"/>
  <c r="K82" i="6"/>
  <c r="M82" i="6" s="1"/>
  <c r="K80" i="6"/>
  <c r="M80" i="6" s="1"/>
  <c r="K79" i="6"/>
  <c r="M79" i="6" s="1"/>
  <c r="K78" i="6"/>
  <c r="M78" i="6" s="1"/>
  <c r="K77" i="6"/>
  <c r="M77" i="6" s="1"/>
  <c r="K76" i="6"/>
  <c r="M76" i="6" s="1"/>
  <c r="K75" i="6"/>
  <c r="M75" i="6" s="1"/>
  <c r="K74" i="6"/>
  <c r="M74" i="6" s="1"/>
  <c r="K73" i="6"/>
  <c r="M73" i="6" s="1"/>
  <c r="K72" i="6"/>
  <c r="M72" i="6" s="1"/>
  <c r="K71" i="6"/>
  <c r="M71" i="6" s="1"/>
  <c r="K70" i="6"/>
  <c r="M70" i="6" s="1"/>
  <c r="K69" i="6"/>
  <c r="M69" i="6" s="1"/>
  <c r="K67" i="6"/>
  <c r="M67" i="6" s="1"/>
  <c r="F66" i="6"/>
  <c r="K66" i="6" s="1"/>
  <c r="M66" i="6" s="1"/>
  <c r="K65" i="6"/>
  <c r="M65" i="6" s="1"/>
  <c r="K64" i="6"/>
  <c r="M64" i="6" s="1"/>
  <c r="K63" i="6"/>
  <c r="M63" i="6" s="1"/>
  <c r="K62" i="6"/>
  <c r="M62" i="6" s="1"/>
  <c r="K60" i="6"/>
  <c r="M60" i="6" s="1"/>
  <c r="K59" i="6"/>
  <c r="M59" i="6" s="1"/>
  <c r="K58" i="6"/>
  <c r="M58" i="6" s="1"/>
  <c r="K57" i="6"/>
  <c r="M57" i="6" s="1"/>
  <c r="K56" i="6"/>
  <c r="M56" i="6" s="1"/>
  <c r="L50" i="6"/>
  <c r="K50" i="6"/>
  <c r="L49" i="6"/>
  <c r="K49" i="6"/>
  <c r="L48" i="6"/>
  <c r="K48" i="6"/>
  <c r="L47" i="6"/>
  <c r="K47" i="6"/>
  <c r="L34" i="6"/>
  <c r="K34" i="6"/>
  <c r="L32" i="6"/>
  <c r="K32" i="6"/>
  <c r="L31" i="6"/>
  <c r="K31" i="6"/>
  <c r="P17" i="6"/>
  <c r="P16" i="6"/>
  <c r="P15" i="6"/>
  <c r="P14" i="6"/>
  <c r="L13" i="6"/>
  <c r="K13" i="6"/>
  <c r="P12" i="6"/>
  <c r="L11" i="6"/>
  <c r="K11" i="6"/>
  <c r="P10" i="6"/>
  <c r="M7" i="6"/>
  <c r="D7" i="5"/>
  <c r="K6" i="4"/>
  <c r="K6" i="3"/>
  <c r="L6" i="2"/>
  <c r="M50" i="6" l="1"/>
  <c r="M34" i="6"/>
  <c r="M47" i="6"/>
  <c r="M101" i="6"/>
  <c r="M103" i="6"/>
  <c r="M32" i="6"/>
  <c r="M11" i="6"/>
  <c r="M31" i="6"/>
  <c r="M49" i="6"/>
  <c r="M13" i="6"/>
  <c r="M48" i="6"/>
</calcChain>
</file>

<file path=xl/sharedStrings.xml><?xml version="1.0" encoding="utf-8"?>
<sst xmlns="http://schemas.openxmlformats.org/spreadsheetml/2006/main" count="3207" uniqueCount="1181">
  <si>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</si>
  <si>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</si>
  <si>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</si>
  <si>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</si>
  <si>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</si>
  <si>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</si>
  <si>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</si>
  <si>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</si>
  <si>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</si>
  <si>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</si>
  <si>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</si>
  <si>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</si>
  <si>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</si>
  <si>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</si>
  <si>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</si>
  <si>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</si>
  <si>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</si>
  <si>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</si>
  <si>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</si>
  <si>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</si>
  <si>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</si>
  <si>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</si>
  <si>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</si>
  <si>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</si>
  <si>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</si>
  <si>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</si>
  <si>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</si>
  <si>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</si>
  <si>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</si>
  <si>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</si>
  <si>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</si>
  <si>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</si>
  <si>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</si>
  <si>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</si>
  <si>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</si>
  <si>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</si>
  <si>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</si>
  <si>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</si>
  <si>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</si>
  <si>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</si>
  <si>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</si>
  <si>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</si>
  <si>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</si>
  <si>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</si>
  <si>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</si>
  <si>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</si>
  <si>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</si>
  <si>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</si>
  <si>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</si>
  <si>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</si>
  <si>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</si>
  <si>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</si>
  <si>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</si>
  <si>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</si>
  <si>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</si>
  <si>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</si>
  <si>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</si>
  <si>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</si>
  <si>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</si>
  <si>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</si>
  <si>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</si>
  <si>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</si>
  <si>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</si>
  <si>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</si>
  <si>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</si>
  <si>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</si>
  <si>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</si>
  <si>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</si>
  <si>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</si>
  <si>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</si>
  <si>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</si>
  <si>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</si>
  <si>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</si>
  <si>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</si>
  <si>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</si>
  <si>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</si>
  <si>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</si>
  <si>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</si>
  <si>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</si>
  <si>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</si>
  <si>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</si>
  <si>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</si>
  <si>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</si>
  <si>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</si>
  <si>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</si>
  <si>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</si>
  <si>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</si>
  <si>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</si>
  <si>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</si>
  <si>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</si>
  <si>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</si>
  <si>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</si>
  <si>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</si>
  <si>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</si>
  <si>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</si>
  <si>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</si>
  <si>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</si>
  <si>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</si>
  <si>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</si>
  <si>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</si>
  <si>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</si>
  <si>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</si>
  <si>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</si>
  <si>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</si>
  <si>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</si>
  <si>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</si>
  <si>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</si>
  <si>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</si>
  <si>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</si>
  <si>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</si>
  <si>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</si>
  <si>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</si>
  <si>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</si>
  <si>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</si>
  <si>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</si>
  <si>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</si>
  <si>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</si>
  <si>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</si>
  <si>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</si>
  <si>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</si>
  <si>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</si>
  <si>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</si>
  <si>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</si>
  <si>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</si>
  <si>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</si>
  <si>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</si>
  <si>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</si>
  <si>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</si>
  <si>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</si>
  <si>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</si>
  <si>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</si>
  <si>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</si>
  <si>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</si>
  <si>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</si>
  <si>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</si>
  <si>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</si>
  <si>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</si>
  <si>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</si>
  <si>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</si>
  <si>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</si>
  <si>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</si>
  <si>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</si>
  <si>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</si>
  <si>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</si>
  <si>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</si>
  <si>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</si>
  <si>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</si>
  <si>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</si>
  <si>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</si>
  <si>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</si>
  <si>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</si>
  <si>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</si>
  <si>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</si>
  <si>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</si>
  <si>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</si>
  <si>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</si>
  <si>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</si>
  <si>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</si>
  <si>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</si>
  <si>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</si>
  <si>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</si>
  <si>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</si>
  <si>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</si>
  <si>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</si>
  <si>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</si>
  <si>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</si>
  <si>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</si>
  <si>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</si>
  <si>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</si>
  <si>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</si>
  <si>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</si>
  <si>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</si>
  <si>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</si>
  <si>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</si>
  <si>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</si>
  <si>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</si>
  <si>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</si>
  <si>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</si>
  <si>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</si>
  <si>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</si>
  <si>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</si>
  <si>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</si>
  <si>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</si>
  <si>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</si>
  <si>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</si>
  <si>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</si>
  <si>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</si>
  <si>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</si>
  <si>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</si>
  <si>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</si>
  <si>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</si>
  <si>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</si>
  <si>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</si>
  <si>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</si>
  <si>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</si>
  <si>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</si>
  <si>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</si>
  <si>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</si>
  <si>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</si>
  <si>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</si>
  <si>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</si>
  <si>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</si>
  <si>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</si>
  <si>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</si>
  <si>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</si>
  <si>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</si>
  <si>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</si>
  <si>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</si>
  <si>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</si>
  <si>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</si>
  <si>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</si>
  <si>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</si>
  <si>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</si>
  <si>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</si>
  <si>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</si>
  <si>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</si>
  <si>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</si>
  <si>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</si>
  <si>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</si>
  <si>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</si>
  <si>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</si>
  <si>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</si>
  <si>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</si>
  <si>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</si>
  <si>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</si>
  <si>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</si>
  <si>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</si>
  <si>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</si>
  <si>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</si>
  <si>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</si>
  <si>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</si>
  <si>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</si>
  <si>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</si>
  <si>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</si>
  <si>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</si>
  <si>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</si>
  <si>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</si>
  <si>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</si>
  <si>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</si>
  <si>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</si>
  <si>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</si>
  <si>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</si>
  <si>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</si>
  <si>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</si>
  <si>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</si>
  <si>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</si>
  <si>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</si>
  <si>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</si>
  <si>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</si>
  <si>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</si>
  <si>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</si>
  <si>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</si>
  <si>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</si>
  <si>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</si>
  <si>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</si>
  <si>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</si>
  <si>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</si>
  <si>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</si>
  <si>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</si>
  <si>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</si>
  <si>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</si>
  <si>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</si>
  <si>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</si>
  <si>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</si>
  <si>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</si>
  <si>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</si>
  <si>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</si>
  <si>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</si>
  <si>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</si>
  <si>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</si>
  <si>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</si>
  <si>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</si>
  <si>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</si>
  <si>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</si>
  <si>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</si>
  <si>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</si>
  <si>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</si>
  <si>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</si>
  <si>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</si>
  <si>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</si>
  <si>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</si>
  <si>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</si>
  <si>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</si>
  <si>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</si>
  <si>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</si>
  <si>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</si>
  <si>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</si>
  <si>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</si>
  <si>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</si>
  <si>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</si>
  <si>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</si>
  <si>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</si>
  <si>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</si>
  <si>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</si>
  <si>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</si>
  <si>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</si>
  <si>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</si>
  <si>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</si>
  <si>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</si>
  <si>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</si>
  <si>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</si>
  <si>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</si>
  <si>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</si>
  <si>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</si>
  <si>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</si>
  <si>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</si>
  <si>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</si>
  <si>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</si>
  <si>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</si>
  <si>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</si>
  <si>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</si>
  <si>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</si>
  <si>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</si>
  <si>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</si>
  <si>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</si>
  <si>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</si>
  <si>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</si>
  <si>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</si>
  <si>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</si>
  <si>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</si>
  <si>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</si>
  <si>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</si>
  <si>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</si>
  <si>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</si>
  <si>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</si>
  <si>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</si>
  <si>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</si>
  <si>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</si>
  <si>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</si>
  <si>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</si>
  <si>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</si>
  <si>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</si>
  <si>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</si>
  <si>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</si>
  <si>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</si>
  <si>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</si>
  <si>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</si>
  <si>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</si>
  <si>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</si>
  <si>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</si>
  <si>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</si>
  <si>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</si>
  <si>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</si>
  <si>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</si>
  <si>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</si>
  <si>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</si>
  <si>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</si>
  <si>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</si>
  <si>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</si>
  <si>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</si>
  <si>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</si>
  <si>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</si>
  <si>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</si>
  <si>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</si>
  <si>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</si>
  <si>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</si>
  <si>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</si>
  <si>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</si>
  <si>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</si>
  <si>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</si>
  <si>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</si>
  <si>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</si>
  <si>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</si>
  <si>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</si>
  <si>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</si>
  <si>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</si>
  <si>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</si>
  <si>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</si>
  <si>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</si>
  <si>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</si>
  <si>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</si>
  <si>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</si>
  <si>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</si>
  <si>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</si>
  <si>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</si>
  <si>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</si>
  <si>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</si>
  <si>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</si>
  <si>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</si>
  <si>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</si>
  <si>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</si>
  <si>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</si>
  <si>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</si>
  <si>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</si>
  <si>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</si>
  <si>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</si>
  <si>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</si>
  <si>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</si>
  <si>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</si>
  <si>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</si>
  <si>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</si>
  <si>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</si>
  <si>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</si>
  <si>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</si>
  <si>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</si>
  <si>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</si>
  <si>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</si>
  <si>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</si>
  <si>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</si>
  <si>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</si>
  <si>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</si>
  <si>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</si>
  <si>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</si>
  <si>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</si>
  <si>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</si>
  <si>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</si>
  <si>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</si>
  <si>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</si>
  <si>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</si>
  <si>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</si>
  <si>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</si>
  <si>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</si>
  <si>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</si>
  <si>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</si>
  <si>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</si>
  <si>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</si>
  <si>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</si>
  <si>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</si>
  <si>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</si>
  <si>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</si>
  <si>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</si>
  <si>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</si>
  <si>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</si>
  <si>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</si>
  <si>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</si>
  <si>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</si>
  <si>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</si>
  <si>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</si>
  <si>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</si>
  <si>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</si>
  <si>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</si>
  <si>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</si>
  <si>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</si>
  <si>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</si>
  <si>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</si>
  <si>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</si>
  <si>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</si>
  <si>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</si>
  <si>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</si>
  <si>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</si>
  <si>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</si>
  <si>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</si>
  <si>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</si>
  <si>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</si>
  <si>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</si>
  <si>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</si>
  <si>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</si>
  <si>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</si>
  <si>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</si>
  <si>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</si>
  <si>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</si>
  <si>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</si>
  <si>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</si>
  <si>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</si>
  <si>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</si>
  <si>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</si>
  <si>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</si>
  <si>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</si>
  <si>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</si>
  <si>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</si>
  <si>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</si>
  <si>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</si>
  <si>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</si>
  <si>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</si>
  <si>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</si>
  <si>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</si>
  <si>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</si>
  <si>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</si>
  <si>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</si>
  <si>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</si>
  <si>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</si>
  <si>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</si>
  <si>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</si>
  <si>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</si>
  <si>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</si>
  <si>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</si>
  <si>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</si>
  <si>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</si>
  <si>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</si>
  <si>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</si>
  <si>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</si>
  <si>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</si>
  <si>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</si>
  <si>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</si>
  <si>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</si>
  <si>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</si>
  <si>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</si>
  <si>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</si>
  <si>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</si>
  <si>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</si>
  <si>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</si>
  <si>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</si>
  <si>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</si>
  <si>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</si>
  <si>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</si>
  <si>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</si>
  <si>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</si>
  <si>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</si>
  <si>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</si>
  <si>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</si>
  <si>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</si>
  <si>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</si>
  <si>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</si>
  <si>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</si>
  <si>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</si>
  <si>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</si>
  <si>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</si>
  <si>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</si>
  <si>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</si>
  <si>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</si>
  <si>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</si>
  <si>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</si>
  <si>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</si>
  <si>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</si>
  <si>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</si>
  <si>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</si>
  <si>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</si>
  <si>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</si>
  <si>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</si>
  <si>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</si>
  <si>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</si>
  <si>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</si>
  <si>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</si>
  <si>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</si>
  <si>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</si>
  <si>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</si>
  <si>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</si>
  <si>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</si>
  <si>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</si>
  <si>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</si>
  <si>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</si>
  <si>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</si>
  <si>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</si>
  <si>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</si>
  <si>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</si>
  <si>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</si>
  <si>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</si>
  <si>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</si>
  <si>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</si>
  <si>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</si>
  <si>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</si>
  <si>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</si>
  <si>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</si>
  <si>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</si>
  <si>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</si>
  <si>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</si>
  <si>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</si>
  <si>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</si>
  <si>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</si>
  <si>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</si>
  <si>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</si>
  <si>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</si>
  <si>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</si>
  <si>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</si>
  <si>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</si>
  <si>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</si>
  <si>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</si>
  <si>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</si>
  <si>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</si>
  <si>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</si>
  <si>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</si>
  <si>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</si>
  <si>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</si>
  <si>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</si>
  <si>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</si>
  <si>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</si>
  <si>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</si>
  <si>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</si>
  <si>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</si>
  <si>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</si>
  <si>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</si>
  <si>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</si>
  <si>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</si>
  <si>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</si>
  <si>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</si>
  <si>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</si>
  <si>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</si>
  <si>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</si>
  <si>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</si>
  <si>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</si>
  <si>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</si>
  <si>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</si>
  <si>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</si>
  <si>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</si>
  <si>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</si>
  <si>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</si>
  <si>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</si>
  <si>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</si>
  <si>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</si>
  <si>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</si>
  <si>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</si>
  <si>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</si>
  <si>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</si>
  <si>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</si>
  <si>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</si>
  <si>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</si>
  <si>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</si>
  <si>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</si>
  <si>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</si>
  <si>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</si>
  <si>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</si>
  <si>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</si>
  <si>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JANUSCORP</t>
  </si>
  <si>
    <t>MULTIPLIER SHARE &amp; STOCK ADVISORS PRIVATE LIMITED</t>
  </si>
  <si>
    <t>SHEETAL</t>
  </si>
  <si>
    <t>VEERKRUPA</t>
  </si>
  <si>
    <t>NNM SECURITIES PVT LTD</t>
  </si>
  <si>
    <t>NSE</t>
  </si>
  <si>
    <t>GRAVITON RESEARCH CAPITAL LLP</t>
  </si>
  <si>
    <t>NIKHIL RAJESH SINGH</t>
  </si>
  <si>
    <t>KSHITIJPOL</t>
  </si>
  <si>
    <t>Kshitij Polyline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</si>
  <si>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</si>
  <si>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</si>
  <si>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</si>
  <si>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</si>
  <si>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</si>
  <si>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</si>
  <si>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</si>
  <si>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</si>
  <si>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</si>
  <si>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</si>
  <si>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</si>
  <si>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</si>
  <si>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</si>
  <si>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</si>
  <si>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</si>
  <si>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</si>
  <si>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</si>
  <si>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</si>
  <si>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</si>
  <si>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</si>
  <si>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</si>
  <si>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</si>
  <si>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</si>
  <si>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</si>
  <si>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</si>
  <si>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</si>
  <si>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</si>
  <si>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</si>
  <si>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</si>
  <si>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210-230</t>
  </si>
  <si>
    <t>270-290</t>
  </si>
  <si>
    <t>381-401</t>
  </si>
  <si>
    <t>430-450</t>
  </si>
  <si>
    <t>4200-4230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</si>
  <si>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</si>
  <si>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</si>
  <si>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</si>
  <si>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</si>
  <si>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</si>
  <si>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</si>
  <si>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</si>
  <si>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</si>
  <si>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</si>
  <si>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</si>
  <si>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</si>
  <si>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</si>
  <si>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</si>
  <si>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</si>
  <si>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</si>
  <si>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</si>
  <si>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</si>
  <si>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</si>
  <si>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</si>
  <si>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</si>
  <si>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</si>
  <si>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1840-1846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</si>
  <si>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</si>
  <si>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</si>
  <si>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</si>
  <si>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</si>
  <si>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</si>
  <si>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</si>
  <si>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</si>
  <si>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</si>
  <si>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</si>
  <si>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</si>
  <si>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</si>
  <si>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</si>
  <si>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</si>
  <si>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</si>
  <si>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</si>
  <si>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</si>
  <si>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</si>
  <si>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</si>
  <si>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</si>
  <si>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</si>
  <si>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</si>
  <si>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</si>
  <si>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</si>
  <si>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</si>
  <si>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</si>
  <si>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</si>
  <si>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</si>
  <si>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</si>
  <si>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</si>
  <si>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</si>
  <si>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</si>
  <si>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</si>
  <si>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</si>
  <si>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</si>
  <si>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</si>
  <si>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</si>
  <si>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</si>
  <si>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</si>
  <si>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</si>
  <si>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</si>
  <si>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</si>
  <si>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</si>
  <si>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</si>
  <si>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</si>
  <si>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</si>
  <si>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</si>
  <si>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</si>
  <si>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</si>
  <si>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</si>
  <si>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</si>
  <si>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</si>
  <si>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</si>
  <si>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</si>
  <si>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19-20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</si>
  <si>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</si>
  <si>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</si>
  <si>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</si>
  <si>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</si>
  <si>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</si>
  <si>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</si>
  <si>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</si>
  <si>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</si>
  <si>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</si>
  <si>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</si>
  <si>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</si>
  <si>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</si>
  <si>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</si>
  <si>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</si>
  <si>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</si>
  <si>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</si>
  <si>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</si>
  <si>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</si>
  <si>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</si>
  <si>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</si>
  <si>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</si>
  <si>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</si>
  <si>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</si>
  <si>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</si>
  <si>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</si>
  <si>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</si>
  <si>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</si>
  <si>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</si>
  <si>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</si>
  <si>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FINNIFTY 19450 pe 13-JUN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</si>
  <si>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</si>
  <si>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</si>
  <si>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</si>
  <si>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</si>
  <si>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</si>
  <si>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</si>
  <si>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12.50-13.00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</si>
  <si>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</si>
  <si>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</si>
  <si>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</si>
  <si>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</si>
  <si>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</si>
  <si>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</si>
  <si>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</si>
  <si>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</si>
  <si>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</si>
  <si>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</si>
  <si>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</si>
  <si>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</si>
  <si>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</si>
  <si>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</si>
  <si>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</si>
  <si>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</si>
  <si>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</si>
  <si>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</si>
  <si>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</si>
  <si>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</si>
  <si>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</si>
  <si>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</si>
  <si>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</si>
  <si>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</si>
  <si>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</si>
  <si>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</si>
  <si>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</si>
  <si>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</si>
  <si>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</si>
  <si>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</si>
  <si>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</si>
  <si>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</si>
  <si>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</si>
  <si>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</si>
  <si>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</si>
  <si>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</si>
  <si>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</si>
  <si>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</si>
  <si>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</si>
  <si>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</si>
  <si>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</si>
  <si>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</si>
  <si>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</si>
  <si>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</si>
  <si>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</si>
  <si>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</si>
  <si>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</si>
  <si>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</si>
  <si>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</si>
  <si>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</si>
  <si>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</si>
  <si>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</si>
  <si>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</si>
  <si>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</si>
  <si>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</si>
  <si>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</si>
  <si>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</si>
  <si>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</si>
  <si>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</si>
  <si>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</si>
  <si>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</si>
  <si>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</si>
  <si>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</si>
  <si>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</si>
  <si>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</si>
  <si>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</si>
  <si>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</si>
  <si>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</si>
  <si>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</si>
  <si>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</si>
  <si>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</si>
  <si>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</si>
  <si>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</si>
  <si>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</si>
  <si>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</si>
  <si>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</si>
  <si>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</si>
  <si>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</si>
  <si>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</si>
  <si>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</si>
  <si>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</si>
  <si>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</si>
  <si>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</si>
  <si>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</si>
  <si>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</si>
  <si>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</si>
  <si>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</si>
  <si>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</si>
  <si>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</si>
  <si>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</si>
  <si>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</si>
  <si>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</si>
  <si>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</si>
  <si>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</si>
  <si>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</si>
  <si>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</si>
  <si>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</si>
  <si>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</si>
  <si>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</si>
  <si>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</si>
  <si>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</si>
  <si>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</si>
  <si>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</si>
  <si>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</si>
  <si>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</si>
  <si>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</si>
  <si>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</si>
  <si>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</si>
  <si>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</si>
  <si>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</si>
  <si>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</si>
  <si>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</si>
  <si>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</si>
  <si>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</si>
  <si>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</si>
  <si>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</si>
  <si>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</si>
  <si>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</si>
  <si>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</si>
  <si>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</si>
  <si>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</si>
  <si>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</si>
  <si>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</si>
  <si>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</si>
  <si>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</si>
  <si>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</si>
  <si>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</si>
  <si>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</si>
  <si>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</si>
  <si>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</si>
  <si>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</si>
  <si>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</si>
  <si>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</si>
  <si>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</si>
  <si>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</si>
  <si>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</si>
  <si>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</si>
  <si>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</si>
  <si>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</si>
  <si>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</si>
  <si>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</si>
  <si>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</si>
  <si>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</si>
  <si>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</si>
  <si>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</si>
  <si>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</si>
  <si>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</si>
  <si>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</si>
  <si>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</si>
  <si>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</si>
  <si>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</si>
  <si>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</si>
  <si>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</si>
  <si>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</si>
  <si>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</si>
  <si>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</si>
  <si>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</si>
  <si>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</si>
  <si>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</si>
  <si>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</si>
  <si>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</si>
  <si>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</si>
  <si>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</si>
  <si>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</si>
  <si>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</si>
  <si>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</si>
  <si>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</si>
  <si>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</si>
  <si>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</si>
  <si>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</si>
  <si>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</si>
  <si>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</si>
  <si>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</si>
  <si>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</si>
  <si>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</si>
  <si>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</si>
  <si>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</si>
  <si>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</si>
  <si>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</si>
  <si>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</si>
  <si>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</si>
  <si>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</si>
  <si>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</si>
  <si>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</si>
  <si>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</si>
  <si>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</si>
  <si>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</si>
  <si>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</si>
  <si>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</si>
  <si>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</si>
  <si>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</si>
  <si>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</si>
  <si>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</si>
  <si>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</si>
  <si>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</si>
  <si>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</si>
  <si>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</si>
  <si>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</si>
  <si>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</si>
  <si>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</si>
  <si>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</si>
  <si>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</si>
  <si>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</si>
  <si>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</si>
  <si>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</si>
  <si>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</si>
  <si>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</si>
  <si>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</si>
  <si>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</si>
  <si>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</si>
  <si>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</si>
  <si>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</si>
  <si>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</si>
  <si>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</si>
  <si>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</si>
  <si>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</si>
  <si>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</si>
  <si>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</si>
  <si>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</si>
  <si>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</si>
  <si>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</si>
  <si>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</si>
  <si>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</si>
  <si>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</si>
  <si>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</si>
  <si>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</si>
  <si>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</si>
  <si>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</si>
  <si>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</si>
  <si>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650-680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</si>
  <si>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</si>
  <si>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</si>
  <si>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</si>
  <si>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</si>
  <si>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</si>
  <si>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</si>
  <si>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</si>
  <si>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</si>
  <si>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</si>
  <si>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</si>
  <si>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</si>
  <si>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GSBFIN</t>
  </si>
  <si>
    <t>TOPGAIN FINANCE PRIVATE LIMITED</t>
  </si>
  <si>
    <t>SETU SECURITIES PVT LTD</t>
  </si>
  <si>
    <t>VIKASECO</t>
  </si>
  <si>
    <t>Vikas EcoTech Limited</t>
  </si>
  <si>
    <t>VISHWAS FINCAP SERVICES PRIVATE LIMITED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</si>
  <si>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</si>
  <si>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</si>
  <si>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</si>
  <si>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</si>
  <si>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</si>
  <si>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</si>
  <si>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</si>
  <si>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</si>
  <si>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</si>
  <si>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931-933</t>
  </si>
  <si>
    <t>910-900</t>
  </si>
  <si>
    <t>6650-6950</t>
  </si>
  <si>
    <t>7400-7600</t>
  </si>
  <si>
    <t>990-1030</t>
  </si>
  <si>
    <t>1150-1200</t>
  </si>
  <si>
    <t>164-168</t>
  </si>
  <si>
    <t>KALPATPOWR</t>
  </si>
  <si>
    <t>CFF</t>
  </si>
  <si>
    <t>DEV LAND AND HOUSING PVT LTD</t>
  </si>
  <si>
    <t>ESSARSEC</t>
  </si>
  <si>
    <t>FAMILYCARE</t>
  </si>
  <si>
    <t>MEGHKUMAR MAHENDRAKUMAR SHAH</t>
  </si>
  <si>
    <t>GSB CAPITAL MARKETS LTD.</t>
  </si>
  <si>
    <t>RAMAKANT SAGARMAL BIYANI</t>
  </si>
  <si>
    <t>SHARPINV</t>
  </si>
  <si>
    <t>KARVA AUTOMART LIMITED</t>
  </si>
  <si>
    <t>SIPTL</t>
  </si>
  <si>
    <t>SRUSTEELS</t>
  </si>
  <si>
    <t>ANANT OVERSEAS PVT. LTD.</t>
  </si>
  <si>
    <t>MANSI SHARE &amp; STOCK ADVISORS PRIVATE LIMITED</t>
  </si>
  <si>
    <t>VKAL</t>
  </si>
  <si>
    <t>ANKIT MAHENDRABHAI PARLESHA</t>
  </si>
  <si>
    <t>AMBICAAGAR</t>
  </si>
  <si>
    <t>Ambica Agarbathies &amp; Arom</t>
  </si>
  <si>
    <t>QE SECURITIES</t>
  </si>
  <si>
    <t>HEG Ltd</t>
  </si>
  <si>
    <t>NK SECURITIES RESEARCH PRIVATE LIMITED</t>
  </si>
  <si>
    <t>LOKESHMACH</t>
  </si>
  <si>
    <t>Lokesh Machines Limited</t>
  </si>
  <si>
    <t>RPOWER</t>
  </si>
  <si>
    <t>Reliance Power Limited</t>
  </si>
  <si>
    <t>HEMRAJ BHIMSHI GALA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</si>
  <si>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</si>
  <si>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</si>
  <si>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</si>
  <si>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</si>
  <si>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</si>
  <si>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</si>
  <si>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</si>
  <si>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53-57</t>
  </si>
  <si>
    <t>463-465</t>
  </si>
  <si>
    <t>500-520</t>
  </si>
  <si>
    <t>UPL 700 CE JUNE</t>
  </si>
  <si>
    <t>15-18</t>
  </si>
  <si>
    <t>9-10</t>
  </si>
  <si>
    <t>Loss of Rs.70/-</t>
  </si>
  <si>
    <t>BATAINDIA 1620 CE 29-JUN</t>
  </si>
  <si>
    <t>32-34</t>
  </si>
  <si>
    <t>ALFATRAN</t>
  </si>
  <si>
    <t>RAGHAV KAROL HUF</t>
  </si>
  <si>
    <t>ARNOLD</t>
  </si>
  <si>
    <t>VAISHALI SHEKHAR CHANNE</t>
  </si>
  <si>
    <t>CHAITANYA DILIP CHANDAN</t>
  </si>
  <si>
    <t>AXITA</t>
  </si>
  <si>
    <t>NAV CAPITAL VCC - NAV CAPITAL EMERGING STAR FUND</t>
  </si>
  <si>
    <t>BLACKBERRY PROJECTS PRIVATE LIMITED</t>
  </si>
  <si>
    <t>COMRADE</t>
  </si>
  <si>
    <t>ARUN KUMAR GANERIWALA</t>
  </si>
  <si>
    <t>DDIL</t>
  </si>
  <si>
    <t>SHAIBAL GHOSH</t>
  </si>
  <si>
    <t>DHABRIYA</t>
  </si>
  <si>
    <t>ATUL KUMAR JAIN</t>
  </si>
  <si>
    <t>HEM SECURITIES LIMITD</t>
  </si>
  <si>
    <t>DHRUVCA</t>
  </si>
  <si>
    <t>AKASH SUNILBHAI JAIN</t>
  </si>
  <si>
    <t>PRATHAM KANODIA</t>
  </si>
  <si>
    <t>NAWAZ KHAN</t>
  </si>
  <si>
    <t>SETU SECURITIES PVT. LTD.</t>
  </si>
  <si>
    <t>GIRDHARI SAGARMAL BIYANI</t>
  </si>
  <si>
    <t>RAJESH KUMAR SODHANI HUF</t>
  </si>
  <si>
    <t>SURESHKUMARAGARWAL</t>
  </si>
  <si>
    <t>MEGHANA RUSHABH SHAH</t>
  </si>
  <si>
    <t>KGES</t>
  </si>
  <si>
    <t>JIGNESH AMRUTLAL THOBHANI</t>
  </si>
  <si>
    <t>KAILASHBEN ASHOKKUMAR PATEL</t>
  </si>
  <si>
    <t>PMCFIN</t>
  </si>
  <si>
    <t>DIPAK MATHURBHAI SALVI</t>
  </si>
  <si>
    <t>PRISMMEDI</t>
  </si>
  <si>
    <t>MIRAL HEMANTBHAI BHOOT</t>
  </si>
  <si>
    <t>SBLI</t>
  </si>
  <si>
    <t>BOBBY BHATIA</t>
  </si>
  <si>
    <t>SHASHIJIT</t>
  </si>
  <si>
    <t>RAMJOT MOONDRA</t>
  </si>
  <si>
    <t>SEJAL AMRISH SHAH</t>
  </si>
  <si>
    <t>SAHASTRAA ADVISORS PRIVATE LIMITED</t>
  </si>
  <si>
    <t>VIVEK KANDA</t>
  </si>
  <si>
    <t>KUSUMBEN PANNALAL SHAH</t>
  </si>
  <si>
    <t>MAHENDRA AKSHAY KUMAR</t>
  </si>
  <si>
    <t>TRANSPACT</t>
  </si>
  <si>
    <t>PRIYA SAINI</t>
  </si>
  <si>
    <t>VINOD KUMAR</t>
  </si>
  <si>
    <t>ANIL KUMAR GOEL (HUF)</t>
  </si>
  <si>
    <t>GARIMA GOYAL</t>
  </si>
  <si>
    <t>VIRAL NARESH PAREKH</t>
  </si>
  <si>
    <t>MALTI SALVI</t>
  </si>
  <si>
    <t>ZMILGFIN</t>
  </si>
  <si>
    <t>TUTUGUCHHAIT</t>
  </si>
  <si>
    <t>HIMADRI JIGAR SHAH</t>
  </si>
  <si>
    <t>SAROJ GUPTA</t>
  </si>
  <si>
    <t>DUES MANAGER PRIVATE LIMITED</t>
  </si>
  <si>
    <t>DB INTERNATIONAL STOCK BROKERS LIMITED</t>
  </si>
  <si>
    <t>MANISH VERMA</t>
  </si>
  <si>
    <t>SUDHA RANI DODDAPANENI</t>
  </si>
  <si>
    <t>WESSEL CONSULTANCY PRIVATE LIMITED</t>
  </si>
  <si>
    <t>CYBERMEDIA</t>
  </si>
  <si>
    <t>Cyber Media (India) Limit</t>
  </si>
  <si>
    <t>ARPIT JAIN HUF</t>
  </si>
  <si>
    <t>MITTAL RIMPY</t>
  </si>
  <si>
    <t>IIFL Finance Limited</t>
  </si>
  <si>
    <t>DSP MUTUAL FUND</t>
  </si>
  <si>
    <t>IKIO</t>
  </si>
  <si>
    <t>Ikio Lighting Limited</t>
  </si>
  <si>
    <t>GOLDMINE STOCKS PRIVATE LIMITED</t>
  </si>
  <si>
    <t>PATRONUS RESEARCH LLP</t>
  </si>
  <si>
    <t>MARWADI CHANDARANA INTERMEDIARIES BROKERS PRIVATE LIMITED</t>
  </si>
  <si>
    <t>GRT STRATEGIC VENTURES LLP</t>
  </si>
  <si>
    <t>QUANT QUANTAMENTAL FUND</t>
  </si>
  <si>
    <t>QUANT MULTI ASSET FUND</t>
  </si>
  <si>
    <t>MUSIGMA SECURITIES</t>
  </si>
  <si>
    <t>Kalyan Jewellers Ind Ltd</t>
  </si>
  <si>
    <t>NOMURA INDIA INVESTMENT FUND MOTHER FUND</t>
  </si>
  <si>
    <t>FRANKLIN TEMPLETON MUTUAL FUND A/CÂ  Franklin India Flexi Cap Fund</t>
  </si>
  <si>
    <t>BNP PARIBAS ARBITRAGE</t>
  </si>
  <si>
    <t>KAMOPAINTS</t>
  </si>
  <si>
    <t>Kamdhenu Ventures Limited</t>
  </si>
  <si>
    <t>HEMALI PATHIK THAKKAR</t>
  </si>
  <si>
    <t>SKSE SECURITIES LTD</t>
  </si>
  <si>
    <t>SW CAPITAL PRIVATE LIMITED</t>
  </si>
  <si>
    <t>ZENAB AIYUB YACOOBALI</t>
  </si>
  <si>
    <t>XTX MARKETS LLP</t>
  </si>
  <si>
    <t>QNANCE TECHNOLOGIES LLP</t>
  </si>
  <si>
    <t>MANAV</t>
  </si>
  <si>
    <t>Manav Infra Projects Ltd</t>
  </si>
  <si>
    <t>APPU FINANCIAL SERVICES LTD</t>
  </si>
  <si>
    <t>Mazagon Dock Shipbuil Ltd</t>
  </si>
  <si>
    <t>MOS</t>
  </si>
  <si>
    <t>Mos Utility Limited</t>
  </si>
  <si>
    <t>MULTIPLY FINVEST PRIVATE LIMITED</t>
  </si>
  <si>
    <t>Piramal Pharma Limited</t>
  </si>
  <si>
    <t>THE VANGUARD GROUP INC AC VANGUARD TOTAL INTERNATIONAL STOCK INDEX FUND</t>
  </si>
  <si>
    <t>HRTI PRIVATE LIMITED</t>
  </si>
  <si>
    <t>VIRINCHI</t>
  </si>
  <si>
    <t>Virinchi Limited</t>
  </si>
  <si>
    <t>HANSRAJ COMMOSALES LLP</t>
  </si>
  <si>
    <t>Wockhardt Ltd.</t>
  </si>
  <si>
    <t>Aavas Financiers Limited</t>
  </si>
  <si>
    <t>SMALL CAP WORLD FUND INC</t>
  </si>
  <si>
    <t>SONAL LOHIA</t>
  </si>
  <si>
    <t>BRIGHT</t>
  </si>
  <si>
    <t>Bright Solar Limited</t>
  </si>
  <si>
    <t>GUNASEKARAN  RATHINAVELU</t>
  </si>
  <si>
    <t>FIH MAURITIUS INVESTMENTS LTD</t>
  </si>
  <si>
    <t>JHS</t>
  </si>
  <si>
    <t>JHS Svendgaard Laboratori</t>
  </si>
  <si>
    <t>CHAITALI N VORA</t>
  </si>
  <si>
    <t>HIGHDELL INVESTMENT LIMITED</t>
  </si>
  <si>
    <t>LANDMARK</t>
  </si>
  <si>
    <t>Landmark Cars Limited</t>
  </si>
  <si>
    <t>BAJAJ FINANCE LIMITED</t>
  </si>
  <si>
    <t>GITA KIRTI AMBANI</t>
  </si>
  <si>
    <t>NAVIN TEXTILE MARKETING PRIVATE LIMITED</t>
  </si>
  <si>
    <t>CAISSE DE DEPOT ET PLACEMENT DU QUEBEC</t>
  </si>
  <si>
    <t>SAKHTISUG</t>
  </si>
  <si>
    <t>Sakthi Sugars Ltd.</t>
  </si>
  <si>
    <t>ASSET RECONSTRUCTION COMPANY INDIA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</si>
</sst>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</font>
    <font>
      <sz val="11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1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17" xfId="0" applyFont="1" applyFill="1" applyBorder="1"/>
    <xf numFmtId="0" fontId="36" fillId="2" borderId="17" xfId="0" applyFont="1" applyFill="1" applyBorder="1" applyAlignment="1">
      <alignment horizontal="center"/>
    </xf>
    <xf numFmtId="0" fontId="36" fillId="2" borderId="31" xfId="0" applyFont="1" applyFill="1" applyBorder="1" applyAlignment="1">
      <alignment horizontal="center"/>
    </xf>
    <xf numFmtId="0" fontId="36" fillId="2" borderId="31" xfId="0" applyFont="1" applyFill="1" applyBorder="1" applyAlignment="1">
      <alignment horizontal="center" vertical="center"/>
    </xf>
    <xf numFmtId="0" fontId="38" fillId="2" borderId="17" xfId="0" applyFont="1" applyFill="1" applyBorder="1"/>
    <xf numFmtId="2" fontId="38" fillId="2" borderId="31" xfId="0" applyNumberFormat="1" applyFont="1" applyFill="1" applyBorder="1"/>
    <xf numFmtId="166" fontId="38" fillId="2" borderId="31" xfId="0" applyNumberFormat="1" applyFont="1" applyFill="1" applyBorder="1"/>
    <xf numFmtId="0" fontId="38" fillId="2" borderId="31" xfId="0" applyFont="1" applyFill="1" applyBorder="1"/>
    <xf numFmtId="165" fontId="38" fillId="2" borderId="31" xfId="0" applyNumberFormat="1" applyFont="1" applyFill="1" applyBorder="1"/>
    <xf numFmtId="16" fontId="36" fillId="2" borderId="31" xfId="0" applyNumberFormat="1" applyFont="1" applyFill="1" applyBorder="1" applyAlignment="1">
      <alignment horizontal="center"/>
    </xf>
    <xf numFmtId="0" fontId="36" fillId="2" borderId="31" xfId="0" applyFont="1" applyFill="1" applyBorder="1"/>
    <xf numFmtId="2" fontId="36" fillId="2" borderId="31" xfId="0" applyNumberFormat="1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165" fontId="40" fillId="0" borderId="27" xfId="0" applyNumberFormat="1" applyFont="1" applyBorder="1" applyAlignment="1">
      <alignment horizontal="center" vertical="center"/>
    </xf>
    <xf numFmtId="0" fontId="41" fillId="0" borderId="2" xfId="0" applyFont="1" applyBorder="1"/>
    <xf numFmtId="43" fontId="40" fillId="0" borderId="2" xfId="0" applyNumberFormat="1" applyFont="1" applyBorder="1" applyAlignment="1">
      <alignment horizontal="center" vertical="top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center" vertical="center"/>
    </xf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49" fontId="37" fillId="0" borderId="33" xfId="0" applyNumberFormat="1" applyFont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6" fillId="14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7" sqref="C27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H21" sqref="H2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5" t="s">
        <v>16</v>
      </c>
      <c r="B9" s="397" t="s">
        <v>17</v>
      </c>
      <c r="C9" s="397" t="s">
        <v>18</v>
      </c>
      <c r="D9" s="397" t="s">
        <v>19</v>
      </c>
      <c r="E9" s="26" t="s">
        <v>20</v>
      </c>
      <c r="F9" s="26" t="s">
        <v>21</v>
      </c>
      <c r="G9" s="392" t="s">
        <v>22</v>
      </c>
      <c r="H9" s="393"/>
      <c r="I9" s="394"/>
      <c r="J9" s="392" t="s">
        <v>23</v>
      </c>
      <c r="K9" s="393"/>
      <c r="L9" s="394"/>
      <c r="M9" s="26"/>
      <c r="N9" s="27"/>
      <c r="O9" s="27"/>
      <c r="P9" s="27"/>
    </row>
    <row r="10" spans="1:16" ht="59.25" customHeight="1">
      <c r="A10" s="396"/>
      <c r="B10" s="398"/>
      <c r="C10" s="398"/>
      <c r="D10" s="39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18899.150000000001</v>
      </c>
      <c r="F11" s="35">
        <v>18875.066666666666</v>
      </c>
      <c r="G11" s="36">
        <v>18795.133333333331</v>
      </c>
      <c r="H11" s="36">
        <v>18691.116666666665</v>
      </c>
      <c r="I11" s="36">
        <v>18611.183333333331</v>
      </c>
      <c r="J11" s="36">
        <v>18979.083333333332</v>
      </c>
      <c r="K11" s="36">
        <v>19059.016666666666</v>
      </c>
      <c r="L11" s="36">
        <v>19163.033333333333</v>
      </c>
      <c r="M11" s="37">
        <v>18955</v>
      </c>
      <c r="N11" s="37">
        <v>18771.05</v>
      </c>
      <c r="O11" s="38">
        <v>11734750</v>
      </c>
      <c r="P11" s="39">
        <v>4.3501651764475728E-2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44042.6</v>
      </c>
      <c r="F12" s="40">
        <v>43959.166666666664</v>
      </c>
      <c r="G12" s="41">
        <v>43683.433333333327</v>
      </c>
      <c r="H12" s="41">
        <v>43324.266666666663</v>
      </c>
      <c r="I12" s="41">
        <v>43048.533333333326</v>
      </c>
      <c r="J12" s="41">
        <v>44318.333333333328</v>
      </c>
      <c r="K12" s="41">
        <v>44594.066666666666</v>
      </c>
      <c r="L12" s="41">
        <v>44953.23333333333</v>
      </c>
      <c r="M12" s="31">
        <v>44234.9</v>
      </c>
      <c r="N12" s="31">
        <v>43600</v>
      </c>
      <c r="O12" s="42">
        <v>2765850</v>
      </c>
      <c r="P12" s="43">
        <v>-4.8574848816329903E-2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19512.650000000001</v>
      </c>
      <c r="F13" s="40">
        <v>19462.533333333336</v>
      </c>
      <c r="G13" s="41">
        <v>19350.116666666672</v>
      </c>
      <c r="H13" s="41">
        <v>19187.583333333336</v>
      </c>
      <c r="I13" s="41">
        <v>19075.166666666672</v>
      </c>
      <c r="J13" s="41">
        <v>19625.066666666673</v>
      </c>
      <c r="K13" s="41">
        <v>19737.483333333337</v>
      </c>
      <c r="L13" s="41">
        <v>19900.016666666674</v>
      </c>
      <c r="M13" s="31">
        <v>19574.95</v>
      </c>
      <c r="N13" s="31">
        <v>19300</v>
      </c>
      <c r="O13" s="42">
        <v>45720</v>
      </c>
      <c r="P13" s="43">
        <v>-1.2953367875647668E-2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8081.35</v>
      </c>
      <c r="F14" s="40">
        <v>8060.5166666666664</v>
      </c>
      <c r="G14" s="41">
        <v>8020.833333333333</v>
      </c>
      <c r="H14" s="41">
        <v>7960.3166666666666</v>
      </c>
      <c r="I14" s="41">
        <v>7920.6333333333332</v>
      </c>
      <c r="J14" s="41">
        <v>8121.0333333333328</v>
      </c>
      <c r="K14" s="41">
        <v>8160.7166666666672</v>
      </c>
      <c r="L14" s="41">
        <v>8221.2333333333336</v>
      </c>
      <c r="M14" s="31">
        <v>8100.2</v>
      </c>
      <c r="N14" s="31">
        <v>8000</v>
      </c>
      <c r="O14" s="42">
        <v>2850</v>
      </c>
      <c r="P14" s="43">
        <v>-0.17391304347826086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521.45000000000005</v>
      </c>
      <c r="F15" s="40">
        <v>522.81666666666661</v>
      </c>
      <c r="G15" s="41">
        <v>518.23333333333323</v>
      </c>
      <c r="H15" s="41">
        <v>515.01666666666665</v>
      </c>
      <c r="I15" s="41">
        <v>510.43333333333328</v>
      </c>
      <c r="J15" s="41">
        <v>526.03333333333319</v>
      </c>
      <c r="K15" s="41">
        <v>530.61666666666667</v>
      </c>
      <c r="L15" s="41">
        <v>533.83333333333314</v>
      </c>
      <c r="M15" s="31">
        <v>527.4</v>
      </c>
      <c r="N15" s="31">
        <v>519.6</v>
      </c>
      <c r="O15" s="42">
        <v>5997350</v>
      </c>
      <c r="P15" s="43">
        <v>-1.8621699680092946E-2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4342.7</v>
      </c>
      <c r="F16" s="40">
        <v>4332.0166666666664</v>
      </c>
      <c r="G16" s="41">
        <v>4310.6833333333325</v>
      </c>
      <c r="H16" s="41">
        <v>4278.6666666666661</v>
      </c>
      <c r="I16" s="41">
        <v>4257.3333333333321</v>
      </c>
      <c r="J16" s="41">
        <v>4364.0333333333328</v>
      </c>
      <c r="K16" s="41">
        <v>4385.3666666666668</v>
      </c>
      <c r="L16" s="41">
        <v>4417.3833333333332</v>
      </c>
      <c r="M16" s="31">
        <v>4353.3500000000004</v>
      </c>
      <c r="N16" s="31">
        <v>4300</v>
      </c>
      <c r="O16" s="42">
        <v>1489500</v>
      </c>
      <c r="P16" s="43">
        <v>2.0554984583761562E-2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22746.799999999999</v>
      </c>
      <c r="F17" s="40">
        <v>22666.666666666668</v>
      </c>
      <c r="G17" s="41">
        <v>22535.183333333334</v>
      </c>
      <c r="H17" s="41">
        <v>22323.566666666666</v>
      </c>
      <c r="I17" s="41">
        <v>22192.083333333332</v>
      </c>
      <c r="J17" s="41">
        <v>22878.283333333336</v>
      </c>
      <c r="K17" s="41">
        <v>23009.766666666666</v>
      </c>
      <c r="L17" s="41">
        <v>23221.383333333339</v>
      </c>
      <c r="M17" s="31">
        <v>22798.15</v>
      </c>
      <c r="N17" s="31">
        <v>22455.05</v>
      </c>
      <c r="O17" s="42">
        <v>65160</v>
      </c>
      <c r="P17" s="43">
        <v>-4.457478005865103E-2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178.35</v>
      </c>
      <c r="F18" s="40">
        <v>177.53333333333333</v>
      </c>
      <c r="G18" s="41">
        <v>175.81666666666666</v>
      </c>
      <c r="H18" s="41">
        <v>173.28333333333333</v>
      </c>
      <c r="I18" s="41">
        <v>171.56666666666666</v>
      </c>
      <c r="J18" s="41">
        <v>180.06666666666666</v>
      </c>
      <c r="K18" s="41">
        <v>181.7833333333333</v>
      </c>
      <c r="L18" s="41">
        <v>184.31666666666666</v>
      </c>
      <c r="M18" s="31">
        <v>179.25</v>
      </c>
      <c r="N18" s="31">
        <v>175</v>
      </c>
      <c r="O18" s="42">
        <v>30466800</v>
      </c>
      <c r="P18" s="43">
        <v>-3.9659574468085108E-2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209.8</v>
      </c>
      <c r="F19" s="40">
        <v>211.04999999999998</v>
      </c>
      <c r="G19" s="41">
        <v>208.09999999999997</v>
      </c>
      <c r="H19" s="41">
        <v>206.39999999999998</v>
      </c>
      <c r="I19" s="41">
        <v>203.44999999999996</v>
      </c>
      <c r="J19" s="41">
        <v>212.74999999999997</v>
      </c>
      <c r="K19" s="41">
        <v>215.69999999999996</v>
      </c>
      <c r="L19" s="41">
        <v>217.39999999999998</v>
      </c>
      <c r="M19" s="31">
        <v>214</v>
      </c>
      <c r="N19" s="31">
        <v>209.35</v>
      </c>
      <c r="O19" s="42">
        <v>30641000</v>
      </c>
      <c r="P19" s="43">
        <v>3.0640905608987998E-3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1860</v>
      </c>
      <c r="F20" s="40">
        <v>1860.2833333333335</v>
      </c>
      <c r="G20" s="41">
        <v>1850.666666666667</v>
      </c>
      <c r="H20" s="41">
        <v>1841.3333333333335</v>
      </c>
      <c r="I20" s="41">
        <v>1831.7166666666669</v>
      </c>
      <c r="J20" s="41">
        <v>1869.616666666667</v>
      </c>
      <c r="K20" s="41">
        <v>1879.2333333333333</v>
      </c>
      <c r="L20" s="41">
        <v>1888.5666666666671</v>
      </c>
      <c r="M20" s="31">
        <v>1869.9</v>
      </c>
      <c r="N20" s="31">
        <v>1850.95</v>
      </c>
      <c r="O20" s="42">
        <v>5189750</v>
      </c>
      <c r="P20" s="43">
        <v>2.5209110050804567E-3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2513.9</v>
      </c>
      <c r="F21" s="40">
        <v>2516.2166666666667</v>
      </c>
      <c r="G21" s="41">
        <v>2492.5333333333333</v>
      </c>
      <c r="H21" s="41">
        <v>2471.1666666666665</v>
      </c>
      <c r="I21" s="41">
        <v>2447.4833333333331</v>
      </c>
      <c r="J21" s="41">
        <v>2537.5833333333335</v>
      </c>
      <c r="K21" s="41">
        <v>2561.2666666666669</v>
      </c>
      <c r="L21" s="41">
        <v>2582.6333333333337</v>
      </c>
      <c r="M21" s="31">
        <v>2539.9</v>
      </c>
      <c r="N21" s="31">
        <v>2494.85</v>
      </c>
      <c r="O21" s="42">
        <v>10323200</v>
      </c>
      <c r="P21" s="43">
        <v>4.5590117113566584E-3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748.85</v>
      </c>
      <c r="F22" s="40">
        <v>746.9</v>
      </c>
      <c r="G22" s="41">
        <v>742.05</v>
      </c>
      <c r="H22" s="41">
        <v>735.25</v>
      </c>
      <c r="I22" s="41">
        <v>730.4</v>
      </c>
      <c r="J22" s="41">
        <v>753.69999999999993</v>
      </c>
      <c r="K22" s="41">
        <v>758.55000000000007</v>
      </c>
      <c r="L22" s="41">
        <v>765.34999999999991</v>
      </c>
      <c r="M22" s="31">
        <v>751.75</v>
      </c>
      <c r="N22" s="31">
        <v>740.1</v>
      </c>
      <c r="O22" s="42">
        <v>33146500</v>
      </c>
      <c r="P22" s="43">
        <v>-1.6090766676833318E-2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3417.2</v>
      </c>
      <c r="F23" s="40">
        <v>3429.5833333333335</v>
      </c>
      <c r="G23" s="41">
        <v>3399.3166666666671</v>
      </c>
      <c r="H23" s="41">
        <v>3381.4333333333334</v>
      </c>
      <c r="I23" s="41">
        <v>3351.166666666667</v>
      </c>
      <c r="J23" s="41">
        <v>3447.4666666666672</v>
      </c>
      <c r="K23" s="41">
        <v>3477.7333333333336</v>
      </c>
      <c r="L23" s="41">
        <v>3495.6166666666672</v>
      </c>
      <c r="M23" s="31">
        <v>3459.85</v>
      </c>
      <c r="N23" s="31">
        <v>3411.7</v>
      </c>
      <c r="O23" s="42">
        <v>768200</v>
      </c>
      <c r="P23" s="43">
        <v>-1.9903036488900228E-2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462.8</v>
      </c>
      <c r="F24" s="40">
        <v>462.95</v>
      </c>
      <c r="G24" s="41">
        <v>458.5</v>
      </c>
      <c r="H24" s="41">
        <v>454.2</v>
      </c>
      <c r="I24" s="41">
        <v>449.75</v>
      </c>
      <c r="J24" s="41">
        <v>467.25</v>
      </c>
      <c r="K24" s="41">
        <v>471.69999999999993</v>
      </c>
      <c r="L24" s="41">
        <v>476</v>
      </c>
      <c r="M24" s="31">
        <v>467.4</v>
      </c>
      <c r="N24" s="31">
        <v>458.65</v>
      </c>
      <c r="O24" s="42">
        <v>55724400</v>
      </c>
      <c r="P24" s="43">
        <v>-5.1736881005173688E-3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5224.1000000000004</v>
      </c>
      <c r="F25" s="40">
        <v>5241.0666666666666</v>
      </c>
      <c r="G25" s="41">
        <v>5172.1833333333334</v>
      </c>
      <c r="H25" s="41">
        <v>5120.2666666666664</v>
      </c>
      <c r="I25" s="41">
        <v>5051.3833333333332</v>
      </c>
      <c r="J25" s="41">
        <v>5292.9833333333336</v>
      </c>
      <c r="K25" s="41">
        <v>5361.8666666666668</v>
      </c>
      <c r="L25" s="41">
        <v>5413.7833333333338</v>
      </c>
      <c r="M25" s="31">
        <v>5309.95</v>
      </c>
      <c r="N25" s="31">
        <v>5189.1499999999996</v>
      </c>
      <c r="O25" s="42">
        <v>2050375</v>
      </c>
      <c r="P25" s="43">
        <v>-4.6119303355786154E-3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408.85</v>
      </c>
      <c r="F26" s="40">
        <v>408.61666666666662</v>
      </c>
      <c r="G26" s="41">
        <v>406.98333333333323</v>
      </c>
      <c r="H26" s="41">
        <v>405.11666666666662</v>
      </c>
      <c r="I26" s="41">
        <v>403.48333333333323</v>
      </c>
      <c r="J26" s="41">
        <v>410.48333333333323</v>
      </c>
      <c r="K26" s="41">
        <v>412.11666666666656</v>
      </c>
      <c r="L26" s="41">
        <v>413.98333333333323</v>
      </c>
      <c r="M26" s="31">
        <v>410.25</v>
      </c>
      <c r="N26" s="31">
        <v>406.75</v>
      </c>
      <c r="O26" s="42">
        <v>13366200</v>
      </c>
      <c r="P26" s="43">
        <v>-1.5866938601206033E-2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165.2</v>
      </c>
      <c r="F27" s="40">
        <v>163.91666666666666</v>
      </c>
      <c r="G27" s="41">
        <v>159.63333333333333</v>
      </c>
      <c r="H27" s="41">
        <v>154.06666666666666</v>
      </c>
      <c r="I27" s="41">
        <v>149.78333333333333</v>
      </c>
      <c r="J27" s="41">
        <v>169.48333333333332</v>
      </c>
      <c r="K27" s="41">
        <v>173.76666666666668</v>
      </c>
      <c r="L27" s="41">
        <v>179.33333333333331</v>
      </c>
      <c r="M27" s="31">
        <v>168.2</v>
      </c>
      <c r="N27" s="31">
        <v>158.35</v>
      </c>
      <c r="O27" s="42">
        <v>68690000</v>
      </c>
      <c r="P27" s="43">
        <v>0.12156094375051024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3326.4</v>
      </c>
      <c r="F28" s="40">
        <v>3316.3333333333335</v>
      </c>
      <c r="G28" s="41">
        <v>3302.666666666667</v>
      </c>
      <c r="H28" s="41">
        <v>3278.9333333333334</v>
      </c>
      <c r="I28" s="41">
        <v>3265.2666666666669</v>
      </c>
      <c r="J28" s="41">
        <v>3340.0666666666671</v>
      </c>
      <c r="K28" s="41">
        <v>3353.733333333334</v>
      </c>
      <c r="L28" s="41">
        <v>3377.4666666666672</v>
      </c>
      <c r="M28" s="31">
        <v>3330</v>
      </c>
      <c r="N28" s="31">
        <v>3292.6</v>
      </c>
      <c r="O28" s="42">
        <v>5211800</v>
      </c>
      <c r="P28" s="43">
        <v>1.2432495434943083E-2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1969.6</v>
      </c>
      <c r="F29" s="40">
        <v>1979.6499999999999</v>
      </c>
      <c r="G29" s="41">
        <v>1956.3999999999996</v>
      </c>
      <c r="H29" s="41">
        <v>1943.1999999999998</v>
      </c>
      <c r="I29" s="41">
        <v>1919.9499999999996</v>
      </c>
      <c r="J29" s="41">
        <v>1992.8499999999997</v>
      </c>
      <c r="K29" s="41">
        <v>2016.1000000000001</v>
      </c>
      <c r="L29" s="41">
        <v>2029.2999999999997</v>
      </c>
      <c r="M29" s="31">
        <v>2002.9</v>
      </c>
      <c r="N29" s="31">
        <v>1966.45</v>
      </c>
      <c r="O29" s="42">
        <v>2115388</v>
      </c>
      <c r="P29" s="43">
        <v>-1.3857998289136014E-2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7042.85</v>
      </c>
      <c r="F30" s="40">
        <v>7038.1166666666659</v>
      </c>
      <c r="G30" s="41">
        <v>6986.2333333333318</v>
      </c>
      <c r="H30" s="41">
        <v>6929.6166666666659</v>
      </c>
      <c r="I30" s="41">
        <v>6877.7333333333318</v>
      </c>
      <c r="J30" s="41">
        <v>7094.7333333333318</v>
      </c>
      <c r="K30" s="41">
        <v>7146.616666666665</v>
      </c>
      <c r="L30" s="41">
        <v>7203.2333333333318</v>
      </c>
      <c r="M30" s="31">
        <v>7090</v>
      </c>
      <c r="N30" s="31">
        <v>6981.5</v>
      </c>
      <c r="O30" s="42">
        <v>228750</v>
      </c>
      <c r="P30" s="43">
        <v>4.2735042735042736E-2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779.25</v>
      </c>
      <c r="F31" s="40">
        <v>778.16666666666663</v>
      </c>
      <c r="G31" s="41">
        <v>773.58333333333326</v>
      </c>
      <c r="H31" s="41">
        <v>767.91666666666663</v>
      </c>
      <c r="I31" s="41">
        <v>763.33333333333326</v>
      </c>
      <c r="J31" s="41">
        <v>783.83333333333326</v>
      </c>
      <c r="K31" s="41">
        <v>788.41666666666652</v>
      </c>
      <c r="L31" s="41">
        <v>794.08333333333326</v>
      </c>
      <c r="M31" s="31">
        <v>782.75</v>
      </c>
      <c r="N31" s="31">
        <v>772.5</v>
      </c>
      <c r="O31" s="42">
        <v>10953000</v>
      </c>
      <c r="P31" s="43">
        <v>-5.2674598129143586E-3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684.55</v>
      </c>
      <c r="F32" s="40">
        <v>683.93333333333328</v>
      </c>
      <c r="G32" s="41">
        <v>677.96666666666658</v>
      </c>
      <c r="H32" s="41">
        <v>671.38333333333333</v>
      </c>
      <c r="I32" s="41">
        <v>665.41666666666663</v>
      </c>
      <c r="J32" s="41">
        <v>690.51666666666654</v>
      </c>
      <c r="K32" s="41">
        <v>696.48333333333323</v>
      </c>
      <c r="L32" s="41">
        <v>703.06666666666649</v>
      </c>
      <c r="M32" s="31">
        <v>689.9</v>
      </c>
      <c r="N32" s="31">
        <v>677.35</v>
      </c>
      <c r="O32" s="42">
        <v>9918600</v>
      </c>
      <c r="P32" s="43">
        <v>2.7344478279783729E-2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979.1</v>
      </c>
      <c r="F33" s="40">
        <v>978.13333333333333</v>
      </c>
      <c r="G33" s="41">
        <v>974.16666666666663</v>
      </c>
      <c r="H33" s="41">
        <v>969.23333333333335</v>
      </c>
      <c r="I33" s="41">
        <v>965.26666666666665</v>
      </c>
      <c r="J33" s="41">
        <v>983.06666666666661</v>
      </c>
      <c r="K33" s="41">
        <v>987.0333333333333</v>
      </c>
      <c r="L33" s="41">
        <v>991.96666666666658</v>
      </c>
      <c r="M33" s="31">
        <v>982.1</v>
      </c>
      <c r="N33" s="31">
        <v>973.2</v>
      </c>
      <c r="O33" s="42">
        <v>54733675</v>
      </c>
      <c r="P33" s="43">
        <v>3.6389543071515637E-2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4664.95</v>
      </c>
      <c r="F34" s="40">
        <v>4677.3166666666666</v>
      </c>
      <c r="G34" s="41">
        <v>4629.6833333333334</v>
      </c>
      <c r="H34" s="41">
        <v>4594.416666666667</v>
      </c>
      <c r="I34" s="41">
        <v>4546.7833333333338</v>
      </c>
      <c r="J34" s="41">
        <v>4712.583333333333</v>
      </c>
      <c r="K34" s="41">
        <v>4760.2166666666662</v>
      </c>
      <c r="L34" s="41">
        <v>4795.4833333333327</v>
      </c>
      <c r="M34" s="31">
        <v>4724.95</v>
      </c>
      <c r="N34" s="31">
        <v>4642.05</v>
      </c>
      <c r="O34" s="42">
        <v>2696500</v>
      </c>
      <c r="P34" s="43">
        <v>3.9614457831325299E-2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1512.85</v>
      </c>
      <c r="F35" s="40">
        <v>1504.3</v>
      </c>
      <c r="G35" s="41">
        <v>1487.6</v>
      </c>
      <c r="H35" s="41">
        <v>1462.35</v>
      </c>
      <c r="I35" s="41">
        <v>1445.6499999999999</v>
      </c>
      <c r="J35" s="41">
        <v>1529.55</v>
      </c>
      <c r="K35" s="41">
        <v>1546.2500000000002</v>
      </c>
      <c r="L35" s="41">
        <v>1571.5</v>
      </c>
      <c r="M35" s="31">
        <v>1521</v>
      </c>
      <c r="N35" s="31">
        <v>1479.05</v>
      </c>
      <c r="O35" s="42">
        <v>8714500</v>
      </c>
      <c r="P35" s="43">
        <v>-8.7584598760166062E-3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7218.35</v>
      </c>
      <c r="F36" s="40">
        <v>7201.083333333333</v>
      </c>
      <c r="G36" s="41">
        <v>7157.2666666666664</v>
      </c>
      <c r="H36" s="41">
        <v>7096.1833333333334</v>
      </c>
      <c r="I36" s="41">
        <v>7052.3666666666668</v>
      </c>
      <c r="J36" s="41">
        <v>7262.1666666666661</v>
      </c>
      <c r="K36" s="41">
        <v>7305.9833333333336</v>
      </c>
      <c r="L36" s="41">
        <v>7367.0666666666657</v>
      </c>
      <c r="M36" s="31">
        <v>7244.9</v>
      </c>
      <c r="N36" s="31">
        <v>7140</v>
      </c>
      <c r="O36" s="42">
        <v>3729375</v>
      </c>
      <c r="P36" s="43">
        <v>3.1139835487661575E-2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2370.5</v>
      </c>
      <c r="F37" s="40">
        <v>2355.15</v>
      </c>
      <c r="G37" s="41">
        <v>2335.3500000000004</v>
      </c>
      <c r="H37" s="41">
        <v>2300.2000000000003</v>
      </c>
      <c r="I37" s="41">
        <v>2280.4000000000005</v>
      </c>
      <c r="J37" s="41">
        <v>2390.3000000000002</v>
      </c>
      <c r="K37" s="41">
        <v>2410.1000000000004</v>
      </c>
      <c r="L37" s="41">
        <v>2445.25</v>
      </c>
      <c r="M37" s="31">
        <v>2374.9499999999998</v>
      </c>
      <c r="N37" s="31">
        <v>2320</v>
      </c>
      <c r="O37" s="42">
        <v>1768800</v>
      </c>
      <c r="P37" s="43">
        <v>-7.4074074074074077E-3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397.85</v>
      </c>
      <c r="F38" s="40">
        <v>397.88333333333338</v>
      </c>
      <c r="G38" s="41">
        <v>393.36666666666679</v>
      </c>
      <c r="H38" s="41">
        <v>388.88333333333338</v>
      </c>
      <c r="I38" s="41">
        <v>384.36666666666679</v>
      </c>
      <c r="J38" s="41">
        <v>402.36666666666679</v>
      </c>
      <c r="K38" s="41">
        <v>406.88333333333333</v>
      </c>
      <c r="L38" s="41">
        <v>411.36666666666679</v>
      </c>
      <c r="M38" s="31">
        <v>402.4</v>
      </c>
      <c r="N38" s="31">
        <v>393.4</v>
      </c>
      <c r="O38" s="42">
        <v>8756800</v>
      </c>
      <c r="P38" s="43">
        <v>-4.6515679442508708E-2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254.5</v>
      </c>
      <c r="F39" s="40">
        <v>251.91666666666666</v>
      </c>
      <c r="G39" s="41">
        <v>249.0333333333333</v>
      </c>
      <c r="H39" s="41">
        <v>243.56666666666663</v>
      </c>
      <c r="I39" s="41">
        <v>240.68333333333328</v>
      </c>
      <c r="J39" s="41">
        <v>257.38333333333333</v>
      </c>
      <c r="K39" s="41">
        <v>260.26666666666671</v>
      </c>
      <c r="L39" s="41">
        <v>265.73333333333335</v>
      </c>
      <c r="M39" s="31">
        <v>254.8</v>
      </c>
      <c r="N39" s="31">
        <v>246.45</v>
      </c>
      <c r="O39" s="42">
        <v>34456400</v>
      </c>
      <c r="P39" s="43">
        <v>6.5989345180271872E-2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188.6</v>
      </c>
      <c r="F40" s="40">
        <v>187.35</v>
      </c>
      <c r="G40" s="41">
        <v>185.54999999999998</v>
      </c>
      <c r="H40" s="41">
        <v>182.5</v>
      </c>
      <c r="I40" s="41">
        <v>180.7</v>
      </c>
      <c r="J40" s="41">
        <v>190.39999999999998</v>
      </c>
      <c r="K40" s="41">
        <v>192.2</v>
      </c>
      <c r="L40" s="41">
        <v>195.24999999999997</v>
      </c>
      <c r="M40" s="31">
        <v>189.15</v>
      </c>
      <c r="N40" s="31">
        <v>184.3</v>
      </c>
      <c r="O40" s="42">
        <v>95530500</v>
      </c>
      <c r="P40" s="43">
        <v>-2.2799353719107174E-2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1620</v>
      </c>
      <c r="F41" s="40">
        <v>1624.4833333333333</v>
      </c>
      <c r="G41" s="41">
        <v>1608.1166666666668</v>
      </c>
      <c r="H41" s="41">
        <v>1596.2333333333333</v>
      </c>
      <c r="I41" s="41">
        <v>1579.8666666666668</v>
      </c>
      <c r="J41" s="41">
        <v>1636.3666666666668</v>
      </c>
      <c r="K41" s="41">
        <v>1652.7333333333331</v>
      </c>
      <c r="L41" s="41">
        <v>1664.6166666666668</v>
      </c>
      <c r="M41" s="31">
        <v>1640.85</v>
      </c>
      <c r="N41" s="31">
        <v>1612.6</v>
      </c>
      <c r="O41" s="42">
        <v>1813500</v>
      </c>
      <c r="P41" s="43">
        <v>5.2692681652614315E-2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125.6</v>
      </c>
      <c r="F42" s="40">
        <v>125.13333333333333</v>
      </c>
      <c r="G42" s="41">
        <v>122.56666666666665</v>
      </c>
      <c r="H42" s="41">
        <v>119.53333333333332</v>
      </c>
      <c r="I42" s="41">
        <v>116.96666666666664</v>
      </c>
      <c r="J42" s="41">
        <v>128.16666666666666</v>
      </c>
      <c r="K42" s="41">
        <v>130.73333333333332</v>
      </c>
      <c r="L42" s="41">
        <v>133.76666666666665</v>
      </c>
      <c r="M42" s="31">
        <v>127.7</v>
      </c>
      <c r="N42" s="31">
        <v>122.1</v>
      </c>
      <c r="O42" s="42">
        <v>73877700</v>
      </c>
      <c r="P42" s="43">
        <v>7.5869511081597077E-2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675.1</v>
      </c>
      <c r="F43" s="40">
        <v>674.18333333333328</v>
      </c>
      <c r="G43" s="41">
        <v>669.96666666666658</v>
      </c>
      <c r="H43" s="41">
        <v>664.83333333333326</v>
      </c>
      <c r="I43" s="41">
        <v>660.61666666666656</v>
      </c>
      <c r="J43" s="41">
        <v>679.31666666666661</v>
      </c>
      <c r="K43" s="41">
        <v>683.5333333333333</v>
      </c>
      <c r="L43" s="41">
        <v>688.66666666666663</v>
      </c>
      <c r="M43" s="31">
        <v>678.4</v>
      </c>
      <c r="N43" s="31">
        <v>669.05</v>
      </c>
      <c r="O43" s="42">
        <v>8668000</v>
      </c>
      <c r="P43" s="43">
        <v>-1.8435475834578975E-2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839.6</v>
      </c>
      <c r="F44" s="40">
        <v>837.38333333333333</v>
      </c>
      <c r="G44" s="41">
        <v>830.36666666666667</v>
      </c>
      <c r="H44" s="41">
        <v>821.13333333333333</v>
      </c>
      <c r="I44" s="41">
        <v>814.11666666666667</v>
      </c>
      <c r="J44" s="41">
        <v>846.61666666666667</v>
      </c>
      <c r="K44" s="41">
        <v>853.63333333333333</v>
      </c>
      <c r="L44" s="41">
        <v>862.86666666666667</v>
      </c>
      <c r="M44" s="31">
        <v>844.4</v>
      </c>
      <c r="N44" s="31">
        <v>828.15</v>
      </c>
      <c r="O44" s="42">
        <v>8099000</v>
      </c>
      <c r="P44" s="43">
        <v>-4.9364432926076764E-4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840.05</v>
      </c>
      <c r="F45" s="40">
        <v>835.11666666666667</v>
      </c>
      <c r="G45" s="41">
        <v>828.2833333333333</v>
      </c>
      <c r="H45" s="41">
        <v>816.51666666666665</v>
      </c>
      <c r="I45" s="41">
        <v>809.68333333333328</v>
      </c>
      <c r="J45" s="41">
        <v>846.88333333333333</v>
      </c>
      <c r="K45" s="41">
        <v>853.71666666666658</v>
      </c>
      <c r="L45" s="41">
        <v>865.48333333333335</v>
      </c>
      <c r="M45" s="31">
        <v>841.95</v>
      </c>
      <c r="N45" s="31">
        <v>823.35</v>
      </c>
      <c r="O45" s="42">
        <v>40122300</v>
      </c>
      <c r="P45" s="43">
        <v>5.6911537087748539E-3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87.1</v>
      </c>
      <c r="F46" s="40">
        <v>86.600000000000009</v>
      </c>
      <c r="G46" s="41">
        <v>85.700000000000017</v>
      </c>
      <c r="H46" s="41">
        <v>84.300000000000011</v>
      </c>
      <c r="I46" s="41">
        <v>83.40000000000002</v>
      </c>
      <c r="J46" s="41">
        <v>88.000000000000014</v>
      </c>
      <c r="K46" s="41">
        <v>88.90000000000002</v>
      </c>
      <c r="L46" s="41">
        <v>90.300000000000011</v>
      </c>
      <c r="M46" s="31">
        <v>87.5</v>
      </c>
      <c r="N46" s="31">
        <v>85.2</v>
      </c>
      <c r="O46" s="42">
        <v>96138000</v>
      </c>
      <c r="P46" s="43">
        <v>-6.092307692307692E-2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245.95</v>
      </c>
      <c r="F47" s="40">
        <v>246.33333333333334</v>
      </c>
      <c r="G47" s="41">
        <v>244.06666666666669</v>
      </c>
      <c r="H47" s="41">
        <v>242.18333333333334</v>
      </c>
      <c r="I47" s="41">
        <v>239.91666666666669</v>
      </c>
      <c r="J47" s="41">
        <v>248.2166666666667</v>
      </c>
      <c r="K47" s="41">
        <v>250.48333333333335</v>
      </c>
      <c r="L47" s="41">
        <v>252.3666666666667</v>
      </c>
      <c r="M47" s="31">
        <v>248.6</v>
      </c>
      <c r="N47" s="31">
        <v>244.45</v>
      </c>
      <c r="O47" s="42">
        <v>28393000</v>
      </c>
      <c r="P47" s="43">
        <v>-8.3334497548163567E-3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19072.650000000001</v>
      </c>
      <c r="F48" s="40">
        <v>19109.683333333334</v>
      </c>
      <c r="G48" s="41">
        <v>18944.866666666669</v>
      </c>
      <c r="H48" s="41">
        <v>18817.083333333336</v>
      </c>
      <c r="I48" s="41">
        <v>18652.26666666667</v>
      </c>
      <c r="J48" s="41">
        <v>19237.466666666667</v>
      </c>
      <c r="K48" s="41">
        <v>19402.283333333333</v>
      </c>
      <c r="L48" s="41">
        <v>19530.066666666666</v>
      </c>
      <c r="M48" s="31">
        <v>19274.5</v>
      </c>
      <c r="N48" s="31">
        <v>18981.900000000001</v>
      </c>
      <c r="O48" s="42">
        <v>157100</v>
      </c>
      <c r="P48" s="43">
        <v>3.016393442622951E-2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378</v>
      </c>
      <c r="F49" s="40">
        <v>378</v>
      </c>
      <c r="G49" s="41">
        <v>375.9</v>
      </c>
      <c r="H49" s="41">
        <v>373.79999999999995</v>
      </c>
      <c r="I49" s="41">
        <v>371.69999999999993</v>
      </c>
      <c r="J49" s="41">
        <v>380.1</v>
      </c>
      <c r="K49" s="41">
        <v>382.20000000000005</v>
      </c>
      <c r="L49" s="41">
        <v>384.30000000000007</v>
      </c>
      <c r="M49" s="31">
        <v>380.1</v>
      </c>
      <c r="N49" s="31">
        <v>375.9</v>
      </c>
      <c r="O49" s="42">
        <v>22716000</v>
      </c>
      <c r="P49" s="43">
        <v>-1.7210497624795578E-2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5047.25</v>
      </c>
      <c r="F50" s="40">
        <v>5022.2</v>
      </c>
      <c r="G50" s="41">
        <v>4990</v>
      </c>
      <c r="H50" s="41">
        <v>4932.75</v>
      </c>
      <c r="I50" s="41">
        <v>4900.55</v>
      </c>
      <c r="J50" s="41">
        <v>5079.45</v>
      </c>
      <c r="K50" s="41">
        <v>5111.6499999999987</v>
      </c>
      <c r="L50" s="41">
        <v>5168.8999999999996</v>
      </c>
      <c r="M50" s="31">
        <v>5054.3999999999996</v>
      </c>
      <c r="N50" s="31">
        <v>4964.95</v>
      </c>
      <c r="O50" s="42">
        <v>1787400</v>
      </c>
      <c r="P50" s="43">
        <v>3.7979094076655055E-2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340.3</v>
      </c>
      <c r="F51" s="40">
        <v>341.33333333333331</v>
      </c>
      <c r="G51" s="41">
        <v>336.01666666666665</v>
      </c>
      <c r="H51" s="41">
        <v>331.73333333333335</v>
      </c>
      <c r="I51" s="41">
        <v>326.41666666666669</v>
      </c>
      <c r="J51" s="41">
        <v>345.61666666666662</v>
      </c>
      <c r="K51" s="41">
        <v>350.93333333333334</v>
      </c>
      <c r="L51" s="41">
        <v>355.21666666666658</v>
      </c>
      <c r="M51" s="31">
        <v>346.65</v>
      </c>
      <c r="N51" s="31">
        <v>337.05</v>
      </c>
      <c r="O51" s="42">
        <v>7968000</v>
      </c>
      <c r="P51" s="43">
        <v>-2.7581156944105442E-2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305.2</v>
      </c>
      <c r="F52" s="40">
        <v>303.36666666666667</v>
      </c>
      <c r="G52" s="41">
        <v>299.98333333333335</v>
      </c>
      <c r="H52" s="41">
        <v>294.76666666666665</v>
      </c>
      <c r="I52" s="41">
        <v>291.38333333333333</v>
      </c>
      <c r="J52" s="41">
        <v>308.58333333333337</v>
      </c>
      <c r="K52" s="41">
        <v>311.9666666666667</v>
      </c>
      <c r="L52" s="41">
        <v>317.18333333333339</v>
      </c>
      <c r="M52" s="31">
        <v>306.75</v>
      </c>
      <c r="N52" s="31">
        <v>298.14999999999998</v>
      </c>
      <c r="O52" s="42">
        <v>43078500</v>
      </c>
      <c r="P52" s="43">
        <v>-1.9963144963144962E-2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753.25</v>
      </c>
      <c r="F53" s="40">
        <v>751.33333333333337</v>
      </c>
      <c r="G53" s="41">
        <v>741.41666666666674</v>
      </c>
      <c r="H53" s="41">
        <v>729.58333333333337</v>
      </c>
      <c r="I53" s="41">
        <v>719.66666666666674</v>
      </c>
      <c r="J53" s="41">
        <v>763.16666666666674</v>
      </c>
      <c r="K53" s="41">
        <v>773.08333333333348</v>
      </c>
      <c r="L53" s="41">
        <v>784.91666666666674</v>
      </c>
      <c r="M53" s="31">
        <v>761.25</v>
      </c>
      <c r="N53" s="31">
        <v>739.5</v>
      </c>
      <c r="O53" s="42">
        <v>3496350</v>
      </c>
      <c r="P53" s="43">
        <v>2.3693976591493006E-2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279.14999999999998</v>
      </c>
      <c r="F54" s="40">
        <v>279.26666666666665</v>
      </c>
      <c r="G54" s="41">
        <v>277.5333333333333</v>
      </c>
      <c r="H54" s="41">
        <v>275.91666666666663</v>
      </c>
      <c r="I54" s="41">
        <v>274.18333333333328</v>
      </c>
      <c r="J54" s="41">
        <v>280.88333333333333</v>
      </c>
      <c r="K54" s="41">
        <v>282.61666666666667</v>
      </c>
      <c r="L54" s="41">
        <v>284.23333333333335</v>
      </c>
      <c r="M54" s="31">
        <v>281</v>
      </c>
      <c r="N54" s="31">
        <v>277.64999999999998</v>
      </c>
      <c r="O54" s="42">
        <v>9464200</v>
      </c>
      <c r="P54" s="43">
        <v>-2.5735521195775258E-2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1129.3499999999999</v>
      </c>
      <c r="F55" s="40">
        <v>1124.1500000000001</v>
      </c>
      <c r="G55" s="41">
        <v>1116.3500000000001</v>
      </c>
      <c r="H55" s="41">
        <v>1103.3500000000001</v>
      </c>
      <c r="I55" s="41">
        <v>1095.5500000000002</v>
      </c>
      <c r="J55" s="41">
        <v>1137.1500000000001</v>
      </c>
      <c r="K55" s="41">
        <v>1144.9500000000003</v>
      </c>
      <c r="L55" s="41">
        <v>1157.95</v>
      </c>
      <c r="M55" s="31">
        <v>1131.95</v>
      </c>
      <c r="N55" s="31">
        <v>1111.1500000000001</v>
      </c>
      <c r="O55" s="42">
        <v>10846250</v>
      </c>
      <c r="P55" s="43">
        <v>2.1664900506299305E-2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1005.45</v>
      </c>
      <c r="F56" s="40">
        <v>1002.2166666666667</v>
      </c>
      <c r="G56" s="41">
        <v>998.23333333333335</v>
      </c>
      <c r="H56" s="41">
        <v>991.01666666666665</v>
      </c>
      <c r="I56" s="41">
        <v>987.0333333333333</v>
      </c>
      <c r="J56" s="41">
        <v>1009.4333333333334</v>
      </c>
      <c r="K56" s="41">
        <v>1013.4166666666667</v>
      </c>
      <c r="L56" s="41">
        <v>1020.6333333333334</v>
      </c>
      <c r="M56" s="31">
        <v>1006.2</v>
      </c>
      <c r="N56" s="31">
        <v>995</v>
      </c>
      <c r="O56" s="42">
        <v>10480600</v>
      </c>
      <c r="P56" s="43">
        <v>2.8381912111741819E-2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229.55</v>
      </c>
      <c r="F57" s="40">
        <v>229.70000000000002</v>
      </c>
      <c r="G57" s="41">
        <v>228.95000000000005</v>
      </c>
      <c r="H57" s="41">
        <v>228.35000000000002</v>
      </c>
      <c r="I57" s="41">
        <v>227.60000000000005</v>
      </c>
      <c r="J57" s="41">
        <v>230.30000000000004</v>
      </c>
      <c r="K57" s="41">
        <v>231.04999999999998</v>
      </c>
      <c r="L57" s="41">
        <v>231.65000000000003</v>
      </c>
      <c r="M57" s="31">
        <v>230.45</v>
      </c>
      <c r="N57" s="31">
        <v>229.1</v>
      </c>
      <c r="O57" s="42">
        <v>72303000</v>
      </c>
      <c r="P57" s="43">
        <v>-1.1654610173383855E-2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4600.2</v>
      </c>
      <c r="F58" s="40">
        <v>4608.2333333333336</v>
      </c>
      <c r="G58" s="41">
        <v>4572.166666666667</v>
      </c>
      <c r="H58" s="41">
        <v>4544.1333333333332</v>
      </c>
      <c r="I58" s="41">
        <v>4508.0666666666666</v>
      </c>
      <c r="J58" s="41">
        <v>4636.2666666666673</v>
      </c>
      <c r="K58" s="41">
        <v>4672.333333333333</v>
      </c>
      <c r="L58" s="41">
        <v>4700.3666666666677</v>
      </c>
      <c r="M58" s="31">
        <v>4644.3</v>
      </c>
      <c r="N58" s="31">
        <v>4580.2</v>
      </c>
      <c r="O58" s="42">
        <v>644550</v>
      </c>
      <c r="P58" s="43">
        <v>3.2436328688130706E-2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1667.9</v>
      </c>
      <c r="F59" s="40">
        <v>1663.7166666666665</v>
      </c>
      <c r="G59" s="41">
        <v>1652.4333333333329</v>
      </c>
      <c r="H59" s="41">
        <v>1636.9666666666665</v>
      </c>
      <c r="I59" s="41">
        <v>1625.6833333333329</v>
      </c>
      <c r="J59" s="41">
        <v>1679.1833333333329</v>
      </c>
      <c r="K59" s="41">
        <v>1690.4666666666662</v>
      </c>
      <c r="L59" s="41">
        <v>1705.9333333333329</v>
      </c>
      <c r="M59" s="31">
        <v>1675</v>
      </c>
      <c r="N59" s="31">
        <v>1648.25</v>
      </c>
      <c r="O59" s="42">
        <v>2832550</v>
      </c>
      <c r="P59" s="43">
        <v>4.5067148760330578E-2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670.6</v>
      </c>
      <c r="F60" s="40">
        <v>667.91666666666663</v>
      </c>
      <c r="G60" s="41">
        <v>662.68333333333328</v>
      </c>
      <c r="H60" s="41">
        <v>654.76666666666665</v>
      </c>
      <c r="I60" s="41">
        <v>649.5333333333333</v>
      </c>
      <c r="J60" s="41">
        <v>675.83333333333326</v>
      </c>
      <c r="K60" s="41">
        <v>681.06666666666661</v>
      </c>
      <c r="L60" s="41">
        <v>688.98333333333323</v>
      </c>
      <c r="M60" s="31">
        <v>673.15</v>
      </c>
      <c r="N60" s="31">
        <v>660</v>
      </c>
      <c r="O60" s="42">
        <v>6040000</v>
      </c>
      <c r="P60" s="43">
        <v>-4.6143704680290049E-3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941.55</v>
      </c>
      <c r="F61" s="40">
        <v>941.41666666666663</v>
      </c>
      <c r="G61" s="41">
        <v>934.13333333333321</v>
      </c>
      <c r="H61" s="41">
        <v>926.71666666666658</v>
      </c>
      <c r="I61" s="41">
        <v>919.43333333333317</v>
      </c>
      <c r="J61" s="41">
        <v>948.83333333333326</v>
      </c>
      <c r="K61" s="41">
        <v>956.11666666666679</v>
      </c>
      <c r="L61" s="41">
        <v>963.5333333333333</v>
      </c>
      <c r="M61" s="31">
        <v>948.7</v>
      </c>
      <c r="N61" s="31">
        <v>934</v>
      </c>
      <c r="O61" s="42">
        <v>1460200</v>
      </c>
      <c r="P61" s="43">
        <v>6.8647540983606564E-2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293.55</v>
      </c>
      <c r="F62" s="40">
        <v>294.58333333333331</v>
      </c>
      <c r="G62" s="41">
        <v>291.16666666666663</v>
      </c>
      <c r="H62" s="41">
        <v>288.7833333333333</v>
      </c>
      <c r="I62" s="41">
        <v>285.36666666666662</v>
      </c>
      <c r="J62" s="41">
        <v>296.96666666666664</v>
      </c>
      <c r="K62" s="41">
        <v>300.38333333333327</v>
      </c>
      <c r="L62" s="41">
        <v>302.76666666666665</v>
      </c>
      <c r="M62" s="31">
        <v>298</v>
      </c>
      <c r="N62" s="31">
        <v>292.2</v>
      </c>
      <c r="O62" s="42">
        <v>14890800</v>
      </c>
      <c r="P62" s="43">
        <v>-7.597568777991043E-3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125.05</v>
      </c>
      <c r="F63" s="40">
        <v>124.83333333333333</v>
      </c>
      <c r="G63" s="41">
        <v>123.61666666666666</v>
      </c>
      <c r="H63" s="41">
        <v>122.18333333333334</v>
      </c>
      <c r="I63" s="41">
        <v>120.96666666666667</v>
      </c>
      <c r="J63" s="41">
        <v>126.26666666666665</v>
      </c>
      <c r="K63" s="41">
        <v>127.48333333333332</v>
      </c>
      <c r="L63" s="41">
        <v>128.91666666666663</v>
      </c>
      <c r="M63" s="31">
        <v>126.05</v>
      </c>
      <c r="N63" s="31">
        <v>123.4</v>
      </c>
      <c r="O63" s="42">
        <v>36180000</v>
      </c>
      <c r="P63" s="43">
        <v>-7.1350164654226129E-3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1851.6</v>
      </c>
      <c r="F64" s="40">
        <v>1853.25</v>
      </c>
      <c r="G64" s="41">
        <v>1833.6</v>
      </c>
      <c r="H64" s="41">
        <v>1815.6</v>
      </c>
      <c r="I64" s="41">
        <v>1795.9499999999998</v>
      </c>
      <c r="J64" s="41">
        <v>1871.25</v>
      </c>
      <c r="K64" s="41">
        <v>1890.9</v>
      </c>
      <c r="L64" s="41">
        <v>1908.9</v>
      </c>
      <c r="M64" s="31">
        <v>1872.9</v>
      </c>
      <c r="N64" s="31">
        <v>1835.25</v>
      </c>
      <c r="O64" s="42">
        <v>3018000</v>
      </c>
      <c r="P64" s="43">
        <v>5.450733752620545E-2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572.6</v>
      </c>
      <c r="F65" s="40">
        <v>570.98333333333335</v>
      </c>
      <c r="G65" s="41">
        <v>567.86666666666667</v>
      </c>
      <c r="H65" s="41">
        <v>563.13333333333333</v>
      </c>
      <c r="I65" s="41">
        <v>560.01666666666665</v>
      </c>
      <c r="J65" s="41">
        <v>575.7166666666667</v>
      </c>
      <c r="K65" s="41">
        <v>578.83333333333348</v>
      </c>
      <c r="L65" s="41">
        <v>583.56666666666672</v>
      </c>
      <c r="M65" s="31">
        <v>574.1</v>
      </c>
      <c r="N65" s="31">
        <v>566.25</v>
      </c>
      <c r="O65" s="42">
        <v>12238750</v>
      </c>
      <c r="P65" s="43">
        <v>8.5496497733827774E-3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2255.5500000000002</v>
      </c>
      <c r="F66" s="40">
        <v>2264.35</v>
      </c>
      <c r="G66" s="41">
        <v>2237.35</v>
      </c>
      <c r="H66" s="41">
        <v>2219.15</v>
      </c>
      <c r="I66" s="41">
        <v>2192.15</v>
      </c>
      <c r="J66" s="41">
        <v>2282.5499999999997</v>
      </c>
      <c r="K66" s="41">
        <v>2309.5499999999997</v>
      </c>
      <c r="L66" s="41">
        <v>2327.7499999999995</v>
      </c>
      <c r="M66" s="31">
        <v>2291.35</v>
      </c>
      <c r="N66" s="31">
        <v>2246.15</v>
      </c>
      <c r="O66" s="42">
        <v>2102000</v>
      </c>
      <c r="P66" s="43">
        <v>4.0601862909004057E-3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2166.0500000000002</v>
      </c>
      <c r="F67" s="40">
        <v>2161.5666666666666</v>
      </c>
      <c r="G67" s="41">
        <v>2144.2833333333333</v>
      </c>
      <c r="H67" s="41">
        <v>2122.5166666666669</v>
      </c>
      <c r="I67" s="41">
        <v>2105.2333333333336</v>
      </c>
      <c r="J67" s="41">
        <v>2183.333333333333</v>
      </c>
      <c r="K67" s="41">
        <v>2200.6166666666659</v>
      </c>
      <c r="L67" s="41">
        <v>2222.3833333333328</v>
      </c>
      <c r="M67" s="31">
        <v>2178.85</v>
      </c>
      <c r="N67" s="31">
        <v>2139.8000000000002</v>
      </c>
      <c r="O67" s="42">
        <v>2009450</v>
      </c>
      <c r="P67" s="43">
        <v>-5.957645957645958E-2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249.35</v>
      </c>
      <c r="F68" s="40">
        <v>247.7166666666667</v>
      </c>
      <c r="G68" s="41">
        <v>244.43333333333339</v>
      </c>
      <c r="H68" s="41">
        <v>239.51666666666671</v>
      </c>
      <c r="I68" s="41">
        <v>236.23333333333341</v>
      </c>
      <c r="J68" s="41">
        <v>252.63333333333338</v>
      </c>
      <c r="K68" s="41">
        <v>255.91666666666669</v>
      </c>
      <c r="L68" s="41">
        <v>260.83333333333337</v>
      </c>
      <c r="M68" s="31">
        <v>251</v>
      </c>
      <c r="N68" s="31">
        <v>242.8</v>
      </c>
      <c r="O68" s="42">
        <v>18379200</v>
      </c>
      <c r="P68" s="43">
        <v>-1.824708345797188E-2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3589.2</v>
      </c>
      <c r="F69" s="40">
        <v>3600.85</v>
      </c>
      <c r="G69" s="41">
        <v>3566.1499999999996</v>
      </c>
      <c r="H69" s="41">
        <v>3543.1</v>
      </c>
      <c r="I69" s="41">
        <v>3508.3999999999996</v>
      </c>
      <c r="J69" s="41">
        <v>3623.8999999999996</v>
      </c>
      <c r="K69" s="41">
        <v>3658.5999999999995</v>
      </c>
      <c r="L69" s="41">
        <v>3681.6499999999996</v>
      </c>
      <c r="M69" s="31">
        <v>3635.55</v>
      </c>
      <c r="N69" s="31">
        <v>3577.8</v>
      </c>
      <c r="O69" s="42">
        <v>3200700</v>
      </c>
      <c r="P69" s="43">
        <v>2.4043768296779768E-2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4500.6499999999996</v>
      </c>
      <c r="F70" s="40">
        <v>4473</v>
      </c>
      <c r="G70" s="41">
        <v>4429.6499999999996</v>
      </c>
      <c r="H70" s="41">
        <v>4358.6499999999996</v>
      </c>
      <c r="I70" s="41">
        <v>4315.2999999999993</v>
      </c>
      <c r="J70" s="41">
        <v>4544</v>
      </c>
      <c r="K70" s="41">
        <v>4587.3500000000004</v>
      </c>
      <c r="L70" s="41">
        <v>4658.3500000000004</v>
      </c>
      <c r="M70" s="31">
        <v>4516.3500000000004</v>
      </c>
      <c r="N70" s="31">
        <v>4402</v>
      </c>
      <c r="O70" s="42">
        <v>1212875</v>
      </c>
      <c r="P70" s="43">
        <v>-1.4426445735954825E-4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497.95</v>
      </c>
      <c r="F71" s="40">
        <v>496.01666666666671</v>
      </c>
      <c r="G71" s="41">
        <v>492.53333333333342</v>
      </c>
      <c r="H71" s="41">
        <v>487.11666666666673</v>
      </c>
      <c r="I71" s="41">
        <v>483.63333333333344</v>
      </c>
      <c r="J71" s="41">
        <v>501.43333333333339</v>
      </c>
      <c r="K71" s="41">
        <v>504.91666666666663</v>
      </c>
      <c r="L71" s="41">
        <v>510.33333333333337</v>
      </c>
      <c r="M71" s="31">
        <v>499.5</v>
      </c>
      <c r="N71" s="31">
        <v>490.6</v>
      </c>
      <c r="O71" s="42">
        <v>31416000</v>
      </c>
      <c r="P71" s="43">
        <v>1.5254326442585872E-3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4927.45</v>
      </c>
      <c r="F72" s="40">
        <v>4909.583333333333</v>
      </c>
      <c r="G72" s="41">
        <v>4860.0166666666664</v>
      </c>
      <c r="H72" s="41">
        <v>4792.583333333333</v>
      </c>
      <c r="I72" s="41">
        <v>4743.0166666666664</v>
      </c>
      <c r="J72" s="41">
        <v>4977.0166666666664</v>
      </c>
      <c r="K72" s="41">
        <v>5026.5833333333339</v>
      </c>
      <c r="L72" s="41">
        <v>5094.0166666666664</v>
      </c>
      <c r="M72" s="31">
        <v>4959.1499999999996</v>
      </c>
      <c r="N72" s="31">
        <v>4842.1499999999996</v>
      </c>
      <c r="O72" s="42">
        <v>3472625</v>
      </c>
      <c r="P72" s="43">
        <v>2.1886264989332743E-2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3551.95</v>
      </c>
      <c r="F73" s="40">
        <v>3541.9</v>
      </c>
      <c r="G73" s="41">
        <v>3512.6000000000004</v>
      </c>
      <c r="H73" s="41">
        <v>3473.2500000000005</v>
      </c>
      <c r="I73" s="41">
        <v>3443.9500000000007</v>
      </c>
      <c r="J73" s="41">
        <v>3581.25</v>
      </c>
      <c r="K73" s="41">
        <v>3610.55</v>
      </c>
      <c r="L73" s="41">
        <v>3649.8999999999996</v>
      </c>
      <c r="M73" s="31">
        <v>3571.2</v>
      </c>
      <c r="N73" s="31">
        <v>3502.55</v>
      </c>
      <c r="O73" s="42">
        <v>3778950</v>
      </c>
      <c r="P73" s="43">
        <v>8.6412256527628566E-3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2189</v>
      </c>
      <c r="F74" s="40">
        <v>2177.6833333333334</v>
      </c>
      <c r="G74" s="41">
        <v>2156.3666666666668</v>
      </c>
      <c r="H74" s="41">
        <v>2123.7333333333336</v>
      </c>
      <c r="I74" s="41">
        <v>2102.416666666667</v>
      </c>
      <c r="J74" s="41">
        <v>2210.3166666666666</v>
      </c>
      <c r="K74" s="41">
        <v>2231.6333333333332</v>
      </c>
      <c r="L74" s="41">
        <v>2264.2666666666664</v>
      </c>
      <c r="M74" s="31">
        <v>2199</v>
      </c>
      <c r="N74" s="31">
        <v>2145.0500000000002</v>
      </c>
      <c r="O74" s="42">
        <v>1160500</v>
      </c>
      <c r="P74" s="43">
        <v>1.4666987256552055E-2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216</v>
      </c>
      <c r="F75" s="40">
        <v>213.56666666666669</v>
      </c>
      <c r="G75" s="41">
        <v>209.33333333333337</v>
      </c>
      <c r="H75" s="41">
        <v>202.66666666666669</v>
      </c>
      <c r="I75" s="41">
        <v>198.43333333333337</v>
      </c>
      <c r="J75" s="41">
        <v>220.23333333333338</v>
      </c>
      <c r="K75" s="41">
        <v>224.46666666666667</v>
      </c>
      <c r="L75" s="41">
        <v>231.13333333333338</v>
      </c>
      <c r="M75" s="31">
        <v>217.8</v>
      </c>
      <c r="N75" s="31">
        <v>206.9</v>
      </c>
      <c r="O75" s="42">
        <v>21571200</v>
      </c>
      <c r="P75" s="43">
        <v>5.0675083289496756E-2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124.3</v>
      </c>
      <c r="F76" s="40">
        <v>123.85000000000001</v>
      </c>
      <c r="G76" s="41">
        <v>122.95000000000002</v>
      </c>
      <c r="H76" s="41">
        <v>121.60000000000001</v>
      </c>
      <c r="I76" s="41">
        <v>120.70000000000002</v>
      </c>
      <c r="J76" s="41">
        <v>125.20000000000002</v>
      </c>
      <c r="K76" s="41">
        <v>126.10000000000002</v>
      </c>
      <c r="L76" s="41">
        <v>127.45000000000002</v>
      </c>
      <c r="M76" s="31">
        <v>124.75</v>
      </c>
      <c r="N76" s="31">
        <v>122.5</v>
      </c>
      <c r="O76" s="42">
        <v>105905000</v>
      </c>
      <c r="P76" s="43">
        <v>1.655159368202024E-3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107.85</v>
      </c>
      <c r="F77" s="40">
        <v>107.53333333333332</v>
      </c>
      <c r="G77" s="41">
        <v>106.76666666666664</v>
      </c>
      <c r="H77" s="41">
        <v>105.68333333333332</v>
      </c>
      <c r="I77" s="41">
        <v>104.91666666666664</v>
      </c>
      <c r="J77" s="41">
        <v>108.61666666666663</v>
      </c>
      <c r="K77" s="41">
        <v>109.38333333333331</v>
      </c>
      <c r="L77" s="41">
        <v>110.46666666666663</v>
      </c>
      <c r="M77" s="31">
        <v>108.3</v>
      </c>
      <c r="N77" s="31">
        <v>106.45</v>
      </c>
      <c r="O77" s="42">
        <v>74508450</v>
      </c>
      <c r="P77" s="43">
        <v>3.7324840764331207E-2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645.45000000000005</v>
      </c>
      <c r="F78" s="40">
        <v>645.26666666666665</v>
      </c>
      <c r="G78" s="41">
        <v>639.88333333333333</v>
      </c>
      <c r="H78" s="41">
        <v>634.31666666666672</v>
      </c>
      <c r="I78" s="41">
        <v>628.93333333333339</v>
      </c>
      <c r="J78" s="41">
        <v>650.83333333333326</v>
      </c>
      <c r="K78" s="41">
        <v>656.21666666666647</v>
      </c>
      <c r="L78" s="41">
        <v>661.78333333333319</v>
      </c>
      <c r="M78" s="31">
        <v>650.65</v>
      </c>
      <c r="N78" s="31">
        <v>639.70000000000005</v>
      </c>
      <c r="O78" s="42">
        <v>7213750</v>
      </c>
      <c r="P78" s="43">
        <v>4.2389987888574888E-3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43.25</v>
      </c>
      <c r="F79" s="40">
        <v>43.35</v>
      </c>
      <c r="G79" s="41">
        <v>43.050000000000004</v>
      </c>
      <c r="H79" s="41">
        <v>42.85</v>
      </c>
      <c r="I79" s="41">
        <v>42.550000000000004</v>
      </c>
      <c r="J79" s="41">
        <v>43.550000000000004</v>
      </c>
      <c r="K79" s="41">
        <v>43.85</v>
      </c>
      <c r="L79" s="41">
        <v>44.050000000000004</v>
      </c>
      <c r="M79" s="31">
        <v>43.65</v>
      </c>
      <c r="N79" s="31">
        <v>43.15</v>
      </c>
      <c r="O79" s="42">
        <v>136282500</v>
      </c>
      <c r="P79" s="43">
        <v>-6.7235159068547061E-3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592.45000000000005</v>
      </c>
      <c r="F80" s="40">
        <v>592.83333333333337</v>
      </c>
      <c r="G80" s="41">
        <v>585.66666666666674</v>
      </c>
      <c r="H80" s="41">
        <v>578.88333333333333</v>
      </c>
      <c r="I80" s="41">
        <v>571.7166666666667</v>
      </c>
      <c r="J80" s="41">
        <v>599.61666666666679</v>
      </c>
      <c r="K80" s="41">
        <v>606.78333333333353</v>
      </c>
      <c r="L80" s="41">
        <v>613.56666666666683</v>
      </c>
      <c r="M80" s="31">
        <v>600</v>
      </c>
      <c r="N80" s="31">
        <v>586.04999999999995</v>
      </c>
      <c r="O80" s="42">
        <v>7170800</v>
      </c>
      <c r="P80" s="43">
        <v>-3.0579964850615114E-2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1071.9000000000001</v>
      </c>
      <c r="F81" s="40">
        <v>1069.5333333333333</v>
      </c>
      <c r="G81" s="41">
        <v>1054.7166666666667</v>
      </c>
      <c r="H81" s="41">
        <v>1037.5333333333333</v>
      </c>
      <c r="I81" s="41">
        <v>1022.7166666666667</v>
      </c>
      <c r="J81" s="41">
        <v>1086.7166666666667</v>
      </c>
      <c r="K81" s="41">
        <v>1101.5333333333333</v>
      </c>
      <c r="L81" s="41">
        <v>1118.7166666666667</v>
      </c>
      <c r="M81" s="31">
        <v>1084.3499999999999</v>
      </c>
      <c r="N81" s="31">
        <v>1052.3499999999999</v>
      </c>
      <c r="O81" s="42">
        <v>5692000</v>
      </c>
      <c r="P81" s="43">
        <v>-6.9783670621074668E-3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1541.8</v>
      </c>
      <c r="F82" s="40">
        <v>1551.9833333333333</v>
      </c>
      <c r="G82" s="41">
        <v>1522.0166666666667</v>
      </c>
      <c r="H82" s="41">
        <v>1502.2333333333333</v>
      </c>
      <c r="I82" s="41">
        <v>1472.2666666666667</v>
      </c>
      <c r="J82" s="41">
        <v>1571.7666666666667</v>
      </c>
      <c r="K82" s="41">
        <v>1601.7333333333333</v>
      </c>
      <c r="L82" s="41">
        <v>1621.5166666666667</v>
      </c>
      <c r="M82" s="31">
        <v>1581.95</v>
      </c>
      <c r="N82" s="31">
        <v>1532.2</v>
      </c>
      <c r="O82" s="42">
        <v>3722375</v>
      </c>
      <c r="P82" s="43">
        <v>5.7754660902458793E-3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293.2</v>
      </c>
      <c r="F83" s="40">
        <v>292.95</v>
      </c>
      <c r="G83" s="41">
        <v>288.7</v>
      </c>
      <c r="H83" s="41">
        <v>284.2</v>
      </c>
      <c r="I83" s="41">
        <v>279.95</v>
      </c>
      <c r="J83" s="41">
        <v>297.45</v>
      </c>
      <c r="K83" s="41">
        <v>301.7</v>
      </c>
      <c r="L83" s="41">
        <v>306.2</v>
      </c>
      <c r="M83" s="31">
        <v>297.2</v>
      </c>
      <c r="N83" s="31">
        <v>288.45</v>
      </c>
      <c r="O83" s="42">
        <v>8276000</v>
      </c>
      <c r="P83" s="43">
        <v>-1.6167379933428434E-2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1788.2</v>
      </c>
      <c r="F84" s="40">
        <v>1786.95</v>
      </c>
      <c r="G84" s="41">
        <v>1780.3000000000002</v>
      </c>
      <c r="H84" s="41">
        <v>1772.4</v>
      </c>
      <c r="I84" s="41">
        <v>1765.7500000000002</v>
      </c>
      <c r="J84" s="41">
        <v>1794.8500000000001</v>
      </c>
      <c r="K84" s="41">
        <v>1801.5000000000002</v>
      </c>
      <c r="L84" s="41">
        <v>1809.4</v>
      </c>
      <c r="M84" s="31">
        <v>1793.6</v>
      </c>
      <c r="N84" s="31">
        <v>1779.05</v>
      </c>
      <c r="O84" s="42">
        <v>12222225</v>
      </c>
      <c r="P84" s="43">
        <v>8.4260855933531893E-3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479.3</v>
      </c>
      <c r="F85" s="40">
        <v>481.26666666666665</v>
      </c>
      <c r="G85" s="41">
        <v>475.0333333333333</v>
      </c>
      <c r="H85" s="41">
        <v>470.76666666666665</v>
      </c>
      <c r="I85" s="41">
        <v>464.5333333333333</v>
      </c>
      <c r="J85" s="41">
        <v>485.5333333333333</v>
      </c>
      <c r="K85" s="41">
        <v>491.76666666666665</v>
      </c>
      <c r="L85" s="41">
        <v>496.0333333333333</v>
      </c>
      <c r="M85" s="31">
        <v>487.5</v>
      </c>
      <c r="N85" s="31">
        <v>477</v>
      </c>
      <c r="O85" s="42">
        <v>6426250</v>
      </c>
      <c r="P85" s="43">
        <v>4.9826424341433528E-2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3861.8</v>
      </c>
      <c r="F86" s="40">
        <v>3832.5666666666671</v>
      </c>
      <c r="G86" s="41">
        <v>3761.3333333333339</v>
      </c>
      <c r="H86" s="41">
        <v>3660.8666666666668</v>
      </c>
      <c r="I86" s="41">
        <v>3589.6333333333337</v>
      </c>
      <c r="J86" s="41">
        <v>3933.0333333333342</v>
      </c>
      <c r="K86" s="41">
        <v>4004.2666666666669</v>
      </c>
      <c r="L86" s="41">
        <v>4104.7333333333345</v>
      </c>
      <c r="M86" s="31">
        <v>3903.8</v>
      </c>
      <c r="N86" s="31">
        <v>3732.1</v>
      </c>
      <c r="O86" s="42">
        <v>4593300</v>
      </c>
      <c r="P86" s="43">
        <v>1.6869230258351596E-2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1357.6</v>
      </c>
      <c r="F87" s="40">
        <v>1361.6333333333332</v>
      </c>
      <c r="G87" s="41">
        <v>1350.9666666666665</v>
      </c>
      <c r="H87" s="41">
        <v>1344.3333333333333</v>
      </c>
      <c r="I87" s="41">
        <v>1333.6666666666665</v>
      </c>
      <c r="J87" s="41">
        <v>1368.2666666666664</v>
      </c>
      <c r="K87" s="41">
        <v>1378.9333333333334</v>
      </c>
      <c r="L87" s="41">
        <v>1385.5666666666664</v>
      </c>
      <c r="M87" s="31">
        <v>1372.3</v>
      </c>
      <c r="N87" s="31">
        <v>1355</v>
      </c>
      <c r="O87" s="42">
        <v>5487000</v>
      </c>
      <c r="P87" s="43">
        <v>2.4458551157580284E-2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1150.5999999999999</v>
      </c>
      <c r="F88" s="40">
        <v>1146.55</v>
      </c>
      <c r="G88" s="41">
        <v>1139.55</v>
      </c>
      <c r="H88" s="41">
        <v>1128.5</v>
      </c>
      <c r="I88" s="41">
        <v>1121.5</v>
      </c>
      <c r="J88" s="41">
        <v>1157.5999999999999</v>
      </c>
      <c r="K88" s="41">
        <v>1164.5999999999999</v>
      </c>
      <c r="L88" s="41">
        <v>1175.6499999999999</v>
      </c>
      <c r="M88" s="31">
        <v>1153.55</v>
      </c>
      <c r="N88" s="31">
        <v>1135.5</v>
      </c>
      <c r="O88" s="42">
        <v>11348400</v>
      </c>
      <c r="P88" s="43">
        <v>4.4789585615776242E-2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2663.8</v>
      </c>
      <c r="F89" s="40">
        <v>2656.4333333333334</v>
      </c>
      <c r="G89" s="41">
        <v>2637.8666666666668</v>
      </c>
      <c r="H89" s="41">
        <v>2611.9333333333334</v>
      </c>
      <c r="I89" s="41">
        <v>2593.3666666666668</v>
      </c>
      <c r="J89" s="41">
        <v>2682.3666666666668</v>
      </c>
      <c r="K89" s="41">
        <v>2700.9333333333334</v>
      </c>
      <c r="L89" s="41">
        <v>2726.8666666666668</v>
      </c>
      <c r="M89" s="31">
        <v>2675</v>
      </c>
      <c r="N89" s="31">
        <v>2630.5</v>
      </c>
      <c r="O89" s="42">
        <v>27972000</v>
      </c>
      <c r="P89" s="43">
        <v>1.9896960217017971E-2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1905.25</v>
      </c>
      <c r="F90" s="40">
        <v>1915.8666666666668</v>
      </c>
      <c r="G90" s="41">
        <v>1875.0333333333335</v>
      </c>
      <c r="H90" s="41">
        <v>1844.8166666666668</v>
      </c>
      <c r="I90" s="41">
        <v>1803.9833333333336</v>
      </c>
      <c r="J90" s="41">
        <v>1946.0833333333335</v>
      </c>
      <c r="K90" s="41">
        <v>1986.9166666666665</v>
      </c>
      <c r="L90" s="41">
        <v>2017.1333333333334</v>
      </c>
      <c r="M90" s="31">
        <v>1956.7</v>
      </c>
      <c r="N90" s="31">
        <v>1885.65</v>
      </c>
      <c r="O90" s="42">
        <v>3786000</v>
      </c>
      <c r="P90" s="43">
        <v>0.14425605222594978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1611.05</v>
      </c>
      <c r="F91" s="40">
        <v>1606.9166666666667</v>
      </c>
      <c r="G91" s="41">
        <v>1594.6333333333334</v>
      </c>
      <c r="H91" s="41">
        <v>1578.2166666666667</v>
      </c>
      <c r="I91" s="41">
        <v>1565.9333333333334</v>
      </c>
      <c r="J91" s="41">
        <v>1623.3333333333335</v>
      </c>
      <c r="K91" s="41">
        <v>1635.6166666666668</v>
      </c>
      <c r="L91" s="41">
        <v>1652.0333333333335</v>
      </c>
      <c r="M91" s="31">
        <v>1619.2</v>
      </c>
      <c r="N91" s="31">
        <v>1590.5</v>
      </c>
      <c r="O91" s="42">
        <v>91955600</v>
      </c>
      <c r="P91" s="43">
        <v>-4.5962230001667026E-3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612.5</v>
      </c>
      <c r="F92" s="40">
        <v>602.5333333333333</v>
      </c>
      <c r="G92" s="41">
        <v>587.26666666666665</v>
      </c>
      <c r="H92" s="41">
        <v>562.0333333333333</v>
      </c>
      <c r="I92" s="41">
        <v>546.76666666666665</v>
      </c>
      <c r="J92" s="41">
        <v>627.76666666666665</v>
      </c>
      <c r="K92" s="41">
        <v>643.0333333333333</v>
      </c>
      <c r="L92" s="41">
        <v>668.26666666666665</v>
      </c>
      <c r="M92" s="31">
        <v>617.79999999999995</v>
      </c>
      <c r="N92" s="31">
        <v>577.29999999999995</v>
      </c>
      <c r="O92" s="42">
        <v>21200300</v>
      </c>
      <c r="P92" s="43">
        <v>0.11019585253456221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2842</v>
      </c>
      <c r="F93" s="40">
        <v>2848.7166666666667</v>
      </c>
      <c r="G93" s="41">
        <v>2798.4333333333334</v>
      </c>
      <c r="H93" s="41">
        <v>2754.8666666666668</v>
      </c>
      <c r="I93" s="41">
        <v>2704.5833333333335</v>
      </c>
      <c r="J93" s="41">
        <v>2892.2833333333333</v>
      </c>
      <c r="K93" s="41">
        <v>2942.5666666666671</v>
      </c>
      <c r="L93" s="41">
        <v>2986.1333333333332</v>
      </c>
      <c r="M93" s="31">
        <v>2899</v>
      </c>
      <c r="N93" s="31">
        <v>2805.15</v>
      </c>
      <c r="O93" s="42">
        <v>3411000</v>
      </c>
      <c r="P93" s="43">
        <v>2.7935991320857067E-2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428.55</v>
      </c>
      <c r="F94" s="40">
        <v>429.23333333333335</v>
      </c>
      <c r="G94" s="41">
        <v>425.61666666666667</v>
      </c>
      <c r="H94" s="41">
        <v>422.68333333333334</v>
      </c>
      <c r="I94" s="41">
        <v>419.06666666666666</v>
      </c>
      <c r="J94" s="41">
        <v>432.16666666666669</v>
      </c>
      <c r="K94" s="41">
        <v>435.78333333333336</v>
      </c>
      <c r="L94" s="41">
        <v>438.7166666666667</v>
      </c>
      <c r="M94" s="31">
        <v>432.85</v>
      </c>
      <c r="N94" s="31">
        <v>426.3</v>
      </c>
      <c r="O94" s="42">
        <v>35273000</v>
      </c>
      <c r="P94" s="43">
        <v>-2.473484555237284E-2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115.85</v>
      </c>
      <c r="F95" s="40">
        <v>115.76666666666665</v>
      </c>
      <c r="G95" s="41">
        <v>114.73333333333331</v>
      </c>
      <c r="H95" s="41">
        <v>113.61666666666666</v>
      </c>
      <c r="I95" s="41">
        <v>112.58333333333331</v>
      </c>
      <c r="J95" s="41">
        <v>116.8833333333333</v>
      </c>
      <c r="K95" s="41">
        <v>117.91666666666666</v>
      </c>
      <c r="L95" s="41">
        <v>119.03333333333329</v>
      </c>
      <c r="M95" s="31">
        <v>116.8</v>
      </c>
      <c r="N95" s="31">
        <v>114.65</v>
      </c>
      <c r="O95" s="42">
        <v>26083900</v>
      </c>
      <c r="P95" s="43">
        <v>2.3375614502454085E-2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274.5</v>
      </c>
      <c r="F96" s="40">
        <v>273.95</v>
      </c>
      <c r="G96" s="41">
        <v>272.2</v>
      </c>
      <c r="H96" s="41">
        <v>269.89999999999998</v>
      </c>
      <c r="I96" s="41">
        <v>268.14999999999998</v>
      </c>
      <c r="J96" s="41">
        <v>276.25</v>
      </c>
      <c r="K96" s="41">
        <v>278</v>
      </c>
      <c r="L96" s="41">
        <v>280.3</v>
      </c>
      <c r="M96" s="31">
        <v>275.7</v>
      </c>
      <c r="N96" s="31">
        <v>271.64999999999998</v>
      </c>
      <c r="O96" s="42">
        <v>21270600</v>
      </c>
      <c r="P96" s="43">
        <v>-1.1295180722891566E-2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2701.5</v>
      </c>
      <c r="F97" s="40">
        <v>2694.0499999999997</v>
      </c>
      <c r="G97" s="41">
        <v>2681.0999999999995</v>
      </c>
      <c r="H97" s="41">
        <v>2660.7</v>
      </c>
      <c r="I97" s="41">
        <v>2647.7499999999995</v>
      </c>
      <c r="J97" s="41">
        <v>2714.4499999999994</v>
      </c>
      <c r="K97" s="41">
        <v>2727.3999999999992</v>
      </c>
      <c r="L97" s="41">
        <v>2747.7999999999993</v>
      </c>
      <c r="M97" s="31">
        <v>2707</v>
      </c>
      <c r="N97" s="31">
        <v>2673.65</v>
      </c>
      <c r="O97" s="42">
        <v>9805200</v>
      </c>
      <c r="P97" s="43">
        <v>2.1630407601900475E-2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113.6</v>
      </c>
      <c r="F98" s="40">
        <v>113.96666666666665</v>
      </c>
      <c r="G98" s="41">
        <v>112.5333333333333</v>
      </c>
      <c r="H98" s="41">
        <v>111.46666666666665</v>
      </c>
      <c r="I98" s="41">
        <v>110.0333333333333</v>
      </c>
      <c r="J98" s="41">
        <v>115.0333333333333</v>
      </c>
      <c r="K98" s="41">
        <v>116.46666666666667</v>
      </c>
      <c r="L98" s="41">
        <v>117.5333333333333</v>
      </c>
      <c r="M98" s="31">
        <v>115.4</v>
      </c>
      <c r="N98" s="31">
        <v>112.9</v>
      </c>
      <c r="O98" s="42">
        <v>52459200</v>
      </c>
      <c r="P98" s="43">
        <v>-6.5147566814132479E-3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938</v>
      </c>
      <c r="F99" s="40">
        <v>937.30000000000007</v>
      </c>
      <c r="G99" s="41">
        <v>932.05000000000018</v>
      </c>
      <c r="H99" s="41">
        <v>926.10000000000014</v>
      </c>
      <c r="I99" s="41">
        <v>920.85000000000025</v>
      </c>
      <c r="J99" s="41">
        <v>943.25000000000011</v>
      </c>
      <c r="K99" s="41">
        <v>948.49999999999989</v>
      </c>
      <c r="L99" s="41">
        <v>954.45</v>
      </c>
      <c r="M99" s="31">
        <v>942.55</v>
      </c>
      <c r="N99" s="31">
        <v>931.35</v>
      </c>
      <c r="O99" s="42">
        <v>81870600</v>
      </c>
      <c r="P99" s="43">
        <v>4.534913682040711E-3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1260.55</v>
      </c>
      <c r="F100" s="40">
        <v>1248.9833333333333</v>
      </c>
      <c r="G100" s="41">
        <v>1231.5166666666667</v>
      </c>
      <c r="H100" s="41">
        <v>1202.4833333333333</v>
      </c>
      <c r="I100" s="41">
        <v>1185.0166666666667</v>
      </c>
      <c r="J100" s="41">
        <v>1278.0166666666667</v>
      </c>
      <c r="K100" s="41">
        <v>1295.4833333333333</v>
      </c>
      <c r="L100" s="41">
        <v>1324.5166666666667</v>
      </c>
      <c r="M100" s="31">
        <v>1266.45</v>
      </c>
      <c r="N100" s="31">
        <v>1219.95</v>
      </c>
      <c r="O100" s="42">
        <v>4998350</v>
      </c>
      <c r="P100" s="43">
        <v>4.296885188604934E-2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535.29999999999995</v>
      </c>
      <c r="F101" s="40">
        <v>530.2166666666667</v>
      </c>
      <c r="G101" s="41">
        <v>519.08333333333337</v>
      </c>
      <c r="H101" s="41">
        <v>502.86666666666667</v>
      </c>
      <c r="I101" s="41">
        <v>491.73333333333335</v>
      </c>
      <c r="J101" s="41">
        <v>546.43333333333339</v>
      </c>
      <c r="K101" s="41">
        <v>557.56666666666661</v>
      </c>
      <c r="L101" s="41">
        <v>573.78333333333342</v>
      </c>
      <c r="M101" s="31">
        <v>541.35</v>
      </c>
      <c r="N101" s="31">
        <v>514</v>
      </c>
      <c r="O101" s="42">
        <v>11601000</v>
      </c>
      <c r="P101" s="43">
        <v>3.742454728370221E-2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7.85</v>
      </c>
      <c r="F102" s="40">
        <v>7.8833333333333329</v>
      </c>
      <c r="G102" s="41">
        <v>7.7666666666666657</v>
      </c>
      <c r="H102" s="41">
        <v>7.6833333333333327</v>
      </c>
      <c r="I102" s="41">
        <v>7.5666666666666655</v>
      </c>
      <c r="J102" s="41">
        <v>7.9666666666666659</v>
      </c>
      <c r="K102" s="41">
        <v>8.0833333333333321</v>
      </c>
      <c r="L102" s="41">
        <v>8.1666666666666661</v>
      </c>
      <c r="M102" s="31">
        <v>8</v>
      </c>
      <c r="N102" s="31">
        <v>7.8</v>
      </c>
      <c r="O102" s="42">
        <v>596720000</v>
      </c>
      <c r="P102" s="43">
        <v>1.6957240486050754E-2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108.5</v>
      </c>
      <c r="F103" s="40">
        <v>107.73333333333335</v>
      </c>
      <c r="G103" s="41">
        <v>106.6666666666667</v>
      </c>
      <c r="H103" s="41">
        <v>104.83333333333336</v>
      </c>
      <c r="I103" s="41">
        <v>103.76666666666671</v>
      </c>
      <c r="J103" s="41">
        <v>109.56666666666669</v>
      </c>
      <c r="K103" s="41">
        <v>110.63333333333335</v>
      </c>
      <c r="L103" s="41">
        <v>112.46666666666668</v>
      </c>
      <c r="M103" s="31">
        <v>108.8</v>
      </c>
      <c r="N103" s="31">
        <v>105.9</v>
      </c>
      <c r="O103" s="42">
        <v>189850000</v>
      </c>
      <c r="P103" s="43">
        <v>5.5081828292992954E-3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80.95</v>
      </c>
      <c r="F104" s="40">
        <v>80.25</v>
      </c>
      <c r="G104" s="41">
        <v>79.2</v>
      </c>
      <c r="H104" s="41">
        <v>77.45</v>
      </c>
      <c r="I104" s="41">
        <v>76.400000000000006</v>
      </c>
      <c r="J104" s="41">
        <v>82</v>
      </c>
      <c r="K104" s="41">
        <v>83.050000000000011</v>
      </c>
      <c r="L104" s="41">
        <v>84.8</v>
      </c>
      <c r="M104" s="31">
        <v>81.3</v>
      </c>
      <c r="N104" s="31">
        <v>78.5</v>
      </c>
      <c r="O104" s="42">
        <v>284430000</v>
      </c>
      <c r="P104" s="43">
        <v>1.2656875834445929E-2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126.5</v>
      </c>
      <c r="F105" s="40">
        <v>126.3</v>
      </c>
      <c r="G105" s="41">
        <v>124.8</v>
      </c>
      <c r="H105" s="41">
        <v>123.1</v>
      </c>
      <c r="I105" s="41">
        <v>121.6</v>
      </c>
      <c r="J105" s="41">
        <v>128</v>
      </c>
      <c r="K105" s="41">
        <v>129.5</v>
      </c>
      <c r="L105" s="41">
        <v>131.19999999999999</v>
      </c>
      <c r="M105" s="31">
        <v>127.8</v>
      </c>
      <c r="N105" s="31">
        <v>124.6</v>
      </c>
      <c r="O105" s="42">
        <v>54142500</v>
      </c>
      <c r="P105" s="43">
        <v>-2.6892228887241357E-2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468.1</v>
      </c>
      <c r="F106" s="40">
        <v>468.33333333333331</v>
      </c>
      <c r="G106" s="41">
        <v>465.61666666666662</v>
      </c>
      <c r="H106" s="41">
        <v>463.13333333333333</v>
      </c>
      <c r="I106" s="41">
        <v>460.41666666666663</v>
      </c>
      <c r="J106" s="41">
        <v>470.81666666666661</v>
      </c>
      <c r="K106" s="41">
        <v>473.5333333333333</v>
      </c>
      <c r="L106" s="41">
        <v>476.01666666666659</v>
      </c>
      <c r="M106" s="31">
        <v>471.05</v>
      </c>
      <c r="N106" s="31">
        <v>465.85</v>
      </c>
      <c r="O106" s="42">
        <v>9110750</v>
      </c>
      <c r="P106" s="43">
        <v>-2.0691693762932308E-2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403.95</v>
      </c>
      <c r="F107" s="40">
        <v>400.98333333333335</v>
      </c>
      <c r="G107" s="41">
        <v>396.7166666666667</v>
      </c>
      <c r="H107" s="41">
        <v>389.48333333333335</v>
      </c>
      <c r="I107" s="41">
        <v>385.2166666666667</v>
      </c>
      <c r="J107" s="41">
        <v>408.2166666666667</v>
      </c>
      <c r="K107" s="41">
        <v>412.48333333333335</v>
      </c>
      <c r="L107" s="41">
        <v>419.7166666666667</v>
      </c>
      <c r="M107" s="31">
        <v>405.25</v>
      </c>
      <c r="N107" s="31">
        <v>393.75</v>
      </c>
      <c r="O107" s="42">
        <v>17838000</v>
      </c>
      <c r="P107" s="43">
        <v>-2.1932229411119639E-2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224.75</v>
      </c>
      <c r="F108" s="40">
        <v>225.16666666666666</v>
      </c>
      <c r="G108" s="41">
        <v>223.33333333333331</v>
      </c>
      <c r="H108" s="41">
        <v>221.91666666666666</v>
      </c>
      <c r="I108" s="41">
        <v>220.08333333333331</v>
      </c>
      <c r="J108" s="41">
        <v>226.58333333333331</v>
      </c>
      <c r="K108" s="41">
        <v>228.41666666666663</v>
      </c>
      <c r="L108" s="41">
        <v>229.83333333333331</v>
      </c>
      <c r="M108" s="31">
        <v>227</v>
      </c>
      <c r="N108" s="31">
        <v>223.75</v>
      </c>
      <c r="O108" s="42">
        <v>19186400</v>
      </c>
      <c r="P108" s="43">
        <v>-1.076555023923445E-2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5939.4</v>
      </c>
      <c r="F109" s="40">
        <v>5914.1333333333341</v>
      </c>
      <c r="G109" s="41">
        <v>5840.2666666666682</v>
      </c>
      <c r="H109" s="41">
        <v>5741.1333333333341</v>
      </c>
      <c r="I109" s="41">
        <v>5667.2666666666682</v>
      </c>
      <c r="J109" s="41">
        <v>6013.2666666666682</v>
      </c>
      <c r="K109" s="41">
        <v>6087.133333333335</v>
      </c>
      <c r="L109" s="41">
        <v>6186.2666666666682</v>
      </c>
      <c r="M109" s="31">
        <v>5988</v>
      </c>
      <c r="N109" s="31">
        <v>5815</v>
      </c>
      <c r="O109" s="42">
        <v>343500</v>
      </c>
      <c r="P109" s="43">
        <v>5.709266578831796E-3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2437.1</v>
      </c>
      <c r="F110" s="40">
        <v>2436.4500000000003</v>
      </c>
      <c r="G110" s="41">
        <v>2418.6500000000005</v>
      </c>
      <c r="H110" s="41">
        <v>2400.2000000000003</v>
      </c>
      <c r="I110" s="41">
        <v>2382.4000000000005</v>
      </c>
      <c r="J110" s="41">
        <v>2454.9000000000005</v>
      </c>
      <c r="K110" s="41">
        <v>2472.7000000000007</v>
      </c>
      <c r="L110" s="41">
        <v>2491.1500000000005</v>
      </c>
      <c r="M110" s="31">
        <v>2454.25</v>
      </c>
      <c r="N110" s="31">
        <v>2418</v>
      </c>
      <c r="O110" s="42">
        <v>3708300</v>
      </c>
      <c r="P110" s="43">
        <v>-1.2620816359134117E-2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1318.7</v>
      </c>
      <c r="F111" s="40">
        <v>1313.9166666666667</v>
      </c>
      <c r="G111" s="41">
        <v>1302.4833333333336</v>
      </c>
      <c r="H111" s="41">
        <v>1286.2666666666669</v>
      </c>
      <c r="I111" s="41">
        <v>1274.8333333333337</v>
      </c>
      <c r="J111" s="41">
        <v>1330.1333333333334</v>
      </c>
      <c r="K111" s="41">
        <v>1341.5666666666664</v>
      </c>
      <c r="L111" s="41">
        <v>1357.7833333333333</v>
      </c>
      <c r="M111" s="31">
        <v>1325.35</v>
      </c>
      <c r="N111" s="31">
        <v>1297.7</v>
      </c>
      <c r="O111" s="42">
        <v>20303950</v>
      </c>
      <c r="P111" s="43">
        <v>3.1306507649484956E-2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164.3</v>
      </c>
      <c r="F112" s="40">
        <v>164.81666666666669</v>
      </c>
      <c r="G112" s="41">
        <v>163.33333333333337</v>
      </c>
      <c r="H112" s="41">
        <v>162.36666666666667</v>
      </c>
      <c r="I112" s="41">
        <v>160.88333333333335</v>
      </c>
      <c r="J112" s="41">
        <v>165.78333333333339</v>
      </c>
      <c r="K112" s="41">
        <v>167.26666666666668</v>
      </c>
      <c r="L112" s="41">
        <v>168.23333333333341</v>
      </c>
      <c r="M112" s="31">
        <v>166.3</v>
      </c>
      <c r="N112" s="31">
        <v>163.85</v>
      </c>
      <c r="O112" s="42">
        <v>69087800</v>
      </c>
      <c r="P112" s="43">
        <v>7.2253113327754468E-3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1296.6500000000001</v>
      </c>
      <c r="F113" s="40">
        <v>1294.6333333333334</v>
      </c>
      <c r="G113" s="41">
        <v>1285.2666666666669</v>
      </c>
      <c r="H113" s="41">
        <v>1273.8833333333334</v>
      </c>
      <c r="I113" s="41">
        <v>1264.5166666666669</v>
      </c>
      <c r="J113" s="41">
        <v>1306.0166666666669</v>
      </c>
      <c r="K113" s="41">
        <v>1315.3833333333332</v>
      </c>
      <c r="L113" s="41">
        <v>1326.7666666666669</v>
      </c>
      <c r="M113" s="31">
        <v>1304</v>
      </c>
      <c r="N113" s="31">
        <v>1283.25</v>
      </c>
      <c r="O113" s="42">
        <v>42905600</v>
      </c>
      <c r="P113" s="43">
        <v>1.8738543655203197E-2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611.25</v>
      </c>
      <c r="F114" s="40">
        <v>609.88333333333333</v>
      </c>
      <c r="G114" s="41">
        <v>604.81666666666661</v>
      </c>
      <c r="H114" s="41">
        <v>598.38333333333333</v>
      </c>
      <c r="I114" s="41">
        <v>593.31666666666661</v>
      </c>
      <c r="J114" s="41">
        <v>616.31666666666661</v>
      </c>
      <c r="K114" s="41">
        <v>621.38333333333344</v>
      </c>
      <c r="L114" s="41">
        <v>627.81666666666661</v>
      </c>
      <c r="M114" s="31">
        <v>614.95000000000005</v>
      </c>
      <c r="N114" s="31">
        <v>603.45000000000005</v>
      </c>
      <c r="O114" s="42">
        <v>2995900</v>
      </c>
      <c r="P114" s="43">
        <v>2.1584941689967947E-2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92.65</v>
      </c>
      <c r="F115" s="40">
        <v>92.733333333333334</v>
      </c>
      <c r="G115" s="41">
        <v>92.216666666666669</v>
      </c>
      <c r="H115" s="41">
        <v>91.783333333333331</v>
      </c>
      <c r="I115" s="41">
        <v>91.266666666666666</v>
      </c>
      <c r="J115" s="41">
        <v>93.166666666666671</v>
      </c>
      <c r="K115" s="41">
        <v>93.683333333333351</v>
      </c>
      <c r="L115" s="41">
        <v>94.116666666666674</v>
      </c>
      <c r="M115" s="31">
        <v>93.25</v>
      </c>
      <c r="N115" s="31">
        <v>92.3</v>
      </c>
      <c r="O115" s="42">
        <v>57349500</v>
      </c>
      <c r="P115" s="43">
        <v>1.9234101542193727E-2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736.75</v>
      </c>
      <c r="F116" s="40">
        <v>732.35</v>
      </c>
      <c r="G116" s="41">
        <v>725.95</v>
      </c>
      <c r="H116" s="41">
        <v>715.15</v>
      </c>
      <c r="I116" s="41">
        <v>708.75</v>
      </c>
      <c r="J116" s="41">
        <v>743.15000000000009</v>
      </c>
      <c r="K116" s="41">
        <v>749.55</v>
      </c>
      <c r="L116" s="41">
        <v>760.35000000000014</v>
      </c>
      <c r="M116" s="31">
        <v>738.75</v>
      </c>
      <c r="N116" s="31">
        <v>721.55</v>
      </c>
      <c r="O116" s="42">
        <v>3285750</v>
      </c>
      <c r="P116" s="43">
        <v>-6.9574820541137491E-2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668.35</v>
      </c>
      <c r="F117" s="40">
        <v>662.43333333333328</v>
      </c>
      <c r="G117" s="41">
        <v>650.96666666666658</v>
      </c>
      <c r="H117" s="41">
        <v>633.58333333333326</v>
      </c>
      <c r="I117" s="41">
        <v>622.11666666666656</v>
      </c>
      <c r="J117" s="41">
        <v>679.81666666666661</v>
      </c>
      <c r="K117" s="41">
        <v>691.2833333333333</v>
      </c>
      <c r="L117" s="41">
        <v>708.66666666666663</v>
      </c>
      <c r="M117" s="31">
        <v>673.9</v>
      </c>
      <c r="N117" s="31">
        <v>645.04999999999995</v>
      </c>
      <c r="O117" s="42">
        <v>13192375</v>
      </c>
      <c r="P117" s="43">
        <v>1.1200536552649229E-2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455.05</v>
      </c>
      <c r="F118" s="40">
        <v>453.88333333333338</v>
      </c>
      <c r="G118" s="41">
        <v>450.46666666666675</v>
      </c>
      <c r="H118" s="41">
        <v>445.88333333333338</v>
      </c>
      <c r="I118" s="41">
        <v>442.46666666666675</v>
      </c>
      <c r="J118" s="41">
        <v>458.46666666666675</v>
      </c>
      <c r="K118" s="41">
        <v>461.88333333333338</v>
      </c>
      <c r="L118" s="41">
        <v>466.46666666666675</v>
      </c>
      <c r="M118" s="31">
        <v>457.3</v>
      </c>
      <c r="N118" s="31">
        <v>449.3</v>
      </c>
      <c r="O118" s="42">
        <v>68160000</v>
      </c>
      <c r="P118" s="43">
        <v>1.8480885552394386E-2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547.65</v>
      </c>
      <c r="F119" s="40">
        <v>546.28333333333342</v>
      </c>
      <c r="G119" s="41">
        <v>541.56666666666683</v>
      </c>
      <c r="H119" s="41">
        <v>535.48333333333346</v>
      </c>
      <c r="I119" s="41">
        <v>530.76666666666688</v>
      </c>
      <c r="J119" s="41">
        <v>552.36666666666679</v>
      </c>
      <c r="K119" s="41">
        <v>557.08333333333326</v>
      </c>
      <c r="L119" s="41">
        <v>563.16666666666674</v>
      </c>
      <c r="M119" s="31">
        <v>551</v>
      </c>
      <c r="N119" s="31">
        <v>540.20000000000005</v>
      </c>
      <c r="O119" s="42">
        <v>28041250</v>
      </c>
      <c r="P119" s="43">
        <v>3.273179265261026E-2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3370.55</v>
      </c>
      <c r="F120" s="40">
        <v>3367.2000000000003</v>
      </c>
      <c r="G120" s="41">
        <v>3336.4000000000005</v>
      </c>
      <c r="H120" s="41">
        <v>3302.2500000000005</v>
      </c>
      <c r="I120" s="41">
        <v>3271.4500000000007</v>
      </c>
      <c r="J120" s="41">
        <v>3401.3500000000004</v>
      </c>
      <c r="K120" s="41">
        <v>3432.1500000000005</v>
      </c>
      <c r="L120" s="41">
        <v>3466.3</v>
      </c>
      <c r="M120" s="31">
        <v>3398</v>
      </c>
      <c r="N120" s="31">
        <v>3333.05</v>
      </c>
      <c r="O120" s="42">
        <v>393750</v>
      </c>
      <c r="P120" s="43">
        <v>-7.407407407407407E-2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778.15</v>
      </c>
      <c r="F121" s="40">
        <v>778.91666666666663</v>
      </c>
      <c r="G121" s="41">
        <v>774.2833333333333</v>
      </c>
      <c r="H121" s="41">
        <v>770.41666666666663</v>
      </c>
      <c r="I121" s="41">
        <v>765.7833333333333</v>
      </c>
      <c r="J121" s="41">
        <v>782.7833333333333</v>
      </c>
      <c r="K121" s="41">
        <v>787.41666666666674</v>
      </c>
      <c r="L121" s="41">
        <v>791.2833333333333</v>
      </c>
      <c r="M121" s="31">
        <v>783.55</v>
      </c>
      <c r="N121" s="31">
        <v>775.05</v>
      </c>
      <c r="O121" s="42">
        <v>31522500</v>
      </c>
      <c r="P121" s="43">
        <v>-1.2267343485617596E-2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495</v>
      </c>
      <c r="F122" s="40">
        <v>494.2</v>
      </c>
      <c r="G122" s="41">
        <v>491.5</v>
      </c>
      <c r="H122" s="41">
        <v>488</v>
      </c>
      <c r="I122" s="41">
        <v>485.3</v>
      </c>
      <c r="J122" s="41">
        <v>497.7</v>
      </c>
      <c r="K122" s="41">
        <v>500.39999999999992</v>
      </c>
      <c r="L122" s="41">
        <v>503.9</v>
      </c>
      <c r="M122" s="31">
        <v>496.9</v>
      </c>
      <c r="N122" s="31">
        <v>490.7</v>
      </c>
      <c r="O122" s="42">
        <v>17082500</v>
      </c>
      <c r="P122" s="43">
        <v>3.233116785012842E-2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1860.1</v>
      </c>
      <c r="F123" s="40">
        <v>1853.25</v>
      </c>
      <c r="G123" s="41">
        <v>1843.25</v>
      </c>
      <c r="H123" s="41">
        <v>1826.4</v>
      </c>
      <c r="I123" s="41">
        <v>1816.4</v>
      </c>
      <c r="J123" s="41">
        <v>1870.1</v>
      </c>
      <c r="K123" s="41">
        <v>1880.1</v>
      </c>
      <c r="L123" s="41">
        <v>1896.9499999999998</v>
      </c>
      <c r="M123" s="31">
        <v>1863.25</v>
      </c>
      <c r="N123" s="31">
        <v>1836.4</v>
      </c>
      <c r="O123" s="42">
        <v>29498000</v>
      </c>
      <c r="P123" s="43">
        <v>-1.8107982158311695E-2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118.55</v>
      </c>
      <c r="F124" s="40">
        <v>118.61666666666667</v>
      </c>
      <c r="G124" s="41">
        <v>117.58333333333334</v>
      </c>
      <c r="H124" s="41">
        <v>116.61666666666667</v>
      </c>
      <c r="I124" s="41">
        <v>115.58333333333334</v>
      </c>
      <c r="J124" s="41">
        <v>119.58333333333334</v>
      </c>
      <c r="K124" s="41">
        <v>120.61666666666667</v>
      </c>
      <c r="L124" s="41">
        <v>121.58333333333334</v>
      </c>
      <c r="M124" s="31">
        <v>119.65</v>
      </c>
      <c r="N124" s="31">
        <v>117.65</v>
      </c>
      <c r="O124" s="42">
        <v>105704780</v>
      </c>
      <c r="P124" s="43">
        <v>-2.7344391525702085E-2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2037.35</v>
      </c>
      <c r="F125" s="40">
        <v>2027.7666666666667</v>
      </c>
      <c r="G125" s="41">
        <v>2010.5833333333333</v>
      </c>
      <c r="H125" s="41">
        <v>1983.8166666666666</v>
      </c>
      <c r="I125" s="41">
        <v>1966.6333333333332</v>
      </c>
      <c r="J125" s="41">
        <v>2054.5333333333333</v>
      </c>
      <c r="K125" s="41">
        <v>2071.7166666666667</v>
      </c>
      <c r="L125" s="41">
        <v>2098.4833333333336</v>
      </c>
      <c r="M125" s="31">
        <v>2044.95</v>
      </c>
      <c r="N125" s="31">
        <v>2001</v>
      </c>
      <c r="O125" s="42">
        <v>999200</v>
      </c>
      <c r="P125" s="43">
        <v>0.14751650875681882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369.4</v>
      </c>
      <c r="F126" s="40">
        <v>370.73333333333329</v>
      </c>
      <c r="G126" s="41">
        <v>365.81666666666661</v>
      </c>
      <c r="H126" s="41">
        <v>362.23333333333329</v>
      </c>
      <c r="I126" s="41">
        <v>357.31666666666661</v>
      </c>
      <c r="J126" s="41">
        <v>374.31666666666661</v>
      </c>
      <c r="K126" s="41">
        <v>379.23333333333323</v>
      </c>
      <c r="L126" s="41">
        <v>382.81666666666661</v>
      </c>
      <c r="M126" s="31">
        <v>375.65</v>
      </c>
      <c r="N126" s="31">
        <v>367.15</v>
      </c>
      <c r="O126" s="42">
        <v>11542700</v>
      </c>
      <c r="P126" s="43">
        <v>-6.6694204919020327E-3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388.5</v>
      </c>
      <c r="F127" s="40">
        <v>386.90000000000003</v>
      </c>
      <c r="G127" s="41">
        <v>379.15000000000009</v>
      </c>
      <c r="H127" s="41">
        <v>369.80000000000007</v>
      </c>
      <c r="I127" s="41">
        <v>362.05000000000013</v>
      </c>
      <c r="J127" s="41">
        <v>396.25000000000006</v>
      </c>
      <c r="K127" s="41">
        <v>403.99999999999994</v>
      </c>
      <c r="L127" s="41">
        <v>413.35</v>
      </c>
      <c r="M127" s="31">
        <v>394.65</v>
      </c>
      <c r="N127" s="31">
        <v>377.55</v>
      </c>
      <c r="O127" s="42">
        <v>17530000</v>
      </c>
      <c r="P127" s="43">
        <v>5.3738879538350562E-2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2378.0500000000002</v>
      </c>
      <c r="F128" s="40">
        <v>2375.9500000000003</v>
      </c>
      <c r="G128" s="41">
        <v>2362.9000000000005</v>
      </c>
      <c r="H128" s="41">
        <v>2347.7500000000005</v>
      </c>
      <c r="I128" s="41">
        <v>2334.7000000000007</v>
      </c>
      <c r="J128" s="41">
        <v>2391.1000000000004</v>
      </c>
      <c r="K128" s="41">
        <v>2404.1500000000005</v>
      </c>
      <c r="L128" s="41">
        <v>2419.3000000000002</v>
      </c>
      <c r="M128" s="31">
        <v>2389</v>
      </c>
      <c r="N128" s="31">
        <v>2360.8000000000002</v>
      </c>
      <c r="O128" s="42">
        <v>10548000</v>
      </c>
      <c r="P128" s="43">
        <v>2.1232100845217695E-2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5025.1000000000004</v>
      </c>
      <c r="F129" s="40">
        <v>5038.1500000000005</v>
      </c>
      <c r="G129" s="41">
        <v>4959.4000000000015</v>
      </c>
      <c r="H129" s="41">
        <v>4893.7000000000007</v>
      </c>
      <c r="I129" s="41">
        <v>4814.9500000000016</v>
      </c>
      <c r="J129" s="41">
        <v>5103.8500000000013</v>
      </c>
      <c r="K129" s="41">
        <v>5182.5999999999995</v>
      </c>
      <c r="L129" s="41">
        <v>5248.3000000000011</v>
      </c>
      <c r="M129" s="31">
        <v>5116.8999999999996</v>
      </c>
      <c r="N129" s="31">
        <v>4972.45</v>
      </c>
      <c r="O129" s="42">
        <v>2020050</v>
      </c>
      <c r="P129" s="43">
        <v>0.14214231193283011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3886.75</v>
      </c>
      <c r="F130" s="40">
        <v>3887.7000000000003</v>
      </c>
      <c r="G130" s="41">
        <v>3849.0500000000006</v>
      </c>
      <c r="H130" s="41">
        <v>3811.3500000000004</v>
      </c>
      <c r="I130" s="41">
        <v>3772.7000000000007</v>
      </c>
      <c r="J130" s="41">
        <v>3925.4000000000005</v>
      </c>
      <c r="K130" s="41">
        <v>3964.05</v>
      </c>
      <c r="L130" s="41">
        <v>4001.7500000000005</v>
      </c>
      <c r="M130" s="31">
        <v>3926.35</v>
      </c>
      <c r="N130" s="31">
        <v>3850</v>
      </c>
      <c r="O130" s="42">
        <v>1196400</v>
      </c>
      <c r="P130" s="43">
        <v>-6.6822586034079518E-4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833.55</v>
      </c>
      <c r="F131" s="40">
        <v>836.4</v>
      </c>
      <c r="G131" s="41">
        <v>828.19999999999993</v>
      </c>
      <c r="H131" s="41">
        <v>822.84999999999991</v>
      </c>
      <c r="I131" s="41">
        <v>814.64999999999986</v>
      </c>
      <c r="J131" s="41">
        <v>841.75</v>
      </c>
      <c r="K131" s="41">
        <v>849.95</v>
      </c>
      <c r="L131" s="41">
        <v>855.30000000000007</v>
      </c>
      <c r="M131" s="31">
        <v>844.6</v>
      </c>
      <c r="N131" s="31">
        <v>831.05</v>
      </c>
      <c r="O131" s="42">
        <v>6978500</v>
      </c>
      <c r="P131" s="43">
        <v>6.7443286327406498E-3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1405.45</v>
      </c>
      <c r="F132" s="40">
        <v>1403.6833333333334</v>
      </c>
      <c r="G132" s="41">
        <v>1396.7666666666669</v>
      </c>
      <c r="H132" s="41">
        <v>1388.0833333333335</v>
      </c>
      <c r="I132" s="41">
        <v>1381.166666666667</v>
      </c>
      <c r="J132" s="41">
        <v>1412.3666666666668</v>
      </c>
      <c r="K132" s="41">
        <v>1419.2833333333333</v>
      </c>
      <c r="L132" s="41">
        <v>1427.9666666666667</v>
      </c>
      <c r="M132" s="31">
        <v>1410.6</v>
      </c>
      <c r="N132" s="31">
        <v>1395</v>
      </c>
      <c r="O132" s="42">
        <v>14337400</v>
      </c>
      <c r="P132" s="43">
        <v>4.0688269032795729E-3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305.85000000000002</v>
      </c>
      <c r="F133" s="40">
        <v>302.11666666666667</v>
      </c>
      <c r="G133" s="41">
        <v>297.58333333333337</v>
      </c>
      <c r="H133" s="41">
        <v>289.31666666666672</v>
      </c>
      <c r="I133" s="41">
        <v>284.78333333333342</v>
      </c>
      <c r="J133" s="41">
        <v>310.38333333333333</v>
      </c>
      <c r="K133" s="41">
        <v>314.91666666666663</v>
      </c>
      <c r="L133" s="41">
        <v>323.18333333333328</v>
      </c>
      <c r="M133" s="31">
        <v>306.64999999999998</v>
      </c>
      <c r="N133" s="31">
        <v>293.85000000000002</v>
      </c>
      <c r="O133" s="42">
        <v>25164000</v>
      </c>
      <c r="P133" s="43">
        <v>1.2391374316060508E-2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125.4</v>
      </c>
      <c r="F134" s="40">
        <v>123.56666666666668</v>
      </c>
      <c r="G134" s="41">
        <v>121.23333333333335</v>
      </c>
      <c r="H134" s="41">
        <v>117.06666666666668</v>
      </c>
      <c r="I134" s="41">
        <v>114.73333333333335</v>
      </c>
      <c r="J134" s="41">
        <v>127.73333333333335</v>
      </c>
      <c r="K134" s="41">
        <v>130.06666666666669</v>
      </c>
      <c r="L134" s="41">
        <v>134.23333333333335</v>
      </c>
      <c r="M134" s="31">
        <v>125.9</v>
      </c>
      <c r="N134" s="31">
        <v>119.4</v>
      </c>
      <c r="O134" s="42">
        <v>62172000</v>
      </c>
      <c r="P134" s="43">
        <v>-8.5436893203883493E-2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550.15</v>
      </c>
      <c r="F135" s="40">
        <v>550.61666666666667</v>
      </c>
      <c r="G135" s="41">
        <v>547.23333333333335</v>
      </c>
      <c r="H135" s="41">
        <v>544.31666666666672</v>
      </c>
      <c r="I135" s="41">
        <v>540.93333333333339</v>
      </c>
      <c r="J135" s="41">
        <v>553.5333333333333</v>
      </c>
      <c r="K135" s="41">
        <v>556.91666666666674</v>
      </c>
      <c r="L135" s="41">
        <v>559.83333333333326</v>
      </c>
      <c r="M135" s="31">
        <v>554</v>
      </c>
      <c r="N135" s="31">
        <v>547.70000000000005</v>
      </c>
      <c r="O135" s="42">
        <v>10221600</v>
      </c>
      <c r="P135" s="43">
        <v>-1.8097982708933716E-2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9648.5499999999993</v>
      </c>
      <c r="F136" s="40">
        <v>9636.35</v>
      </c>
      <c r="G136" s="41">
        <v>9607.7000000000007</v>
      </c>
      <c r="H136" s="41">
        <v>9566.85</v>
      </c>
      <c r="I136" s="41">
        <v>9538.2000000000007</v>
      </c>
      <c r="J136" s="41">
        <v>9677.2000000000007</v>
      </c>
      <c r="K136" s="41">
        <v>9705.8499999999985</v>
      </c>
      <c r="L136" s="41">
        <v>9746.7000000000007</v>
      </c>
      <c r="M136" s="31">
        <v>9665</v>
      </c>
      <c r="N136" s="31">
        <v>9595.5</v>
      </c>
      <c r="O136" s="42">
        <v>2183700</v>
      </c>
      <c r="P136" s="43">
        <v>-4.5772874994278389E-4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912.05</v>
      </c>
      <c r="F137" s="40">
        <v>908.76666666666677</v>
      </c>
      <c r="G137" s="41">
        <v>901.33333333333348</v>
      </c>
      <c r="H137" s="41">
        <v>890.61666666666667</v>
      </c>
      <c r="I137" s="41">
        <v>883.18333333333339</v>
      </c>
      <c r="J137" s="41">
        <v>919.48333333333358</v>
      </c>
      <c r="K137" s="41">
        <v>926.91666666666674</v>
      </c>
      <c r="L137" s="41">
        <v>937.63333333333367</v>
      </c>
      <c r="M137" s="31">
        <v>916.2</v>
      </c>
      <c r="N137" s="31">
        <v>898.05</v>
      </c>
      <c r="O137" s="42">
        <v>10294400</v>
      </c>
      <c r="P137" s="43">
        <v>1.318596416980589E-2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1606.65</v>
      </c>
      <c r="F138" s="40">
        <v>1600.0666666666666</v>
      </c>
      <c r="G138" s="41">
        <v>1566.8833333333332</v>
      </c>
      <c r="H138" s="41">
        <v>1527.1166666666666</v>
      </c>
      <c r="I138" s="41">
        <v>1493.9333333333332</v>
      </c>
      <c r="J138" s="41">
        <v>1639.8333333333333</v>
      </c>
      <c r="K138" s="41">
        <v>1673.0166666666667</v>
      </c>
      <c r="L138" s="41">
        <v>1712.7833333333333</v>
      </c>
      <c r="M138" s="31">
        <v>1633.25</v>
      </c>
      <c r="N138" s="31">
        <v>1560.3</v>
      </c>
      <c r="O138" s="42">
        <v>1583200</v>
      </c>
      <c r="P138" s="43">
        <v>7.2919490376795876E-2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1356.5</v>
      </c>
      <c r="F139" s="40">
        <v>1348.5833333333333</v>
      </c>
      <c r="G139" s="41">
        <v>1330.0166666666664</v>
      </c>
      <c r="H139" s="41">
        <v>1303.5333333333331</v>
      </c>
      <c r="I139" s="41">
        <v>1284.9666666666662</v>
      </c>
      <c r="J139" s="41">
        <v>1375.0666666666666</v>
      </c>
      <c r="K139" s="41">
        <v>1393.6333333333337</v>
      </c>
      <c r="L139" s="41">
        <v>1420.1166666666668</v>
      </c>
      <c r="M139" s="31">
        <v>1367.15</v>
      </c>
      <c r="N139" s="31">
        <v>1322.1</v>
      </c>
      <c r="O139" s="42">
        <v>1300000</v>
      </c>
      <c r="P139" s="43">
        <v>0.13955119214586256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693.8</v>
      </c>
      <c r="F140" s="40">
        <v>689.13333333333333</v>
      </c>
      <c r="G140" s="41">
        <v>677.41666666666663</v>
      </c>
      <c r="H140" s="41">
        <v>661.0333333333333</v>
      </c>
      <c r="I140" s="41">
        <v>649.31666666666661</v>
      </c>
      <c r="J140" s="41">
        <v>705.51666666666665</v>
      </c>
      <c r="K140" s="41">
        <v>717.23333333333335</v>
      </c>
      <c r="L140" s="41">
        <v>733.61666666666667</v>
      </c>
      <c r="M140" s="31">
        <v>700.85</v>
      </c>
      <c r="N140" s="31">
        <v>672.75</v>
      </c>
      <c r="O140" s="42">
        <v>5146850</v>
      </c>
      <c r="P140" s="43">
        <v>0.11505047879024222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1048.7</v>
      </c>
      <c r="F141" s="40">
        <v>1046.6166666666668</v>
      </c>
      <c r="G141" s="41">
        <v>1042.0833333333335</v>
      </c>
      <c r="H141" s="41">
        <v>1035.4666666666667</v>
      </c>
      <c r="I141" s="41">
        <v>1030.9333333333334</v>
      </c>
      <c r="J141" s="41">
        <v>1053.2333333333336</v>
      </c>
      <c r="K141" s="41">
        <v>1057.7666666666669</v>
      </c>
      <c r="L141" s="41">
        <v>1064.3833333333337</v>
      </c>
      <c r="M141" s="31">
        <v>1051.1500000000001</v>
      </c>
      <c r="N141" s="31">
        <v>1040</v>
      </c>
      <c r="O141" s="42">
        <v>2076800</v>
      </c>
      <c r="P141" s="43">
        <v>-5.0475493782004388E-2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82.8</v>
      </c>
      <c r="F142" s="40">
        <v>82.966666666666654</v>
      </c>
      <c r="G142" s="41">
        <v>82.133333333333312</v>
      </c>
      <c r="H142" s="41">
        <v>81.466666666666654</v>
      </c>
      <c r="I142" s="41">
        <v>80.633333333333312</v>
      </c>
      <c r="J142" s="41">
        <v>83.633333333333312</v>
      </c>
      <c r="K142" s="41">
        <v>84.466666666666654</v>
      </c>
      <c r="L142" s="41">
        <v>85.133333333333312</v>
      </c>
      <c r="M142" s="31">
        <v>83.8</v>
      </c>
      <c r="N142" s="31">
        <v>82.3</v>
      </c>
      <c r="O142" s="42">
        <v>72205700</v>
      </c>
      <c r="P142" s="43">
        <v>2.2306322224770705E-2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1868.2</v>
      </c>
      <c r="F143" s="40">
        <v>1864.5666666666666</v>
      </c>
      <c r="G143" s="41">
        <v>1834.1333333333332</v>
      </c>
      <c r="H143" s="41">
        <v>1800.0666666666666</v>
      </c>
      <c r="I143" s="41">
        <v>1769.6333333333332</v>
      </c>
      <c r="J143" s="41">
        <v>1898.6333333333332</v>
      </c>
      <c r="K143" s="41">
        <v>1929.0666666666666</v>
      </c>
      <c r="L143" s="41">
        <v>1963.1333333333332</v>
      </c>
      <c r="M143" s="31">
        <v>1895</v>
      </c>
      <c r="N143" s="31">
        <v>1830.5</v>
      </c>
      <c r="O143" s="42">
        <v>3204300</v>
      </c>
      <c r="P143" s="43">
        <v>3.2978723404255318E-2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100309.65</v>
      </c>
      <c r="F144" s="40">
        <v>100416.78333333333</v>
      </c>
      <c r="G144" s="41">
        <v>99914.616666666654</v>
      </c>
      <c r="H144" s="41">
        <v>99519.583333333328</v>
      </c>
      <c r="I144" s="41">
        <v>99017.416666666657</v>
      </c>
      <c r="J144" s="41">
        <v>100811.81666666665</v>
      </c>
      <c r="K144" s="41">
        <v>101313.98333333334</v>
      </c>
      <c r="L144" s="41">
        <v>101709.01666666665</v>
      </c>
      <c r="M144" s="31">
        <v>100918.95</v>
      </c>
      <c r="N144" s="31">
        <v>100021.75</v>
      </c>
      <c r="O144" s="42">
        <v>55290</v>
      </c>
      <c r="P144" s="43">
        <v>7.654455986878075E-3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1173.3</v>
      </c>
      <c r="F145" s="40">
        <v>1164.75</v>
      </c>
      <c r="G145" s="41">
        <v>1147.5</v>
      </c>
      <c r="H145" s="41">
        <v>1121.7</v>
      </c>
      <c r="I145" s="41">
        <v>1104.45</v>
      </c>
      <c r="J145" s="41">
        <v>1190.55</v>
      </c>
      <c r="K145" s="41">
        <v>1207.8</v>
      </c>
      <c r="L145" s="41">
        <v>1233.5999999999999</v>
      </c>
      <c r="M145" s="31">
        <v>1182</v>
      </c>
      <c r="N145" s="31">
        <v>1138.95</v>
      </c>
      <c r="O145" s="42">
        <v>5512100</v>
      </c>
      <c r="P145" s="43">
        <v>1.6991504247876061E-3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85.35</v>
      </c>
      <c r="F146" s="40">
        <v>85.65000000000002</v>
      </c>
      <c r="G146" s="41">
        <v>84.850000000000037</v>
      </c>
      <c r="H146" s="41">
        <v>84.350000000000023</v>
      </c>
      <c r="I146" s="41">
        <v>83.55000000000004</v>
      </c>
      <c r="J146" s="41">
        <v>86.150000000000034</v>
      </c>
      <c r="K146" s="41">
        <v>86.950000000000017</v>
      </c>
      <c r="L146" s="41">
        <v>87.450000000000031</v>
      </c>
      <c r="M146" s="31">
        <v>86.45</v>
      </c>
      <c r="N146" s="31">
        <v>85.15</v>
      </c>
      <c r="O146" s="42">
        <v>51930000</v>
      </c>
      <c r="P146" s="43">
        <v>3.0203838714477012E-2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4431.05</v>
      </c>
      <c r="F147" s="40">
        <v>4414.4500000000007</v>
      </c>
      <c r="G147" s="41">
        <v>4369.0500000000011</v>
      </c>
      <c r="H147" s="41">
        <v>4307.05</v>
      </c>
      <c r="I147" s="41">
        <v>4261.6500000000005</v>
      </c>
      <c r="J147" s="41">
        <v>4476.4500000000016</v>
      </c>
      <c r="K147" s="41">
        <v>4521.8500000000013</v>
      </c>
      <c r="L147" s="41">
        <v>4583.8500000000022</v>
      </c>
      <c r="M147" s="31">
        <v>4459.8500000000004</v>
      </c>
      <c r="N147" s="31">
        <v>4352.45</v>
      </c>
      <c r="O147" s="42">
        <v>1544650</v>
      </c>
      <c r="P147" s="43">
        <v>2.882357838647906E-2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4677.7</v>
      </c>
      <c r="F148" s="40">
        <v>4671.3833333333332</v>
      </c>
      <c r="G148" s="41">
        <v>4641.2166666666662</v>
      </c>
      <c r="H148" s="41">
        <v>4604.7333333333327</v>
      </c>
      <c r="I148" s="41">
        <v>4574.5666666666657</v>
      </c>
      <c r="J148" s="41">
        <v>4707.8666666666668</v>
      </c>
      <c r="K148" s="41">
        <v>4738.0333333333347</v>
      </c>
      <c r="L148" s="41">
        <v>4774.5166666666673</v>
      </c>
      <c r="M148" s="31">
        <v>4701.55</v>
      </c>
      <c r="N148" s="31">
        <v>4634.8999999999996</v>
      </c>
      <c r="O148" s="42">
        <v>747900</v>
      </c>
      <c r="P148" s="43">
        <v>-8.9445438282647581E-3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23040.95</v>
      </c>
      <c r="F149" s="40">
        <v>23073.966666666671</v>
      </c>
      <c r="G149" s="41">
        <v>22949.53333333334</v>
      </c>
      <c r="H149" s="41">
        <v>22858.116666666669</v>
      </c>
      <c r="I149" s="41">
        <v>22733.683333333338</v>
      </c>
      <c r="J149" s="41">
        <v>23165.383333333342</v>
      </c>
      <c r="K149" s="41">
        <v>23289.816666666669</v>
      </c>
      <c r="L149" s="41">
        <v>23381.233333333344</v>
      </c>
      <c r="M149" s="31">
        <v>23198.400000000001</v>
      </c>
      <c r="N149" s="31">
        <v>22982.55</v>
      </c>
      <c r="O149" s="42">
        <v>397680</v>
      </c>
      <c r="P149" s="43">
        <v>-4.7051756932625886E-3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107.55</v>
      </c>
      <c r="F150" s="40">
        <v>107.89999999999999</v>
      </c>
      <c r="G150" s="41">
        <v>106.94999999999999</v>
      </c>
      <c r="H150" s="41">
        <v>106.35</v>
      </c>
      <c r="I150" s="41">
        <v>105.39999999999999</v>
      </c>
      <c r="J150" s="41">
        <v>108.49999999999999</v>
      </c>
      <c r="K150" s="41">
        <v>109.45</v>
      </c>
      <c r="L150" s="41">
        <v>110.04999999999998</v>
      </c>
      <c r="M150" s="31">
        <v>108.85</v>
      </c>
      <c r="N150" s="31">
        <v>107.3</v>
      </c>
      <c r="O150" s="42">
        <v>63103500</v>
      </c>
      <c r="P150" s="43">
        <v>5.5074862689037697E-2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188.5</v>
      </c>
      <c r="F151" s="40">
        <v>188.04999999999998</v>
      </c>
      <c r="G151" s="41">
        <v>187.14999999999998</v>
      </c>
      <c r="H151" s="41">
        <v>185.79999999999998</v>
      </c>
      <c r="I151" s="41">
        <v>184.89999999999998</v>
      </c>
      <c r="J151" s="41">
        <v>189.39999999999998</v>
      </c>
      <c r="K151" s="41">
        <v>190.3</v>
      </c>
      <c r="L151" s="41">
        <v>191.64999999999998</v>
      </c>
      <c r="M151" s="31">
        <v>188.95</v>
      </c>
      <c r="N151" s="31">
        <v>186.7</v>
      </c>
      <c r="O151" s="42">
        <v>77665800</v>
      </c>
      <c r="P151" s="43">
        <v>2.0220291225788653E-2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1011.8</v>
      </c>
      <c r="F152" s="40">
        <v>1008.9333333333334</v>
      </c>
      <c r="G152" s="41">
        <v>997.16666666666674</v>
      </c>
      <c r="H152" s="41">
        <v>982.5333333333333</v>
      </c>
      <c r="I152" s="41">
        <v>970.76666666666665</v>
      </c>
      <c r="J152" s="41">
        <v>1023.5666666666668</v>
      </c>
      <c r="K152" s="41">
        <v>1035.3333333333335</v>
      </c>
      <c r="L152" s="41">
        <v>1049.9666666666669</v>
      </c>
      <c r="M152" s="31">
        <v>1020.7</v>
      </c>
      <c r="N152" s="31">
        <v>994.3</v>
      </c>
      <c r="O152" s="42">
        <v>4970700</v>
      </c>
      <c r="P152" s="43">
        <v>-4.4408558740411788E-2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3890.95</v>
      </c>
      <c r="F153" s="40">
        <v>3912.7999999999997</v>
      </c>
      <c r="G153" s="41">
        <v>3850.5999999999995</v>
      </c>
      <c r="H153" s="41">
        <v>3810.2499999999995</v>
      </c>
      <c r="I153" s="41">
        <v>3748.0499999999993</v>
      </c>
      <c r="J153" s="41">
        <v>3953.1499999999996</v>
      </c>
      <c r="K153" s="41">
        <v>4015.3499999999995</v>
      </c>
      <c r="L153" s="41">
        <v>4055.7</v>
      </c>
      <c r="M153" s="31">
        <v>3975</v>
      </c>
      <c r="N153" s="31">
        <v>3872.45</v>
      </c>
      <c r="O153" s="42">
        <v>413800</v>
      </c>
      <c r="P153" s="43">
        <v>0.20994152046783626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157.44999999999999</v>
      </c>
      <c r="F154" s="40">
        <v>157.81666666666666</v>
      </c>
      <c r="G154" s="41">
        <v>156.63333333333333</v>
      </c>
      <c r="H154" s="41">
        <v>155.81666666666666</v>
      </c>
      <c r="I154" s="41">
        <v>154.63333333333333</v>
      </c>
      <c r="J154" s="41">
        <v>158.63333333333333</v>
      </c>
      <c r="K154" s="41">
        <v>159.81666666666666</v>
      </c>
      <c r="L154" s="41">
        <v>160.63333333333333</v>
      </c>
      <c r="M154" s="31">
        <v>159</v>
      </c>
      <c r="N154" s="31">
        <v>157</v>
      </c>
      <c r="O154" s="42">
        <v>50388800</v>
      </c>
      <c r="P154" s="43">
        <v>1.8204449976660961E-2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38762.199999999997</v>
      </c>
      <c r="F155" s="40">
        <v>38841.516666666663</v>
      </c>
      <c r="G155" s="41">
        <v>38484.083333333328</v>
      </c>
      <c r="H155" s="41">
        <v>38205.966666666667</v>
      </c>
      <c r="I155" s="41">
        <v>37848.533333333333</v>
      </c>
      <c r="J155" s="41">
        <v>39119.633333333324</v>
      </c>
      <c r="K155" s="41">
        <v>39477.066666666658</v>
      </c>
      <c r="L155" s="41">
        <v>39755.18333333332</v>
      </c>
      <c r="M155" s="31">
        <v>39198.949999999997</v>
      </c>
      <c r="N155" s="31">
        <v>38563.4</v>
      </c>
      <c r="O155" s="42">
        <v>169215</v>
      </c>
      <c r="P155" s="43">
        <v>1.6672674837779379E-2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786.05</v>
      </c>
      <c r="F156" s="40">
        <v>783.7833333333333</v>
      </c>
      <c r="G156" s="41">
        <v>775.81666666666661</v>
      </c>
      <c r="H156" s="41">
        <v>765.58333333333326</v>
      </c>
      <c r="I156" s="41">
        <v>757.61666666666656</v>
      </c>
      <c r="J156" s="41">
        <v>794.01666666666665</v>
      </c>
      <c r="K156" s="41">
        <v>801.98333333333335</v>
      </c>
      <c r="L156" s="41">
        <v>812.2166666666667</v>
      </c>
      <c r="M156" s="31">
        <v>791.75</v>
      </c>
      <c r="N156" s="31">
        <v>773.55</v>
      </c>
      <c r="O156" s="42">
        <v>8608350</v>
      </c>
      <c r="P156" s="43">
        <v>-1.4518676825868798E-4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4953.6499999999996</v>
      </c>
      <c r="F157" s="40">
        <v>4963.2166666666662</v>
      </c>
      <c r="G157" s="41">
        <v>4914.4333333333325</v>
      </c>
      <c r="H157" s="41">
        <v>4875.2166666666662</v>
      </c>
      <c r="I157" s="41">
        <v>4826.4333333333325</v>
      </c>
      <c r="J157" s="41">
        <v>5002.4333333333325</v>
      </c>
      <c r="K157" s="41">
        <v>5051.2166666666672</v>
      </c>
      <c r="L157" s="41">
        <v>5090.4333333333325</v>
      </c>
      <c r="M157" s="31">
        <v>5012</v>
      </c>
      <c r="N157" s="31">
        <v>4924</v>
      </c>
      <c r="O157" s="42">
        <v>1301300</v>
      </c>
      <c r="P157" s="43">
        <v>3.8837664151997763E-2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227.25</v>
      </c>
      <c r="F158" s="40">
        <v>227.66666666666666</v>
      </c>
      <c r="G158" s="41">
        <v>226.23333333333332</v>
      </c>
      <c r="H158" s="41">
        <v>225.21666666666667</v>
      </c>
      <c r="I158" s="41">
        <v>223.78333333333333</v>
      </c>
      <c r="J158" s="41">
        <v>228.68333333333331</v>
      </c>
      <c r="K158" s="41">
        <v>230.11666666666665</v>
      </c>
      <c r="L158" s="41">
        <v>231.1333333333333</v>
      </c>
      <c r="M158" s="31">
        <v>229.1</v>
      </c>
      <c r="N158" s="31">
        <v>226.65</v>
      </c>
      <c r="O158" s="42">
        <v>14070000</v>
      </c>
      <c r="P158" s="43">
        <v>3.7151702786377708E-2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198.05</v>
      </c>
      <c r="F159" s="40">
        <v>197.4</v>
      </c>
      <c r="G159" s="41">
        <v>195.8</v>
      </c>
      <c r="H159" s="41">
        <v>193.55</v>
      </c>
      <c r="I159" s="41">
        <v>191.95000000000002</v>
      </c>
      <c r="J159" s="41">
        <v>199.65</v>
      </c>
      <c r="K159" s="41">
        <v>201.24999999999997</v>
      </c>
      <c r="L159" s="41">
        <v>203.5</v>
      </c>
      <c r="M159" s="31">
        <v>199</v>
      </c>
      <c r="N159" s="31">
        <v>195.15</v>
      </c>
      <c r="O159" s="42">
        <v>66085800</v>
      </c>
      <c r="P159" s="43">
        <v>-2.7729636048526862E-2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2706.75</v>
      </c>
      <c r="F160" s="40">
        <v>2698.7333333333331</v>
      </c>
      <c r="G160" s="41">
        <v>2686.4666666666662</v>
      </c>
      <c r="H160" s="41">
        <v>2666.1833333333329</v>
      </c>
      <c r="I160" s="41">
        <v>2653.9166666666661</v>
      </c>
      <c r="J160" s="41">
        <v>2719.0166666666664</v>
      </c>
      <c r="K160" s="41">
        <v>2731.2833333333338</v>
      </c>
      <c r="L160" s="41">
        <v>2751.5666666666666</v>
      </c>
      <c r="M160" s="31">
        <v>2711</v>
      </c>
      <c r="N160" s="31">
        <v>2678.45</v>
      </c>
      <c r="O160" s="42">
        <v>2180500</v>
      </c>
      <c r="P160" s="43">
        <v>-2.2925263640531865E-4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3909.15</v>
      </c>
      <c r="F161" s="40">
        <v>3897.85</v>
      </c>
      <c r="G161" s="41">
        <v>3857.5</v>
      </c>
      <c r="H161" s="41">
        <v>3805.85</v>
      </c>
      <c r="I161" s="41">
        <v>3765.5</v>
      </c>
      <c r="J161" s="41">
        <v>3949.5</v>
      </c>
      <c r="K161" s="41">
        <v>3989.8499999999995</v>
      </c>
      <c r="L161" s="41">
        <v>4041.5</v>
      </c>
      <c r="M161" s="31">
        <v>3938.2</v>
      </c>
      <c r="N161" s="31">
        <v>3846.2</v>
      </c>
      <c r="O161" s="42">
        <v>1783500</v>
      </c>
      <c r="P161" s="43">
        <v>2.8398443131036472E-2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51.1</v>
      </c>
      <c r="F162" s="40">
        <v>50.983333333333327</v>
      </c>
      <c r="G162" s="41">
        <v>50.166666666666657</v>
      </c>
      <c r="H162" s="41">
        <v>49.233333333333327</v>
      </c>
      <c r="I162" s="41">
        <v>48.416666666666657</v>
      </c>
      <c r="J162" s="41">
        <v>51.916666666666657</v>
      </c>
      <c r="K162" s="41">
        <v>52.733333333333334</v>
      </c>
      <c r="L162" s="41">
        <v>53.666666666666657</v>
      </c>
      <c r="M162" s="31">
        <v>51.8</v>
      </c>
      <c r="N162" s="31">
        <v>50.05</v>
      </c>
      <c r="O162" s="42">
        <v>291552000</v>
      </c>
      <c r="P162" s="43">
        <v>3.9356605065023954E-2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3569.45</v>
      </c>
      <c r="F163" s="40">
        <v>3560.75</v>
      </c>
      <c r="G163" s="41">
        <v>3542.15</v>
      </c>
      <c r="H163" s="41">
        <v>3514.85</v>
      </c>
      <c r="I163" s="41">
        <v>3496.25</v>
      </c>
      <c r="J163" s="41">
        <v>3588.05</v>
      </c>
      <c r="K163" s="41">
        <v>3606.6500000000005</v>
      </c>
      <c r="L163" s="41">
        <v>3633.9500000000003</v>
      </c>
      <c r="M163" s="31">
        <v>3579.35</v>
      </c>
      <c r="N163" s="31">
        <v>3533.45</v>
      </c>
      <c r="O163" s="42">
        <v>1946400</v>
      </c>
      <c r="P163" s="43">
        <v>3.7747920665387076E-2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247.3</v>
      </c>
      <c r="F164" s="40">
        <v>246.93333333333331</v>
      </c>
      <c r="G164" s="41">
        <v>245.86666666666662</v>
      </c>
      <c r="H164" s="41">
        <v>244.43333333333331</v>
      </c>
      <c r="I164" s="41">
        <v>243.36666666666662</v>
      </c>
      <c r="J164" s="41">
        <v>248.36666666666662</v>
      </c>
      <c r="K164" s="41">
        <v>249.43333333333328</v>
      </c>
      <c r="L164" s="41">
        <v>250.86666666666662</v>
      </c>
      <c r="M164" s="31">
        <v>248</v>
      </c>
      <c r="N164" s="31">
        <v>245.5</v>
      </c>
      <c r="O164" s="42">
        <v>29754000</v>
      </c>
      <c r="P164" s="43">
        <v>-4.9661399548532733E-3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1453.75</v>
      </c>
      <c r="F165" s="40">
        <v>1473.3</v>
      </c>
      <c r="G165" s="41">
        <v>1428.3</v>
      </c>
      <c r="H165" s="41">
        <v>1402.85</v>
      </c>
      <c r="I165" s="41">
        <v>1357.85</v>
      </c>
      <c r="J165" s="41">
        <v>1498.75</v>
      </c>
      <c r="K165" s="41">
        <v>1543.75</v>
      </c>
      <c r="L165" s="41">
        <v>1569.2</v>
      </c>
      <c r="M165" s="31">
        <v>1518.3</v>
      </c>
      <c r="N165" s="31">
        <v>1447.85</v>
      </c>
      <c r="O165" s="42">
        <v>3501014</v>
      </c>
      <c r="P165" s="43">
        <v>4.4439048081593005E-2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172.6</v>
      </c>
      <c r="F166" s="40">
        <v>171.76666666666665</v>
      </c>
      <c r="G166" s="41">
        <v>168.23333333333329</v>
      </c>
      <c r="H166" s="41">
        <v>163.86666666666665</v>
      </c>
      <c r="I166" s="41">
        <v>160.33333333333329</v>
      </c>
      <c r="J166" s="41">
        <v>176.1333333333333</v>
      </c>
      <c r="K166" s="41">
        <v>179.66666666666666</v>
      </c>
      <c r="L166" s="41">
        <v>184.0333333333333</v>
      </c>
      <c r="M166" s="31">
        <v>175.3</v>
      </c>
      <c r="N166" s="31">
        <v>167.4</v>
      </c>
      <c r="O166" s="42">
        <v>11399500</v>
      </c>
      <c r="P166" s="43">
        <v>-1.8088634308109738E-2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942.65</v>
      </c>
      <c r="F167" s="40">
        <v>942.46666666666658</v>
      </c>
      <c r="G167" s="41">
        <v>935.98333333333312</v>
      </c>
      <c r="H167" s="41">
        <v>929.31666666666649</v>
      </c>
      <c r="I167" s="41">
        <v>922.83333333333303</v>
      </c>
      <c r="J167" s="41">
        <v>949.13333333333321</v>
      </c>
      <c r="K167" s="41">
        <v>955.61666666666656</v>
      </c>
      <c r="L167" s="41">
        <v>962.2833333333333</v>
      </c>
      <c r="M167" s="31">
        <v>948.95</v>
      </c>
      <c r="N167" s="31">
        <v>935.8</v>
      </c>
      <c r="O167" s="42">
        <v>2346000</v>
      </c>
      <c r="P167" s="43">
        <v>3.6363636363636364E-3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174.05</v>
      </c>
      <c r="F168" s="40">
        <v>172.29999999999998</v>
      </c>
      <c r="G168" s="41">
        <v>168.99999999999997</v>
      </c>
      <c r="H168" s="41">
        <v>163.95</v>
      </c>
      <c r="I168" s="41">
        <v>160.64999999999998</v>
      </c>
      <c r="J168" s="41">
        <v>177.34999999999997</v>
      </c>
      <c r="K168" s="41">
        <v>180.64999999999998</v>
      </c>
      <c r="L168" s="41">
        <v>185.69999999999996</v>
      </c>
      <c r="M168" s="31">
        <v>175.6</v>
      </c>
      <c r="N168" s="31">
        <v>167.25</v>
      </c>
      <c r="O168" s="42">
        <v>49430000</v>
      </c>
      <c r="P168" s="43">
        <v>3.7573467674223343E-2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153.35</v>
      </c>
      <c r="F169" s="40">
        <v>152.88333333333333</v>
      </c>
      <c r="G169" s="41">
        <v>151.66666666666666</v>
      </c>
      <c r="H169" s="41">
        <v>149.98333333333332</v>
      </c>
      <c r="I169" s="41">
        <v>148.76666666666665</v>
      </c>
      <c r="J169" s="41">
        <v>154.56666666666666</v>
      </c>
      <c r="K169" s="41">
        <v>155.78333333333336</v>
      </c>
      <c r="L169" s="41">
        <v>157.46666666666667</v>
      </c>
      <c r="M169" s="31">
        <v>154.1</v>
      </c>
      <c r="N169" s="31">
        <v>151.19999999999999</v>
      </c>
      <c r="O169" s="42">
        <v>57680000</v>
      </c>
      <c r="P169" s="43">
        <v>1.6671297582661851E-3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2581.9499999999998</v>
      </c>
      <c r="F170" s="40">
        <v>2575.65</v>
      </c>
      <c r="G170" s="41">
        <v>2565.3000000000002</v>
      </c>
      <c r="H170" s="41">
        <v>2548.65</v>
      </c>
      <c r="I170" s="41">
        <v>2538.3000000000002</v>
      </c>
      <c r="J170" s="41">
        <v>2592.3000000000002</v>
      </c>
      <c r="K170" s="41">
        <v>2602.6499999999996</v>
      </c>
      <c r="L170" s="41">
        <v>2619.3000000000002</v>
      </c>
      <c r="M170" s="31">
        <v>2586</v>
      </c>
      <c r="N170" s="31">
        <v>2559</v>
      </c>
      <c r="O170" s="42">
        <v>34531500</v>
      </c>
      <c r="P170" s="43">
        <v>-2.6500148006145779E-2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85.25</v>
      </c>
      <c r="F171" s="40">
        <v>85.316666666666663</v>
      </c>
      <c r="G171" s="41">
        <v>84.783333333333331</v>
      </c>
      <c r="H171" s="41">
        <v>84.316666666666663</v>
      </c>
      <c r="I171" s="41">
        <v>83.783333333333331</v>
      </c>
      <c r="J171" s="41">
        <v>85.783333333333331</v>
      </c>
      <c r="K171" s="41">
        <v>86.316666666666663</v>
      </c>
      <c r="L171" s="41">
        <v>86.783333333333331</v>
      </c>
      <c r="M171" s="31">
        <v>85.85</v>
      </c>
      <c r="N171" s="31">
        <v>84.85</v>
      </c>
      <c r="O171" s="42">
        <v>105808000</v>
      </c>
      <c r="P171" s="43">
        <v>-7.5785998349215877E-3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916.35</v>
      </c>
      <c r="F172" s="40">
        <v>914.05000000000007</v>
      </c>
      <c r="G172" s="41">
        <v>908.90000000000009</v>
      </c>
      <c r="H172" s="41">
        <v>901.45</v>
      </c>
      <c r="I172" s="41">
        <v>896.30000000000007</v>
      </c>
      <c r="J172" s="41">
        <v>921.50000000000011</v>
      </c>
      <c r="K172" s="41">
        <v>926.65</v>
      </c>
      <c r="L172" s="41">
        <v>934.10000000000014</v>
      </c>
      <c r="M172" s="31">
        <v>919.2</v>
      </c>
      <c r="N172" s="31">
        <v>906.6</v>
      </c>
      <c r="O172" s="42">
        <v>8289600</v>
      </c>
      <c r="P172" s="43">
        <v>1.2408402540302883E-2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1278.6500000000001</v>
      </c>
      <c r="F173" s="40">
        <v>1268.5833333333333</v>
      </c>
      <c r="G173" s="41">
        <v>1249.1166666666666</v>
      </c>
      <c r="H173" s="41">
        <v>1219.5833333333333</v>
      </c>
      <c r="I173" s="41">
        <v>1200.1166666666666</v>
      </c>
      <c r="J173" s="41">
        <v>1298.1166666666666</v>
      </c>
      <c r="K173" s="41">
        <v>1317.5833333333333</v>
      </c>
      <c r="L173" s="41">
        <v>1347.1166666666666</v>
      </c>
      <c r="M173" s="31">
        <v>1288.05</v>
      </c>
      <c r="N173" s="31">
        <v>1239.05</v>
      </c>
      <c r="O173" s="42">
        <v>8425500</v>
      </c>
      <c r="P173" s="43">
        <v>0.12149346111610262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573.6</v>
      </c>
      <c r="F174" s="40">
        <v>573.11666666666667</v>
      </c>
      <c r="G174" s="41">
        <v>568.73333333333335</v>
      </c>
      <c r="H174" s="41">
        <v>563.86666666666667</v>
      </c>
      <c r="I174" s="41">
        <v>559.48333333333335</v>
      </c>
      <c r="J174" s="41">
        <v>577.98333333333335</v>
      </c>
      <c r="K174" s="41">
        <v>582.36666666666679</v>
      </c>
      <c r="L174" s="41">
        <v>587.23333333333335</v>
      </c>
      <c r="M174" s="31">
        <v>577.5</v>
      </c>
      <c r="N174" s="31">
        <v>568.25</v>
      </c>
      <c r="O174" s="42">
        <v>75832500</v>
      </c>
      <c r="P174" s="43">
        <v>-1.0472652545052165E-3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26252</v>
      </c>
      <c r="F175" s="40">
        <v>26297.45</v>
      </c>
      <c r="G175" s="41">
        <v>26114.9</v>
      </c>
      <c r="H175" s="41">
        <v>25977.8</v>
      </c>
      <c r="I175" s="41">
        <v>25795.25</v>
      </c>
      <c r="J175" s="41">
        <v>26434.550000000003</v>
      </c>
      <c r="K175" s="41">
        <v>26617.1</v>
      </c>
      <c r="L175" s="41">
        <v>26754.200000000004</v>
      </c>
      <c r="M175" s="31">
        <v>26480</v>
      </c>
      <c r="N175" s="31">
        <v>26160.35</v>
      </c>
      <c r="O175" s="42">
        <v>269575</v>
      </c>
      <c r="P175" s="43">
        <v>-2.0360944007403979E-3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3795.95</v>
      </c>
      <c r="F176" s="40">
        <v>3781.2833333333333</v>
      </c>
      <c r="G176" s="41">
        <v>3760.6666666666665</v>
      </c>
      <c r="H176" s="41">
        <v>3725.3833333333332</v>
      </c>
      <c r="I176" s="41">
        <v>3704.7666666666664</v>
      </c>
      <c r="J176" s="41">
        <v>3816.5666666666666</v>
      </c>
      <c r="K176" s="41">
        <v>3837.1833333333334</v>
      </c>
      <c r="L176" s="41">
        <v>3872.4666666666667</v>
      </c>
      <c r="M176" s="31">
        <v>3801.9</v>
      </c>
      <c r="N176" s="31">
        <v>3746</v>
      </c>
      <c r="O176" s="42">
        <v>1725625</v>
      </c>
      <c r="P176" s="43">
        <v>-1.025236593059937E-2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2403.15</v>
      </c>
      <c r="F177" s="40">
        <v>2396.2166666666667</v>
      </c>
      <c r="G177" s="41">
        <v>2382.9333333333334</v>
      </c>
      <c r="H177" s="41">
        <v>2362.7166666666667</v>
      </c>
      <c r="I177" s="41">
        <v>2349.4333333333334</v>
      </c>
      <c r="J177" s="41">
        <v>2416.4333333333334</v>
      </c>
      <c r="K177" s="41">
        <v>2429.7166666666672</v>
      </c>
      <c r="L177" s="41">
        <v>2449.9333333333334</v>
      </c>
      <c r="M177" s="31">
        <v>2409.5</v>
      </c>
      <c r="N177" s="31">
        <v>2376</v>
      </c>
      <c r="O177" s="42">
        <v>3636000</v>
      </c>
      <c r="P177" s="43">
        <v>-1.0208248264597795E-2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1408.35</v>
      </c>
      <c r="F178" s="40">
        <v>1405.5833333333333</v>
      </c>
      <c r="G178" s="41">
        <v>1392.7666666666664</v>
      </c>
      <c r="H178" s="41">
        <v>1377.1833333333332</v>
      </c>
      <c r="I178" s="41">
        <v>1364.3666666666663</v>
      </c>
      <c r="J178" s="41">
        <v>1421.1666666666665</v>
      </c>
      <c r="K178" s="41">
        <v>1433.9833333333336</v>
      </c>
      <c r="L178" s="41">
        <v>1449.5666666666666</v>
      </c>
      <c r="M178" s="31">
        <v>1418.4</v>
      </c>
      <c r="N178" s="31">
        <v>1390</v>
      </c>
      <c r="O178" s="42">
        <v>4809600</v>
      </c>
      <c r="P178" s="43">
        <v>1.4426727410782081E-2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997.05</v>
      </c>
      <c r="F179" s="40">
        <v>996.01666666666654</v>
      </c>
      <c r="G179" s="41">
        <v>992.6333333333331</v>
      </c>
      <c r="H179" s="41">
        <v>988.21666666666658</v>
      </c>
      <c r="I179" s="41">
        <v>984.83333333333314</v>
      </c>
      <c r="J179" s="41">
        <v>1000.4333333333331</v>
      </c>
      <c r="K179" s="41">
        <v>1003.8166666666665</v>
      </c>
      <c r="L179" s="41">
        <v>1008.233333333333</v>
      </c>
      <c r="M179" s="31">
        <v>999.4</v>
      </c>
      <c r="N179" s="31">
        <v>991.6</v>
      </c>
      <c r="O179" s="42">
        <v>25300100</v>
      </c>
      <c r="P179" s="43">
        <v>4.1945341328413287E-2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445.8</v>
      </c>
      <c r="F180" s="40">
        <v>444.5</v>
      </c>
      <c r="G180" s="41">
        <v>439.85</v>
      </c>
      <c r="H180" s="41">
        <v>433.90000000000003</v>
      </c>
      <c r="I180" s="41">
        <v>429.25000000000006</v>
      </c>
      <c r="J180" s="41">
        <v>450.45</v>
      </c>
      <c r="K180" s="41">
        <v>455.09999999999997</v>
      </c>
      <c r="L180" s="41">
        <v>461.04999999999995</v>
      </c>
      <c r="M180" s="31">
        <v>449.15</v>
      </c>
      <c r="N180" s="31">
        <v>438.55</v>
      </c>
      <c r="O180" s="42">
        <v>8736000</v>
      </c>
      <c r="P180" s="43">
        <v>-1.2546625974906748E-2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745.35</v>
      </c>
      <c r="F181" s="40">
        <v>747.56666666666661</v>
      </c>
      <c r="G181" s="41">
        <v>740.88333333333321</v>
      </c>
      <c r="H181" s="41">
        <v>736.41666666666663</v>
      </c>
      <c r="I181" s="41">
        <v>729.73333333333323</v>
      </c>
      <c r="J181" s="41">
        <v>752.03333333333319</v>
      </c>
      <c r="K181" s="41">
        <v>758.71666666666658</v>
      </c>
      <c r="L181" s="41">
        <v>763.18333333333317</v>
      </c>
      <c r="M181" s="31">
        <v>754.25</v>
      </c>
      <c r="N181" s="31">
        <v>743.1</v>
      </c>
      <c r="O181" s="42">
        <v>3171000</v>
      </c>
      <c r="P181" s="43">
        <v>-8.1326243353143576E-3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958.4</v>
      </c>
      <c r="F182" s="40">
        <v>951.18333333333339</v>
      </c>
      <c r="G182" s="41">
        <v>942.36666666666679</v>
      </c>
      <c r="H182" s="41">
        <v>926.33333333333337</v>
      </c>
      <c r="I182" s="41">
        <v>917.51666666666677</v>
      </c>
      <c r="J182" s="41">
        <v>967.21666666666681</v>
      </c>
      <c r="K182" s="41">
        <v>976.03333333333342</v>
      </c>
      <c r="L182" s="41">
        <v>992.06666666666683</v>
      </c>
      <c r="M182" s="31">
        <v>960</v>
      </c>
      <c r="N182" s="31">
        <v>935.15</v>
      </c>
      <c r="O182" s="42">
        <v>10013450</v>
      </c>
      <c r="P182" s="43">
        <v>-5.7313657652568899E-2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1615.55</v>
      </c>
      <c r="F183" s="40">
        <v>1622.4833333333333</v>
      </c>
      <c r="G183" s="41">
        <v>1603.0666666666666</v>
      </c>
      <c r="H183" s="41">
        <v>1590.5833333333333</v>
      </c>
      <c r="I183" s="41">
        <v>1571.1666666666665</v>
      </c>
      <c r="J183" s="41">
        <v>1634.9666666666667</v>
      </c>
      <c r="K183" s="41">
        <v>1654.3833333333332</v>
      </c>
      <c r="L183" s="41">
        <v>1666.8666666666668</v>
      </c>
      <c r="M183" s="31">
        <v>1641.9</v>
      </c>
      <c r="N183" s="31">
        <v>1610</v>
      </c>
      <c r="O183" s="42">
        <v>4180000</v>
      </c>
      <c r="P183" s="43">
        <v>6.0168471720818293E-3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864.85</v>
      </c>
      <c r="F184" s="40">
        <v>863.85</v>
      </c>
      <c r="G184" s="41">
        <v>855.45</v>
      </c>
      <c r="H184" s="41">
        <v>846.05000000000007</v>
      </c>
      <c r="I184" s="41">
        <v>837.65000000000009</v>
      </c>
      <c r="J184" s="41">
        <v>873.25</v>
      </c>
      <c r="K184" s="41">
        <v>881.64999999999986</v>
      </c>
      <c r="L184" s="41">
        <v>891.05</v>
      </c>
      <c r="M184" s="31">
        <v>872.25</v>
      </c>
      <c r="N184" s="31">
        <v>854.45</v>
      </c>
      <c r="O184" s="42">
        <v>11178000</v>
      </c>
      <c r="P184" s="43">
        <v>-3.2860925089549915E-2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571.6</v>
      </c>
      <c r="F185" s="40">
        <v>570.68333333333339</v>
      </c>
      <c r="G185" s="41">
        <v>568.76666666666677</v>
      </c>
      <c r="H185" s="41">
        <v>565.93333333333339</v>
      </c>
      <c r="I185" s="41">
        <v>564.01666666666677</v>
      </c>
      <c r="J185" s="41">
        <v>573.51666666666677</v>
      </c>
      <c r="K185" s="41">
        <v>575.43333333333328</v>
      </c>
      <c r="L185" s="41">
        <v>578.26666666666677</v>
      </c>
      <c r="M185" s="31">
        <v>572.6</v>
      </c>
      <c r="N185" s="31">
        <v>567.85</v>
      </c>
      <c r="O185" s="42">
        <v>48360225</v>
      </c>
      <c r="P185" s="43">
        <v>-6.1498813951445224E-3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223.25</v>
      </c>
      <c r="F186" s="40">
        <v>223.25</v>
      </c>
      <c r="G186" s="41">
        <v>221.9</v>
      </c>
      <c r="H186" s="41">
        <v>220.55</v>
      </c>
      <c r="I186" s="41">
        <v>219.20000000000002</v>
      </c>
      <c r="J186" s="41">
        <v>224.6</v>
      </c>
      <c r="K186" s="41">
        <v>225.95000000000002</v>
      </c>
      <c r="L186" s="41">
        <v>227.29999999999998</v>
      </c>
      <c r="M186" s="31">
        <v>224.6</v>
      </c>
      <c r="N186" s="31">
        <v>221.9</v>
      </c>
      <c r="O186" s="42">
        <v>86902875</v>
      </c>
      <c r="P186" s="43">
        <v>-1.4844855951333358E-2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114.6</v>
      </c>
      <c r="F187" s="40">
        <v>114.61666666666667</v>
      </c>
      <c r="G187" s="41">
        <v>114.13333333333335</v>
      </c>
      <c r="H187" s="41">
        <v>113.66666666666669</v>
      </c>
      <c r="I187" s="41">
        <v>113.18333333333337</v>
      </c>
      <c r="J187" s="41">
        <v>115.08333333333334</v>
      </c>
      <c r="K187" s="41">
        <v>115.56666666666666</v>
      </c>
      <c r="L187" s="41">
        <v>116.03333333333333</v>
      </c>
      <c r="M187" s="31">
        <v>115.1</v>
      </c>
      <c r="N187" s="31">
        <v>114.15</v>
      </c>
      <c r="O187" s="42">
        <v>243562000</v>
      </c>
      <c r="P187" s="43">
        <v>-7.9082375607679722E-3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3190.5</v>
      </c>
      <c r="F188" s="40">
        <v>3188.2166666666667</v>
      </c>
      <c r="G188" s="41">
        <v>3170.1833333333334</v>
      </c>
      <c r="H188" s="41">
        <v>3149.8666666666668</v>
      </c>
      <c r="I188" s="41">
        <v>3131.8333333333335</v>
      </c>
      <c r="J188" s="41">
        <v>3208.5333333333333</v>
      </c>
      <c r="K188" s="41">
        <v>3226.5666666666671</v>
      </c>
      <c r="L188" s="41">
        <v>3246.8833333333332</v>
      </c>
      <c r="M188" s="31">
        <v>3206.25</v>
      </c>
      <c r="N188" s="31">
        <v>3167.9</v>
      </c>
      <c r="O188" s="42">
        <v>14272300</v>
      </c>
      <c r="P188" s="43">
        <v>5.0952295043942164E-2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1082.1500000000001</v>
      </c>
      <c r="F189" s="40">
        <v>1082.55</v>
      </c>
      <c r="G189" s="41">
        <v>1074.5999999999999</v>
      </c>
      <c r="H189" s="41">
        <v>1067.05</v>
      </c>
      <c r="I189" s="41">
        <v>1059.0999999999999</v>
      </c>
      <c r="J189" s="41">
        <v>1090.0999999999999</v>
      </c>
      <c r="K189" s="41">
        <v>1098.0500000000002</v>
      </c>
      <c r="L189" s="41">
        <v>1105.5999999999999</v>
      </c>
      <c r="M189" s="31">
        <v>1090.5</v>
      </c>
      <c r="N189" s="31">
        <v>1075</v>
      </c>
      <c r="O189" s="42">
        <v>14322000</v>
      </c>
      <c r="P189" s="43">
        <v>5.0847457627118647E-2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2960.2</v>
      </c>
      <c r="F190" s="40">
        <v>2950.9500000000003</v>
      </c>
      <c r="G190" s="41">
        <v>2936.9000000000005</v>
      </c>
      <c r="H190" s="41">
        <v>2913.6000000000004</v>
      </c>
      <c r="I190" s="41">
        <v>2899.5500000000006</v>
      </c>
      <c r="J190" s="41">
        <v>2974.2500000000005</v>
      </c>
      <c r="K190" s="41">
        <v>2988.3000000000006</v>
      </c>
      <c r="L190" s="41">
        <v>3011.6000000000004</v>
      </c>
      <c r="M190" s="31">
        <v>2965</v>
      </c>
      <c r="N190" s="31">
        <v>2927.65</v>
      </c>
      <c r="O190" s="42">
        <v>5937000</v>
      </c>
      <c r="P190" s="43">
        <v>3.6329122209857956E-2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1855.95</v>
      </c>
      <c r="F191" s="40">
        <v>1857.0666666666668</v>
      </c>
      <c r="G191" s="41">
        <v>1839.4833333333336</v>
      </c>
      <c r="H191" s="41">
        <v>1823.0166666666667</v>
      </c>
      <c r="I191" s="41">
        <v>1805.4333333333334</v>
      </c>
      <c r="J191" s="41">
        <v>1873.5333333333338</v>
      </c>
      <c r="K191" s="41">
        <v>1891.1166666666672</v>
      </c>
      <c r="L191" s="41">
        <v>1907.5833333333339</v>
      </c>
      <c r="M191" s="31">
        <v>1874.65</v>
      </c>
      <c r="N191" s="31">
        <v>1840.6</v>
      </c>
      <c r="O191" s="42">
        <v>1876500</v>
      </c>
      <c r="P191" s="43">
        <v>9.1422425383167524E-3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1720.35</v>
      </c>
      <c r="F192" s="40">
        <v>1710.3999999999999</v>
      </c>
      <c r="G192" s="41">
        <v>1692.7999999999997</v>
      </c>
      <c r="H192" s="41">
        <v>1665.2499999999998</v>
      </c>
      <c r="I192" s="41">
        <v>1647.6499999999996</v>
      </c>
      <c r="J192" s="41">
        <v>1737.9499999999998</v>
      </c>
      <c r="K192" s="41">
        <v>1755.5499999999997</v>
      </c>
      <c r="L192" s="41">
        <v>1783.1</v>
      </c>
      <c r="M192" s="31">
        <v>1728</v>
      </c>
      <c r="N192" s="31">
        <v>1682.85</v>
      </c>
      <c r="O192" s="42">
        <v>3738400</v>
      </c>
      <c r="P192" s="43">
        <v>8.1984897518878105E-3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1352.55</v>
      </c>
      <c r="F193" s="40">
        <v>1344.6499999999999</v>
      </c>
      <c r="G193" s="41">
        <v>1333.4999999999998</v>
      </c>
      <c r="H193" s="41">
        <v>1314.4499999999998</v>
      </c>
      <c r="I193" s="41">
        <v>1303.2999999999997</v>
      </c>
      <c r="J193" s="41">
        <v>1363.6999999999998</v>
      </c>
      <c r="K193" s="41">
        <v>1374.85</v>
      </c>
      <c r="L193" s="41">
        <v>1393.8999999999999</v>
      </c>
      <c r="M193" s="31">
        <v>1355.8</v>
      </c>
      <c r="N193" s="31">
        <v>1325.6</v>
      </c>
      <c r="O193" s="42">
        <v>8780100</v>
      </c>
      <c r="P193" s="43">
        <v>9.0097337301906517E-3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1519.65</v>
      </c>
      <c r="F194" s="40">
        <v>1511.8500000000001</v>
      </c>
      <c r="G194" s="41">
        <v>1492.5500000000002</v>
      </c>
      <c r="H194" s="41">
        <v>1465.45</v>
      </c>
      <c r="I194" s="41">
        <v>1446.15</v>
      </c>
      <c r="J194" s="41">
        <v>1538.9500000000003</v>
      </c>
      <c r="K194" s="41">
        <v>1558.25</v>
      </c>
      <c r="L194" s="41">
        <v>1585.3500000000004</v>
      </c>
      <c r="M194" s="31">
        <v>1531.15</v>
      </c>
      <c r="N194" s="31">
        <v>1484.75</v>
      </c>
      <c r="O194" s="42">
        <v>2412000</v>
      </c>
      <c r="P194" s="43">
        <v>3.1298101590559263E-2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8355.5499999999993</v>
      </c>
      <c r="F195" s="40">
        <v>8370.7333333333318</v>
      </c>
      <c r="G195" s="41">
        <v>8312.6666666666642</v>
      </c>
      <c r="H195" s="41">
        <v>8269.7833333333328</v>
      </c>
      <c r="I195" s="41">
        <v>8211.7166666666653</v>
      </c>
      <c r="J195" s="41">
        <v>8413.6166666666631</v>
      </c>
      <c r="K195" s="41">
        <v>8471.6833333333325</v>
      </c>
      <c r="L195" s="41">
        <v>8514.5666666666621</v>
      </c>
      <c r="M195" s="31">
        <v>8428.7999999999993</v>
      </c>
      <c r="N195" s="31">
        <v>8327.85</v>
      </c>
      <c r="O195" s="42">
        <v>1849100</v>
      </c>
      <c r="P195" s="43">
        <v>3.9635139537409058E-3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692.45</v>
      </c>
      <c r="F196" s="40">
        <v>690.4</v>
      </c>
      <c r="G196" s="41">
        <v>684.09999999999991</v>
      </c>
      <c r="H196" s="41">
        <v>675.74999999999989</v>
      </c>
      <c r="I196" s="41">
        <v>669.44999999999982</v>
      </c>
      <c r="J196" s="41">
        <v>698.75</v>
      </c>
      <c r="K196" s="41">
        <v>705.05</v>
      </c>
      <c r="L196" s="41">
        <v>713.40000000000009</v>
      </c>
      <c r="M196" s="31">
        <v>696.7</v>
      </c>
      <c r="N196" s="31">
        <v>682.05</v>
      </c>
      <c r="O196" s="42">
        <v>20805200</v>
      </c>
      <c r="P196" s="43">
        <v>-4.0182319779297107E-2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280.25</v>
      </c>
      <c r="F197" s="40">
        <v>280.76666666666665</v>
      </c>
      <c r="G197" s="41">
        <v>278.88333333333333</v>
      </c>
      <c r="H197" s="41">
        <v>277.51666666666665</v>
      </c>
      <c r="I197" s="41">
        <v>275.63333333333333</v>
      </c>
      <c r="J197" s="41">
        <v>282.13333333333333</v>
      </c>
      <c r="K197" s="41">
        <v>284.01666666666665</v>
      </c>
      <c r="L197" s="41">
        <v>285.38333333333333</v>
      </c>
      <c r="M197" s="31">
        <v>282.64999999999998</v>
      </c>
      <c r="N197" s="31">
        <v>279.39999999999998</v>
      </c>
      <c r="O197" s="42">
        <v>55106000</v>
      </c>
      <c r="P197" s="43">
        <v>1.9952617161471828E-2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799.85</v>
      </c>
      <c r="F198" s="40">
        <v>800.26666666666677</v>
      </c>
      <c r="G198" s="41">
        <v>794.73333333333358</v>
      </c>
      <c r="H198" s="41">
        <v>789.61666666666679</v>
      </c>
      <c r="I198" s="41">
        <v>784.0833333333336</v>
      </c>
      <c r="J198" s="41">
        <v>805.38333333333355</v>
      </c>
      <c r="K198" s="41">
        <v>810.91666666666663</v>
      </c>
      <c r="L198" s="41">
        <v>816.03333333333353</v>
      </c>
      <c r="M198" s="31">
        <v>805.8</v>
      </c>
      <c r="N198" s="31">
        <v>795.15</v>
      </c>
      <c r="O198" s="42">
        <v>9903600</v>
      </c>
      <c r="P198" s="43">
        <v>2.8026905829596414E-2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382.35</v>
      </c>
      <c r="F199" s="40">
        <v>383.51666666666671</v>
      </c>
      <c r="G199" s="41">
        <v>379.73333333333341</v>
      </c>
      <c r="H199" s="41">
        <v>377.11666666666667</v>
      </c>
      <c r="I199" s="41">
        <v>373.33333333333337</v>
      </c>
      <c r="J199" s="41">
        <v>386.13333333333344</v>
      </c>
      <c r="K199" s="41">
        <v>389.91666666666674</v>
      </c>
      <c r="L199" s="41">
        <v>392.53333333333347</v>
      </c>
      <c r="M199" s="31">
        <v>387.3</v>
      </c>
      <c r="N199" s="31">
        <v>380.9</v>
      </c>
      <c r="O199" s="42">
        <v>45973500</v>
      </c>
      <c r="P199" s="43">
        <v>2.4570435247710104E-2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187.6</v>
      </c>
      <c r="F200" s="40">
        <v>188.64999999999998</v>
      </c>
      <c r="G200" s="41">
        <v>185.59999999999997</v>
      </c>
      <c r="H200" s="41">
        <v>183.6</v>
      </c>
      <c r="I200" s="41">
        <v>180.54999999999998</v>
      </c>
      <c r="J200" s="41">
        <v>190.64999999999995</v>
      </c>
      <c r="K200" s="41">
        <v>193.69999999999996</v>
      </c>
      <c r="L200" s="41">
        <v>195.69999999999993</v>
      </c>
      <c r="M200" s="31">
        <v>191.7</v>
      </c>
      <c r="N200" s="31">
        <v>186.65</v>
      </c>
      <c r="O200" s="42">
        <v>90432000</v>
      </c>
      <c r="P200" s="43">
        <v>-1.5352453126020774E-2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552.70000000000005</v>
      </c>
      <c r="F201" s="40">
        <v>553.41666666666663</v>
      </c>
      <c r="G201" s="41">
        <v>547.13333333333321</v>
      </c>
      <c r="H201" s="41">
        <v>541.56666666666661</v>
      </c>
      <c r="I201" s="41">
        <v>535.28333333333319</v>
      </c>
      <c r="J201" s="41">
        <v>558.98333333333323</v>
      </c>
      <c r="K201" s="41">
        <v>565.26666666666677</v>
      </c>
      <c r="L201" s="41">
        <v>570.83333333333326</v>
      </c>
      <c r="M201" s="31">
        <v>559.70000000000005</v>
      </c>
      <c r="N201" s="31">
        <v>547.85</v>
      </c>
      <c r="O201" s="42">
        <v>8325000</v>
      </c>
      <c r="P201" s="43">
        <v>4.7794916358896372E-3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45096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395" t="s">
        <v>16</v>
      </c>
      <c r="B8" s="397"/>
      <c r="C8" s="401" t="s">
        <v>20</v>
      </c>
      <c r="D8" s="401" t="s">
        <v>21</v>
      </c>
      <c r="E8" s="392" t="s">
        <v>22</v>
      </c>
      <c r="F8" s="393"/>
      <c r="G8" s="394"/>
      <c r="H8" s="392" t="s">
        <v>23</v>
      </c>
      <c r="I8" s="393"/>
      <c r="J8" s="394"/>
      <c r="K8" s="26"/>
      <c r="L8" s="57"/>
      <c r="M8" s="57"/>
      <c r="N8" s="1"/>
      <c r="O8" s="1"/>
    </row>
    <row r="9" spans="1:15" ht="36" customHeight="1">
      <c r="A9" s="399"/>
      <c r="B9" s="400"/>
      <c r="C9" s="400"/>
      <c r="D9" s="4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18826</v>
      </c>
      <c r="D10" s="35">
        <v>18800.399999999998</v>
      </c>
      <c r="E10" s="35">
        <v>18736.099999999995</v>
      </c>
      <c r="F10" s="35">
        <v>18646.199999999997</v>
      </c>
      <c r="G10" s="35">
        <v>18581.899999999994</v>
      </c>
      <c r="H10" s="35">
        <v>18890.299999999996</v>
      </c>
      <c r="I10" s="35">
        <v>18954.599999999999</v>
      </c>
      <c r="J10" s="35">
        <v>19044.499999999996</v>
      </c>
      <c r="K10" s="35">
        <v>18864.7</v>
      </c>
      <c r="L10" s="35">
        <v>18710.5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43938.15</v>
      </c>
      <c r="D11" s="35">
        <v>43852.783333333326</v>
      </c>
      <c r="E11" s="35">
        <v>43622.316666666651</v>
      </c>
      <c r="F11" s="35">
        <v>43306.483333333323</v>
      </c>
      <c r="G11" s="35">
        <v>43076.016666666648</v>
      </c>
      <c r="H11" s="35">
        <v>44168.616666666654</v>
      </c>
      <c r="I11" s="35">
        <v>44399.083333333328</v>
      </c>
      <c r="J11" s="35">
        <v>44714.916666666657</v>
      </c>
      <c r="K11" s="35">
        <v>44083.25</v>
      </c>
      <c r="L11" s="35">
        <v>43536.95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3212.4</v>
      </c>
      <c r="D12" s="40">
        <v>3209.7333333333336</v>
      </c>
      <c r="E12" s="40">
        <v>3192.5666666666671</v>
      </c>
      <c r="F12" s="40">
        <v>3172.7333333333336</v>
      </c>
      <c r="G12" s="40">
        <v>3155.5666666666671</v>
      </c>
      <c r="H12" s="40">
        <v>3229.5666666666671</v>
      </c>
      <c r="I12" s="40">
        <v>3246.7333333333331</v>
      </c>
      <c r="J12" s="40">
        <v>3266.5666666666671</v>
      </c>
      <c r="K12" s="40">
        <v>3226.9</v>
      </c>
      <c r="L12" s="40">
        <v>3189.9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5702.1</v>
      </c>
      <c r="D13" s="40">
        <v>5693.8833333333341</v>
      </c>
      <c r="E13" s="40">
        <v>5679.3166666666684</v>
      </c>
      <c r="F13" s="40">
        <v>5656.5333333333347</v>
      </c>
      <c r="G13" s="40">
        <v>5641.966666666669</v>
      </c>
      <c r="H13" s="40">
        <v>5716.6666666666679</v>
      </c>
      <c r="I13" s="40">
        <v>5731.2333333333336</v>
      </c>
      <c r="J13" s="40">
        <v>5754.0166666666673</v>
      </c>
      <c r="K13" s="40">
        <v>5708.45</v>
      </c>
      <c r="L13" s="40">
        <v>5671.1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28588.799999999999</v>
      </c>
      <c r="D14" s="40">
        <v>28596.416666666668</v>
      </c>
      <c r="E14" s="40">
        <v>28433.433333333334</v>
      </c>
      <c r="F14" s="40">
        <v>28278.066666666666</v>
      </c>
      <c r="G14" s="40">
        <v>28115.083333333332</v>
      </c>
      <c r="H14" s="40">
        <v>28751.783333333336</v>
      </c>
      <c r="I14" s="40">
        <v>28914.766666666666</v>
      </c>
      <c r="J14" s="40">
        <v>29070.133333333339</v>
      </c>
      <c r="K14" s="40">
        <v>28759.4</v>
      </c>
      <c r="L14" s="40">
        <v>28441.05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5034.3</v>
      </c>
      <c r="D15" s="40">
        <v>5027.3333333333339</v>
      </c>
      <c r="E15" s="40">
        <v>5004.0666666666675</v>
      </c>
      <c r="F15" s="40">
        <v>4973.8333333333339</v>
      </c>
      <c r="G15" s="40">
        <v>4950.5666666666675</v>
      </c>
      <c r="H15" s="40">
        <v>5057.5666666666675</v>
      </c>
      <c r="I15" s="40">
        <v>5080.8333333333339</v>
      </c>
      <c r="J15" s="40">
        <v>5111.0666666666675</v>
      </c>
      <c r="K15" s="40">
        <v>5050.6000000000004</v>
      </c>
      <c r="L15" s="40">
        <v>4997.1000000000004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9884.2000000000007</v>
      </c>
      <c r="D16" s="40">
        <v>9869.3000000000011</v>
      </c>
      <c r="E16" s="40">
        <v>9832.2500000000018</v>
      </c>
      <c r="F16" s="40">
        <v>9780.3000000000011</v>
      </c>
      <c r="G16" s="40">
        <v>9743.2500000000018</v>
      </c>
      <c r="H16" s="40">
        <v>9921.2500000000018</v>
      </c>
      <c r="I16" s="40">
        <v>9958.3000000000011</v>
      </c>
      <c r="J16" s="40">
        <v>10010.250000000002</v>
      </c>
      <c r="K16" s="40">
        <v>9906.35</v>
      </c>
      <c r="L16" s="40">
        <v>9817.35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4336.8999999999996</v>
      </c>
      <c r="D17" s="40">
        <v>4324.9666666666662</v>
      </c>
      <c r="E17" s="40">
        <v>4299.9333333333325</v>
      </c>
      <c r="F17" s="40">
        <v>4262.9666666666662</v>
      </c>
      <c r="G17" s="40">
        <v>4237.9333333333325</v>
      </c>
      <c r="H17" s="40">
        <v>4361.9333333333325</v>
      </c>
      <c r="I17" s="40">
        <v>4386.9666666666672</v>
      </c>
      <c r="J17" s="40">
        <v>4423.9333333333325</v>
      </c>
      <c r="K17" s="31">
        <v>4350</v>
      </c>
      <c r="L17" s="31">
        <v>4288</v>
      </c>
      <c r="M17" s="31">
        <v>1.53331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1855.45</v>
      </c>
      <c r="D18" s="40">
        <v>1857</v>
      </c>
      <c r="E18" s="40">
        <v>1846.6</v>
      </c>
      <c r="F18" s="40">
        <v>1837.75</v>
      </c>
      <c r="G18" s="40">
        <v>1827.35</v>
      </c>
      <c r="H18" s="40">
        <v>1865.85</v>
      </c>
      <c r="I18" s="40">
        <v>1876.25</v>
      </c>
      <c r="J18" s="40">
        <v>1885.1</v>
      </c>
      <c r="K18" s="31">
        <v>1867.4</v>
      </c>
      <c r="L18" s="31">
        <v>1848.15</v>
      </c>
      <c r="M18" s="31">
        <v>3.1729599999999998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778.75</v>
      </c>
      <c r="D19" s="40">
        <v>778.2166666666667</v>
      </c>
      <c r="E19" s="40">
        <v>773.73333333333335</v>
      </c>
      <c r="F19" s="40">
        <v>768.7166666666667</v>
      </c>
      <c r="G19" s="40">
        <v>764.23333333333335</v>
      </c>
      <c r="H19" s="40">
        <v>783.23333333333335</v>
      </c>
      <c r="I19" s="40">
        <v>787.7166666666667</v>
      </c>
      <c r="J19" s="40">
        <v>792.73333333333335</v>
      </c>
      <c r="K19" s="31">
        <v>782.7</v>
      </c>
      <c r="L19" s="31">
        <v>773.2</v>
      </c>
      <c r="M19" s="31">
        <v>6.6611500000000001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22711.5</v>
      </c>
      <c r="D20" s="40">
        <v>22627.166666666668</v>
      </c>
      <c r="E20" s="40">
        <v>22504.333333333336</v>
      </c>
      <c r="F20" s="40">
        <v>22297.166666666668</v>
      </c>
      <c r="G20" s="40">
        <v>22174.333333333336</v>
      </c>
      <c r="H20" s="40">
        <v>22834.333333333336</v>
      </c>
      <c r="I20" s="40">
        <v>22957.166666666672</v>
      </c>
      <c r="J20" s="40">
        <v>23164.333333333336</v>
      </c>
      <c r="K20" s="31">
        <v>22750</v>
      </c>
      <c r="L20" s="31">
        <v>22420</v>
      </c>
      <c r="M20" s="31">
        <v>0.16868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2509.6</v>
      </c>
      <c r="D21" s="40">
        <v>2507.9666666666667</v>
      </c>
      <c r="E21" s="40">
        <v>2489.0333333333333</v>
      </c>
      <c r="F21" s="40">
        <v>2468.4666666666667</v>
      </c>
      <c r="G21" s="40">
        <v>2449.5333333333333</v>
      </c>
      <c r="H21" s="40">
        <v>2528.5333333333333</v>
      </c>
      <c r="I21" s="40">
        <v>2547.4666666666667</v>
      </c>
      <c r="J21" s="40">
        <v>2568.0333333333333</v>
      </c>
      <c r="K21" s="31">
        <v>2526.9</v>
      </c>
      <c r="L21" s="31">
        <v>2487.4</v>
      </c>
      <c r="M21" s="31">
        <v>79.99982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975.05</v>
      </c>
      <c r="D22" s="40">
        <v>975.15</v>
      </c>
      <c r="E22" s="40">
        <v>963.3</v>
      </c>
      <c r="F22" s="40">
        <v>951.55</v>
      </c>
      <c r="G22" s="40">
        <v>939.69999999999993</v>
      </c>
      <c r="H22" s="40">
        <v>986.9</v>
      </c>
      <c r="I22" s="40">
        <v>998.75000000000011</v>
      </c>
      <c r="J22" s="40">
        <v>1010.5</v>
      </c>
      <c r="K22" s="31">
        <v>987</v>
      </c>
      <c r="L22" s="31">
        <v>963.4</v>
      </c>
      <c r="M22" s="31">
        <v>19.544440000000002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747.4</v>
      </c>
      <c r="D23" s="40">
        <v>745.96666666666658</v>
      </c>
      <c r="E23" s="40">
        <v>742.23333333333312</v>
      </c>
      <c r="F23" s="40">
        <v>737.06666666666649</v>
      </c>
      <c r="G23" s="40">
        <v>733.33333333333303</v>
      </c>
      <c r="H23" s="40">
        <v>751.13333333333321</v>
      </c>
      <c r="I23" s="40">
        <v>754.86666666666656</v>
      </c>
      <c r="J23" s="40">
        <v>760.0333333333333</v>
      </c>
      <c r="K23" s="31">
        <v>749.7</v>
      </c>
      <c r="L23" s="31">
        <v>740.8</v>
      </c>
      <c r="M23" s="31">
        <v>68.002690000000001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671.25</v>
      </c>
      <c r="D24" s="40">
        <v>674.33333333333337</v>
      </c>
      <c r="E24" s="40">
        <v>666.4666666666667</v>
      </c>
      <c r="F24" s="40">
        <v>661.68333333333328</v>
      </c>
      <c r="G24" s="40">
        <v>653.81666666666661</v>
      </c>
      <c r="H24" s="40">
        <v>679.11666666666679</v>
      </c>
      <c r="I24" s="40">
        <v>686.98333333333335</v>
      </c>
      <c r="J24" s="40">
        <v>691.76666666666688</v>
      </c>
      <c r="K24" s="31">
        <v>682.2</v>
      </c>
      <c r="L24" s="31">
        <v>669.55</v>
      </c>
      <c r="M24" s="31">
        <v>10.082700000000001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810.9</v>
      </c>
      <c r="D25" s="40">
        <v>813.81666666666661</v>
      </c>
      <c r="E25" s="40">
        <v>792.73333333333323</v>
      </c>
      <c r="F25" s="40">
        <v>774.56666666666661</v>
      </c>
      <c r="G25" s="40">
        <v>753.48333333333323</v>
      </c>
      <c r="H25" s="40">
        <v>831.98333333333323</v>
      </c>
      <c r="I25" s="40">
        <v>853.06666666666672</v>
      </c>
      <c r="J25" s="40">
        <v>871.23333333333323</v>
      </c>
      <c r="K25" s="31">
        <v>834.9</v>
      </c>
      <c r="L25" s="31">
        <v>795.65</v>
      </c>
      <c r="M25" s="31">
        <v>63.613689999999998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419.35</v>
      </c>
      <c r="D26" s="40">
        <v>424.34999999999997</v>
      </c>
      <c r="E26" s="40">
        <v>412.99999999999994</v>
      </c>
      <c r="F26" s="40">
        <v>406.65</v>
      </c>
      <c r="G26" s="40">
        <v>395.29999999999995</v>
      </c>
      <c r="H26" s="40">
        <v>430.69999999999993</v>
      </c>
      <c r="I26" s="40">
        <v>442.04999999999995</v>
      </c>
      <c r="J26" s="40">
        <v>448.39999999999992</v>
      </c>
      <c r="K26" s="31">
        <v>435.7</v>
      </c>
      <c r="L26" s="31">
        <v>418</v>
      </c>
      <c r="M26" s="31">
        <v>28.5716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178</v>
      </c>
      <c r="D27" s="40">
        <v>177.13333333333333</v>
      </c>
      <c r="E27" s="40">
        <v>175.46666666666664</v>
      </c>
      <c r="F27" s="40">
        <v>172.93333333333331</v>
      </c>
      <c r="G27" s="40">
        <v>171.26666666666662</v>
      </c>
      <c r="H27" s="40">
        <v>179.66666666666666</v>
      </c>
      <c r="I27" s="40">
        <v>181.33333333333334</v>
      </c>
      <c r="J27" s="40">
        <v>183.86666666666667</v>
      </c>
      <c r="K27" s="31">
        <v>178.8</v>
      </c>
      <c r="L27" s="31">
        <v>174.6</v>
      </c>
      <c r="M27" s="31">
        <v>31.389980000000001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208.9</v>
      </c>
      <c r="D28" s="40">
        <v>210.26666666666665</v>
      </c>
      <c r="E28" s="40">
        <v>207.08333333333331</v>
      </c>
      <c r="F28" s="40">
        <v>205.26666666666665</v>
      </c>
      <c r="G28" s="40">
        <v>202.08333333333331</v>
      </c>
      <c r="H28" s="40">
        <v>212.08333333333331</v>
      </c>
      <c r="I28" s="40">
        <v>215.26666666666665</v>
      </c>
      <c r="J28" s="40">
        <v>217.08333333333331</v>
      </c>
      <c r="K28" s="31">
        <v>213.45</v>
      </c>
      <c r="L28" s="31">
        <v>208.45</v>
      </c>
      <c r="M28" s="31">
        <v>32.441450000000003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3398.95</v>
      </c>
      <c r="D29" s="40">
        <v>3412.0499999999997</v>
      </c>
      <c r="E29" s="40">
        <v>3378.1499999999996</v>
      </c>
      <c r="F29" s="40">
        <v>3357.35</v>
      </c>
      <c r="G29" s="40">
        <v>3323.45</v>
      </c>
      <c r="H29" s="40">
        <v>3432.8499999999995</v>
      </c>
      <c r="I29" s="40">
        <v>3466.75</v>
      </c>
      <c r="J29" s="40">
        <v>3487.5499999999993</v>
      </c>
      <c r="K29" s="31">
        <v>3445.95</v>
      </c>
      <c r="L29" s="31">
        <v>3391.25</v>
      </c>
      <c r="M29" s="31">
        <v>0.76056000000000001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460.9</v>
      </c>
      <c r="D30" s="40">
        <v>461.16666666666669</v>
      </c>
      <c r="E30" s="40">
        <v>456.73333333333335</v>
      </c>
      <c r="F30" s="40">
        <v>452.56666666666666</v>
      </c>
      <c r="G30" s="40">
        <v>448.13333333333333</v>
      </c>
      <c r="H30" s="40">
        <v>465.33333333333337</v>
      </c>
      <c r="I30" s="40">
        <v>469.76666666666665</v>
      </c>
      <c r="J30" s="40">
        <v>473.93333333333339</v>
      </c>
      <c r="K30" s="31">
        <v>465.6</v>
      </c>
      <c r="L30" s="31">
        <v>457</v>
      </c>
      <c r="M30" s="31">
        <v>42.708550000000002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5200.05</v>
      </c>
      <c r="D31" s="40">
        <v>5219.0333333333328</v>
      </c>
      <c r="E31" s="40">
        <v>5144.0666666666657</v>
      </c>
      <c r="F31" s="40">
        <v>5088.083333333333</v>
      </c>
      <c r="G31" s="40">
        <v>5013.1166666666659</v>
      </c>
      <c r="H31" s="40">
        <v>5275.0166666666655</v>
      </c>
      <c r="I31" s="40">
        <v>5349.9833333333327</v>
      </c>
      <c r="J31" s="40">
        <v>5405.9666666666653</v>
      </c>
      <c r="K31" s="31">
        <v>5294</v>
      </c>
      <c r="L31" s="31">
        <v>5163.05</v>
      </c>
      <c r="M31" s="31">
        <v>7.9731199999999998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164.4</v>
      </c>
      <c r="D32" s="40">
        <v>163.43333333333337</v>
      </c>
      <c r="E32" s="40">
        <v>159.06666666666672</v>
      </c>
      <c r="F32" s="40">
        <v>153.73333333333335</v>
      </c>
      <c r="G32" s="40">
        <v>149.3666666666667</v>
      </c>
      <c r="H32" s="40">
        <v>168.76666666666674</v>
      </c>
      <c r="I32" s="40">
        <v>173.13333333333335</v>
      </c>
      <c r="J32" s="40">
        <v>178.46666666666675</v>
      </c>
      <c r="K32" s="31">
        <v>167.8</v>
      </c>
      <c r="L32" s="31">
        <v>158.1</v>
      </c>
      <c r="M32" s="31">
        <v>475.65737999999999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3316.85</v>
      </c>
      <c r="D33" s="40">
        <v>3308.4666666666672</v>
      </c>
      <c r="E33" s="40">
        <v>3294.9333333333343</v>
      </c>
      <c r="F33" s="40">
        <v>3273.0166666666673</v>
      </c>
      <c r="G33" s="40">
        <v>3259.4833333333345</v>
      </c>
      <c r="H33" s="40">
        <v>3330.3833333333341</v>
      </c>
      <c r="I33" s="40">
        <v>3343.916666666667</v>
      </c>
      <c r="J33" s="40">
        <v>3365.8333333333339</v>
      </c>
      <c r="K33" s="31">
        <v>3322</v>
      </c>
      <c r="L33" s="31">
        <v>3286.55</v>
      </c>
      <c r="M33" s="31">
        <v>9.8467099999999999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1960.15</v>
      </c>
      <c r="D34" s="40">
        <v>1970.4166666666667</v>
      </c>
      <c r="E34" s="40">
        <v>1944.8333333333335</v>
      </c>
      <c r="F34" s="40">
        <v>1929.5166666666667</v>
      </c>
      <c r="G34" s="40">
        <v>1903.9333333333334</v>
      </c>
      <c r="H34" s="40">
        <v>1985.7333333333336</v>
      </c>
      <c r="I34" s="40">
        <v>2011.3166666666671</v>
      </c>
      <c r="J34" s="40">
        <v>2026.6333333333337</v>
      </c>
      <c r="K34" s="31">
        <v>1996</v>
      </c>
      <c r="L34" s="31">
        <v>1955.1</v>
      </c>
      <c r="M34" s="31">
        <v>3.3965000000000001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682.6</v>
      </c>
      <c r="D35" s="40">
        <v>682.85</v>
      </c>
      <c r="E35" s="40">
        <v>675.85</v>
      </c>
      <c r="F35" s="40">
        <v>669.1</v>
      </c>
      <c r="G35" s="40">
        <v>662.1</v>
      </c>
      <c r="H35" s="40">
        <v>689.6</v>
      </c>
      <c r="I35" s="40">
        <v>696.6</v>
      </c>
      <c r="J35" s="40">
        <v>703.35</v>
      </c>
      <c r="K35" s="31">
        <v>689.85</v>
      </c>
      <c r="L35" s="31">
        <v>676.1</v>
      </c>
      <c r="M35" s="31">
        <v>15.237310000000001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4085.6</v>
      </c>
      <c r="D36" s="40">
        <v>4060.3666666666668</v>
      </c>
      <c r="E36" s="40">
        <v>3976.7333333333336</v>
      </c>
      <c r="F36" s="40">
        <v>3867.8666666666668</v>
      </c>
      <c r="G36" s="40">
        <v>3784.2333333333336</v>
      </c>
      <c r="H36" s="40">
        <v>4169.2333333333336</v>
      </c>
      <c r="I36" s="40">
        <v>4252.8666666666668</v>
      </c>
      <c r="J36" s="40">
        <v>4361.7333333333336</v>
      </c>
      <c r="K36" s="31">
        <v>4144</v>
      </c>
      <c r="L36" s="31">
        <v>3951.5</v>
      </c>
      <c r="M36" s="31">
        <v>21.132069999999999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981.55</v>
      </c>
      <c r="D37" s="40">
        <v>981.4</v>
      </c>
      <c r="E37" s="40">
        <v>977.34999999999991</v>
      </c>
      <c r="F37" s="40">
        <v>973.15</v>
      </c>
      <c r="G37" s="40">
        <v>969.09999999999991</v>
      </c>
      <c r="H37" s="40">
        <v>985.59999999999991</v>
      </c>
      <c r="I37" s="40">
        <v>989.64999999999986</v>
      </c>
      <c r="J37" s="40">
        <v>993.84999999999991</v>
      </c>
      <c r="K37" s="31">
        <v>985.45</v>
      </c>
      <c r="L37" s="31">
        <v>977.2</v>
      </c>
      <c r="M37" s="31">
        <v>88.608999999999995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4641.95</v>
      </c>
      <c r="D38" s="40">
        <v>4658.9000000000005</v>
      </c>
      <c r="E38" s="40">
        <v>4603.0500000000011</v>
      </c>
      <c r="F38" s="40">
        <v>4564.1500000000005</v>
      </c>
      <c r="G38" s="40">
        <v>4508.3000000000011</v>
      </c>
      <c r="H38" s="40">
        <v>4697.8000000000011</v>
      </c>
      <c r="I38" s="40">
        <v>4753.6500000000015</v>
      </c>
      <c r="J38" s="40">
        <v>4792.5500000000011</v>
      </c>
      <c r="K38" s="31">
        <v>4714.75</v>
      </c>
      <c r="L38" s="31">
        <v>4620</v>
      </c>
      <c r="M38" s="31">
        <v>6.58995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7203.2</v>
      </c>
      <c r="D39" s="40">
        <v>7184.2666666666664</v>
      </c>
      <c r="E39" s="40">
        <v>7149.9333333333325</v>
      </c>
      <c r="F39" s="40">
        <v>7096.6666666666661</v>
      </c>
      <c r="G39" s="40">
        <v>7062.3333333333321</v>
      </c>
      <c r="H39" s="40">
        <v>7237.5333333333328</v>
      </c>
      <c r="I39" s="40">
        <v>7271.8666666666668</v>
      </c>
      <c r="J39" s="40">
        <v>7325.1333333333332</v>
      </c>
      <c r="K39" s="31">
        <v>7218.6</v>
      </c>
      <c r="L39" s="31">
        <v>7131</v>
      </c>
      <c r="M39" s="31">
        <v>14.148580000000001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1508.6</v>
      </c>
      <c r="D40" s="40">
        <v>1499.4333333333334</v>
      </c>
      <c r="E40" s="40">
        <v>1483.8666666666668</v>
      </c>
      <c r="F40" s="40">
        <v>1459.1333333333334</v>
      </c>
      <c r="G40" s="40">
        <v>1443.5666666666668</v>
      </c>
      <c r="H40" s="40">
        <v>1524.1666666666667</v>
      </c>
      <c r="I40" s="40">
        <v>1539.7333333333333</v>
      </c>
      <c r="J40" s="40">
        <v>1564.4666666666667</v>
      </c>
      <c r="K40" s="31">
        <v>1515</v>
      </c>
      <c r="L40" s="31">
        <v>1474.7</v>
      </c>
      <c r="M40" s="31">
        <v>20.908740000000002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6890.6</v>
      </c>
      <c r="D41" s="40">
        <v>6921.166666666667</v>
      </c>
      <c r="E41" s="40">
        <v>6819.4333333333343</v>
      </c>
      <c r="F41" s="40">
        <v>6748.2666666666673</v>
      </c>
      <c r="G41" s="40">
        <v>6646.5333333333347</v>
      </c>
      <c r="H41" s="40">
        <v>6992.3333333333339</v>
      </c>
      <c r="I41" s="40">
        <v>7094.0666666666657</v>
      </c>
      <c r="J41" s="40">
        <v>7165.2333333333336</v>
      </c>
      <c r="K41" s="31">
        <v>7022.9</v>
      </c>
      <c r="L41" s="31">
        <v>6850</v>
      </c>
      <c r="M41" s="31">
        <v>0.34755999999999998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2369</v>
      </c>
      <c r="D42" s="40">
        <v>2350.65</v>
      </c>
      <c r="E42" s="40">
        <v>2328.3500000000004</v>
      </c>
      <c r="F42" s="40">
        <v>2287.7000000000003</v>
      </c>
      <c r="G42" s="40">
        <v>2265.4000000000005</v>
      </c>
      <c r="H42" s="40">
        <v>2391.3000000000002</v>
      </c>
      <c r="I42" s="40">
        <v>2413.6000000000004</v>
      </c>
      <c r="J42" s="40">
        <v>2454.25</v>
      </c>
      <c r="K42" s="31">
        <v>2372.9499999999998</v>
      </c>
      <c r="L42" s="31">
        <v>2310</v>
      </c>
      <c r="M42" s="31">
        <v>2.9809299999999999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253.95</v>
      </c>
      <c r="D43" s="40">
        <v>251.48333333333335</v>
      </c>
      <c r="E43" s="40">
        <v>248.56666666666669</v>
      </c>
      <c r="F43" s="40">
        <v>243.18333333333334</v>
      </c>
      <c r="G43" s="40">
        <v>240.26666666666668</v>
      </c>
      <c r="H43" s="40">
        <v>256.86666666666667</v>
      </c>
      <c r="I43" s="40">
        <v>259.7833333333333</v>
      </c>
      <c r="J43" s="40">
        <v>265.16666666666674</v>
      </c>
      <c r="K43" s="31">
        <v>254.4</v>
      </c>
      <c r="L43" s="31">
        <v>246.1</v>
      </c>
      <c r="M43" s="31">
        <v>59.5657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188.1</v>
      </c>
      <c r="D44" s="40">
        <v>186.70000000000002</v>
      </c>
      <c r="E44" s="40">
        <v>184.90000000000003</v>
      </c>
      <c r="F44" s="40">
        <v>181.70000000000002</v>
      </c>
      <c r="G44" s="40">
        <v>179.90000000000003</v>
      </c>
      <c r="H44" s="40">
        <v>189.90000000000003</v>
      </c>
      <c r="I44" s="40">
        <v>191.70000000000005</v>
      </c>
      <c r="J44" s="40">
        <v>194.90000000000003</v>
      </c>
      <c r="K44" s="31">
        <v>188.5</v>
      </c>
      <c r="L44" s="31">
        <v>183.5</v>
      </c>
      <c r="M44" s="31">
        <v>152.25297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73.150000000000006</v>
      </c>
      <c r="D45" s="40">
        <v>73.399999999999991</v>
      </c>
      <c r="E45" s="40">
        <v>72.549999999999983</v>
      </c>
      <c r="F45" s="40">
        <v>71.949999999999989</v>
      </c>
      <c r="G45" s="40">
        <v>71.09999999999998</v>
      </c>
      <c r="H45" s="40">
        <v>73.999999999999986</v>
      </c>
      <c r="I45" s="40">
        <v>74.84999999999998</v>
      </c>
      <c r="J45" s="40">
        <v>75.449999999999989</v>
      </c>
      <c r="K45" s="31">
        <v>74.25</v>
      </c>
      <c r="L45" s="31">
        <v>72.8</v>
      </c>
      <c r="M45" s="31">
        <v>64.922669999999997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1616.1</v>
      </c>
      <c r="D46" s="40">
        <v>1618.55</v>
      </c>
      <c r="E46" s="40">
        <v>1602.9499999999998</v>
      </c>
      <c r="F46" s="40">
        <v>1589.8</v>
      </c>
      <c r="G46" s="40">
        <v>1574.1999999999998</v>
      </c>
      <c r="H46" s="40">
        <v>1631.6999999999998</v>
      </c>
      <c r="I46" s="40">
        <v>1647.2999999999997</v>
      </c>
      <c r="J46" s="40">
        <v>1660.4499999999998</v>
      </c>
      <c r="K46" s="31">
        <v>1634.15</v>
      </c>
      <c r="L46" s="31">
        <v>1605.4</v>
      </c>
      <c r="M46" s="31">
        <v>3.1345999999999998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673.55</v>
      </c>
      <c r="D47" s="40">
        <v>674.98333333333323</v>
      </c>
      <c r="E47" s="40">
        <v>669.96666666666647</v>
      </c>
      <c r="F47" s="40">
        <v>666.38333333333321</v>
      </c>
      <c r="G47" s="40">
        <v>661.36666666666645</v>
      </c>
      <c r="H47" s="40">
        <v>678.56666666666649</v>
      </c>
      <c r="I47" s="40">
        <v>683.58333333333314</v>
      </c>
      <c r="J47" s="40">
        <v>687.16666666666652</v>
      </c>
      <c r="K47" s="31">
        <v>680</v>
      </c>
      <c r="L47" s="31">
        <v>671.4</v>
      </c>
      <c r="M47" s="31">
        <v>6.5291600000000001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125.2</v>
      </c>
      <c r="D48" s="40">
        <v>124.7</v>
      </c>
      <c r="E48" s="40">
        <v>122.15</v>
      </c>
      <c r="F48" s="40">
        <v>119.10000000000001</v>
      </c>
      <c r="G48" s="40">
        <v>116.55000000000001</v>
      </c>
      <c r="H48" s="40">
        <v>127.75</v>
      </c>
      <c r="I48" s="40">
        <v>130.29999999999998</v>
      </c>
      <c r="J48" s="40">
        <v>133.35</v>
      </c>
      <c r="K48" s="31">
        <v>127.25</v>
      </c>
      <c r="L48" s="31">
        <v>121.65</v>
      </c>
      <c r="M48" s="31">
        <v>326.49860000000001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837.85</v>
      </c>
      <c r="D49" s="40">
        <v>834.63333333333333</v>
      </c>
      <c r="E49" s="40">
        <v>827.56666666666661</v>
      </c>
      <c r="F49" s="40">
        <v>817.2833333333333</v>
      </c>
      <c r="G49" s="40">
        <v>810.21666666666658</v>
      </c>
      <c r="H49" s="40">
        <v>844.91666666666663</v>
      </c>
      <c r="I49" s="40">
        <v>851.98333333333346</v>
      </c>
      <c r="J49" s="40">
        <v>862.26666666666665</v>
      </c>
      <c r="K49" s="31">
        <v>841.7</v>
      </c>
      <c r="L49" s="31">
        <v>824.35</v>
      </c>
      <c r="M49" s="31">
        <v>10.447240000000001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86.75</v>
      </c>
      <c r="D50" s="40">
        <v>86.433333333333337</v>
      </c>
      <c r="E50" s="40">
        <v>85.51666666666668</v>
      </c>
      <c r="F50" s="40">
        <v>84.283333333333346</v>
      </c>
      <c r="G50" s="40">
        <v>83.366666666666688</v>
      </c>
      <c r="H50" s="40">
        <v>87.666666666666671</v>
      </c>
      <c r="I50" s="40">
        <v>88.583333333333329</v>
      </c>
      <c r="J50" s="40">
        <v>89.816666666666663</v>
      </c>
      <c r="K50" s="31">
        <v>87.35</v>
      </c>
      <c r="L50" s="31">
        <v>85.2</v>
      </c>
      <c r="M50" s="31">
        <v>345.25441000000001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376.8</v>
      </c>
      <c r="D51" s="40">
        <v>376.63333333333338</v>
      </c>
      <c r="E51" s="40">
        <v>374.56666666666678</v>
      </c>
      <c r="F51" s="40">
        <v>372.33333333333337</v>
      </c>
      <c r="G51" s="40">
        <v>370.26666666666677</v>
      </c>
      <c r="H51" s="40">
        <v>378.86666666666679</v>
      </c>
      <c r="I51" s="40">
        <v>380.93333333333339</v>
      </c>
      <c r="J51" s="40">
        <v>383.1666666666668</v>
      </c>
      <c r="K51" s="31">
        <v>378.7</v>
      </c>
      <c r="L51" s="31">
        <v>374.4</v>
      </c>
      <c r="M51" s="31">
        <v>21.392939999999999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837.8</v>
      </c>
      <c r="D52" s="40">
        <v>832.86666666666667</v>
      </c>
      <c r="E52" s="40">
        <v>825.73333333333335</v>
      </c>
      <c r="F52" s="40">
        <v>813.66666666666663</v>
      </c>
      <c r="G52" s="40">
        <v>806.5333333333333</v>
      </c>
      <c r="H52" s="40">
        <v>844.93333333333339</v>
      </c>
      <c r="I52" s="40">
        <v>852.06666666666683</v>
      </c>
      <c r="J52" s="40">
        <v>864.13333333333344</v>
      </c>
      <c r="K52" s="31">
        <v>840</v>
      </c>
      <c r="L52" s="31">
        <v>820.8</v>
      </c>
      <c r="M52" s="31">
        <v>49.077970000000001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244.9</v>
      </c>
      <c r="D53" s="40">
        <v>245.45000000000002</v>
      </c>
      <c r="E53" s="40">
        <v>242.95000000000005</v>
      </c>
      <c r="F53" s="40">
        <v>241.00000000000003</v>
      </c>
      <c r="G53" s="40">
        <v>238.50000000000006</v>
      </c>
      <c r="H53" s="40">
        <v>247.40000000000003</v>
      </c>
      <c r="I53" s="40">
        <v>249.89999999999998</v>
      </c>
      <c r="J53" s="40">
        <v>251.85000000000002</v>
      </c>
      <c r="K53" s="31">
        <v>247.95</v>
      </c>
      <c r="L53" s="31">
        <v>243.5</v>
      </c>
      <c r="M53" s="31">
        <v>37.149369999999998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18995.650000000001</v>
      </c>
      <c r="D54" s="40">
        <v>19024.566666666666</v>
      </c>
      <c r="E54" s="40">
        <v>18851.133333333331</v>
      </c>
      <c r="F54" s="40">
        <v>18706.616666666665</v>
      </c>
      <c r="G54" s="40">
        <v>18533.183333333331</v>
      </c>
      <c r="H54" s="40">
        <v>19169.083333333332</v>
      </c>
      <c r="I54" s="40">
        <v>19342.516666666666</v>
      </c>
      <c r="J54" s="40">
        <v>19487.033333333333</v>
      </c>
      <c r="K54" s="31">
        <v>19198</v>
      </c>
      <c r="L54" s="31">
        <v>18880.05</v>
      </c>
      <c r="M54" s="31">
        <v>0.23505999999999999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5044.7</v>
      </c>
      <c r="D55" s="40">
        <v>5024.4333333333334</v>
      </c>
      <c r="E55" s="40">
        <v>4990.2666666666664</v>
      </c>
      <c r="F55" s="40">
        <v>4935.833333333333</v>
      </c>
      <c r="G55" s="40">
        <v>4901.6666666666661</v>
      </c>
      <c r="H55" s="40">
        <v>5078.8666666666668</v>
      </c>
      <c r="I55" s="40">
        <v>5113.0333333333328</v>
      </c>
      <c r="J55" s="40">
        <v>5167.4666666666672</v>
      </c>
      <c r="K55" s="31">
        <v>5058.6000000000004</v>
      </c>
      <c r="L55" s="31">
        <v>4970</v>
      </c>
      <c r="M55" s="31">
        <v>4.0748499999999996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303.75</v>
      </c>
      <c r="D56" s="40">
        <v>302.11666666666667</v>
      </c>
      <c r="E56" s="40">
        <v>299.23333333333335</v>
      </c>
      <c r="F56" s="40">
        <v>294.7166666666667</v>
      </c>
      <c r="G56" s="40">
        <v>291.83333333333337</v>
      </c>
      <c r="H56" s="40">
        <v>306.63333333333333</v>
      </c>
      <c r="I56" s="40">
        <v>309.51666666666665</v>
      </c>
      <c r="J56" s="40">
        <v>314.0333333333333</v>
      </c>
      <c r="K56" s="31">
        <v>305</v>
      </c>
      <c r="L56" s="31">
        <v>297.60000000000002</v>
      </c>
      <c r="M56" s="31">
        <v>55.114759999999997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1126.6500000000001</v>
      </c>
      <c r="D57" s="40">
        <v>1123.2166666666667</v>
      </c>
      <c r="E57" s="40">
        <v>1115.4333333333334</v>
      </c>
      <c r="F57" s="40">
        <v>1104.2166666666667</v>
      </c>
      <c r="G57" s="40">
        <v>1096.4333333333334</v>
      </c>
      <c r="H57" s="40">
        <v>1134.4333333333334</v>
      </c>
      <c r="I57" s="40">
        <v>1142.2166666666667</v>
      </c>
      <c r="J57" s="40">
        <v>1153.4333333333334</v>
      </c>
      <c r="K57" s="31">
        <v>1131</v>
      </c>
      <c r="L57" s="31">
        <v>1112</v>
      </c>
      <c r="M57" s="31">
        <v>12.3811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1006.05</v>
      </c>
      <c r="D58" s="40">
        <v>1002.3166666666666</v>
      </c>
      <c r="E58" s="40">
        <v>997.48333333333323</v>
      </c>
      <c r="F58" s="40">
        <v>988.91666666666663</v>
      </c>
      <c r="G58" s="40">
        <v>984.08333333333326</v>
      </c>
      <c r="H58" s="40">
        <v>1010.8833333333332</v>
      </c>
      <c r="I58" s="40">
        <v>1015.7166666666667</v>
      </c>
      <c r="J58" s="40">
        <v>1024.2833333333333</v>
      </c>
      <c r="K58" s="31">
        <v>1007.15</v>
      </c>
      <c r="L58" s="31">
        <v>993.75</v>
      </c>
      <c r="M58" s="31">
        <v>15.721970000000001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1383.95</v>
      </c>
      <c r="D59" s="40">
        <v>1384.2</v>
      </c>
      <c r="E59" s="40">
        <v>1368.4</v>
      </c>
      <c r="F59" s="40">
        <v>1352.8500000000001</v>
      </c>
      <c r="G59" s="40">
        <v>1337.0500000000002</v>
      </c>
      <c r="H59" s="40">
        <v>1399.75</v>
      </c>
      <c r="I59" s="40">
        <v>1415.5499999999997</v>
      </c>
      <c r="J59" s="40">
        <v>1431.1</v>
      </c>
      <c r="K59" s="31">
        <v>1400</v>
      </c>
      <c r="L59" s="31">
        <v>1368.65</v>
      </c>
      <c r="M59" s="31">
        <v>1.6034600000000001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228.55</v>
      </c>
      <c r="D60" s="40">
        <v>228.75</v>
      </c>
      <c r="E60" s="40">
        <v>227.8</v>
      </c>
      <c r="F60" s="40">
        <v>227.05</v>
      </c>
      <c r="G60" s="40">
        <v>226.10000000000002</v>
      </c>
      <c r="H60" s="40">
        <v>229.5</v>
      </c>
      <c r="I60" s="40">
        <v>230.45</v>
      </c>
      <c r="J60" s="40">
        <v>231.2</v>
      </c>
      <c r="K60" s="31">
        <v>229.7</v>
      </c>
      <c r="L60" s="31">
        <v>228</v>
      </c>
      <c r="M60" s="31">
        <v>85.183189999999996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4594.25</v>
      </c>
      <c r="D61" s="40">
        <v>4594.1500000000005</v>
      </c>
      <c r="E61" s="40">
        <v>4559.4000000000015</v>
      </c>
      <c r="F61" s="40">
        <v>4524.5500000000011</v>
      </c>
      <c r="G61" s="40">
        <v>4489.800000000002</v>
      </c>
      <c r="H61" s="40">
        <v>4629.0000000000009</v>
      </c>
      <c r="I61" s="40">
        <v>4663.7499999999991</v>
      </c>
      <c r="J61" s="40">
        <v>4698.6000000000004</v>
      </c>
      <c r="K61" s="31">
        <v>4628.8999999999996</v>
      </c>
      <c r="L61" s="31">
        <v>4559.3</v>
      </c>
      <c r="M61" s="31">
        <v>2.14384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1659.7</v>
      </c>
      <c r="D62" s="40">
        <v>1655.6166666666668</v>
      </c>
      <c r="E62" s="40">
        <v>1644.2333333333336</v>
      </c>
      <c r="F62" s="40">
        <v>1628.7666666666669</v>
      </c>
      <c r="G62" s="40">
        <v>1617.3833333333337</v>
      </c>
      <c r="H62" s="40">
        <v>1671.0833333333335</v>
      </c>
      <c r="I62" s="40">
        <v>1682.4666666666667</v>
      </c>
      <c r="J62" s="40">
        <v>1697.9333333333334</v>
      </c>
      <c r="K62" s="31">
        <v>1667</v>
      </c>
      <c r="L62" s="31">
        <v>1640.15</v>
      </c>
      <c r="M62" s="31">
        <v>3.7683300000000002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668.3</v>
      </c>
      <c r="D63" s="40">
        <v>665.44999999999993</v>
      </c>
      <c r="E63" s="40">
        <v>660.89999999999986</v>
      </c>
      <c r="F63" s="40">
        <v>653.49999999999989</v>
      </c>
      <c r="G63" s="40">
        <v>648.94999999999982</v>
      </c>
      <c r="H63" s="40">
        <v>672.84999999999991</v>
      </c>
      <c r="I63" s="40">
        <v>677.39999999999986</v>
      </c>
      <c r="J63" s="40">
        <v>684.8</v>
      </c>
      <c r="K63" s="31">
        <v>670</v>
      </c>
      <c r="L63" s="31">
        <v>658.05</v>
      </c>
      <c r="M63" s="31">
        <v>11.14808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936.55</v>
      </c>
      <c r="D64" s="40">
        <v>937.31666666666661</v>
      </c>
      <c r="E64" s="40">
        <v>930.33333333333326</v>
      </c>
      <c r="F64" s="40">
        <v>924.11666666666667</v>
      </c>
      <c r="G64" s="40">
        <v>917.13333333333333</v>
      </c>
      <c r="H64" s="40">
        <v>943.53333333333319</v>
      </c>
      <c r="I64" s="40">
        <v>950.51666666666654</v>
      </c>
      <c r="J64" s="40">
        <v>956.73333333333312</v>
      </c>
      <c r="K64" s="31">
        <v>944.3</v>
      </c>
      <c r="L64" s="31">
        <v>931.1</v>
      </c>
      <c r="M64" s="31">
        <v>4.6527200000000004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292.5</v>
      </c>
      <c r="D65" s="40">
        <v>294.05</v>
      </c>
      <c r="E65" s="40">
        <v>290.35000000000002</v>
      </c>
      <c r="F65" s="40">
        <v>288.2</v>
      </c>
      <c r="G65" s="40">
        <v>284.5</v>
      </c>
      <c r="H65" s="40">
        <v>296.20000000000005</v>
      </c>
      <c r="I65" s="40">
        <v>299.89999999999998</v>
      </c>
      <c r="J65" s="40">
        <v>302.05000000000007</v>
      </c>
      <c r="K65" s="31">
        <v>297.75</v>
      </c>
      <c r="L65" s="31">
        <v>291.89999999999998</v>
      </c>
      <c r="M65" s="31">
        <v>18.176459999999999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1843.3</v>
      </c>
      <c r="D66" s="40">
        <v>1844.8500000000001</v>
      </c>
      <c r="E66" s="40">
        <v>1826.4500000000003</v>
      </c>
      <c r="F66" s="40">
        <v>1809.6000000000001</v>
      </c>
      <c r="G66" s="40">
        <v>1791.2000000000003</v>
      </c>
      <c r="H66" s="40">
        <v>1861.7000000000003</v>
      </c>
      <c r="I66" s="40">
        <v>1880.1000000000004</v>
      </c>
      <c r="J66" s="40">
        <v>1896.9500000000003</v>
      </c>
      <c r="K66" s="31">
        <v>1863.25</v>
      </c>
      <c r="L66" s="31">
        <v>1828</v>
      </c>
      <c r="M66" s="31">
        <v>5.8988399999999999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496</v>
      </c>
      <c r="D67" s="40">
        <v>494.63333333333338</v>
      </c>
      <c r="E67" s="40">
        <v>491.51666666666677</v>
      </c>
      <c r="F67" s="40">
        <v>487.03333333333336</v>
      </c>
      <c r="G67" s="40">
        <v>483.91666666666674</v>
      </c>
      <c r="H67" s="40">
        <v>499.11666666666679</v>
      </c>
      <c r="I67" s="40">
        <v>502.23333333333346</v>
      </c>
      <c r="J67" s="40">
        <v>506.71666666666681</v>
      </c>
      <c r="K67" s="31">
        <v>497.75</v>
      </c>
      <c r="L67" s="31">
        <v>490.15</v>
      </c>
      <c r="M67" s="31">
        <v>43.608930000000001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570.9</v>
      </c>
      <c r="D68" s="40">
        <v>569.7166666666667</v>
      </c>
      <c r="E68" s="40">
        <v>566.43333333333339</v>
      </c>
      <c r="F68" s="40">
        <v>561.9666666666667</v>
      </c>
      <c r="G68" s="40">
        <v>558.68333333333339</v>
      </c>
      <c r="H68" s="40">
        <v>574.18333333333339</v>
      </c>
      <c r="I68" s="40">
        <v>577.4666666666667</v>
      </c>
      <c r="J68" s="40">
        <v>581.93333333333339</v>
      </c>
      <c r="K68" s="31">
        <v>573</v>
      </c>
      <c r="L68" s="31">
        <v>565.25</v>
      </c>
      <c r="M68" s="31">
        <v>20.229710000000001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2254.85</v>
      </c>
      <c r="D69" s="40">
        <v>2262.3833333333332</v>
      </c>
      <c r="E69" s="40">
        <v>2235.9666666666662</v>
      </c>
      <c r="F69" s="40">
        <v>2217.083333333333</v>
      </c>
      <c r="G69" s="40">
        <v>2190.6666666666661</v>
      </c>
      <c r="H69" s="40">
        <v>2281.2666666666664</v>
      </c>
      <c r="I69" s="40">
        <v>2307.6833333333334</v>
      </c>
      <c r="J69" s="40">
        <v>2326.5666666666666</v>
      </c>
      <c r="K69" s="31">
        <v>2288.8000000000002</v>
      </c>
      <c r="L69" s="31">
        <v>2243.5</v>
      </c>
      <c r="M69" s="31">
        <v>3.3502700000000001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2163.1</v>
      </c>
      <c r="D70" s="40">
        <v>2162.1166666666668</v>
      </c>
      <c r="E70" s="40">
        <v>2146.2333333333336</v>
      </c>
      <c r="F70" s="40">
        <v>2129.3666666666668</v>
      </c>
      <c r="G70" s="40">
        <v>2113.4833333333336</v>
      </c>
      <c r="H70" s="40">
        <v>2178.9833333333336</v>
      </c>
      <c r="I70" s="40">
        <v>2194.8666666666668</v>
      </c>
      <c r="J70" s="40">
        <v>2211.7333333333336</v>
      </c>
      <c r="K70" s="31">
        <v>2178</v>
      </c>
      <c r="L70" s="31">
        <v>2145.25</v>
      </c>
      <c r="M70" s="31">
        <v>6.4421400000000002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385.55</v>
      </c>
      <c r="D71" s="40">
        <v>384.7</v>
      </c>
      <c r="E71" s="40">
        <v>381.15</v>
      </c>
      <c r="F71" s="40">
        <v>376.75</v>
      </c>
      <c r="G71" s="40">
        <v>373.2</v>
      </c>
      <c r="H71" s="40">
        <v>389.09999999999997</v>
      </c>
      <c r="I71" s="40">
        <v>392.65000000000003</v>
      </c>
      <c r="J71" s="40">
        <v>397.04999999999995</v>
      </c>
      <c r="K71" s="31">
        <v>388.25</v>
      </c>
      <c r="L71" s="31">
        <v>380.3</v>
      </c>
      <c r="M71" s="31">
        <v>11.80869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3579.6</v>
      </c>
      <c r="D72" s="40">
        <v>3594.2333333333336</v>
      </c>
      <c r="E72" s="40">
        <v>3555.3666666666672</v>
      </c>
      <c r="F72" s="40">
        <v>3531.1333333333337</v>
      </c>
      <c r="G72" s="40">
        <v>3492.2666666666673</v>
      </c>
      <c r="H72" s="40">
        <v>3618.4666666666672</v>
      </c>
      <c r="I72" s="40">
        <v>3657.3333333333339</v>
      </c>
      <c r="J72" s="40">
        <v>3681.5666666666671</v>
      </c>
      <c r="K72" s="31">
        <v>3633.1</v>
      </c>
      <c r="L72" s="31">
        <v>3570</v>
      </c>
      <c r="M72" s="31">
        <v>6.3354299999999997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4546.6000000000004</v>
      </c>
      <c r="D73" s="40">
        <v>4538.3500000000004</v>
      </c>
      <c r="E73" s="40">
        <v>4469.3500000000004</v>
      </c>
      <c r="F73" s="40">
        <v>4392.1000000000004</v>
      </c>
      <c r="G73" s="40">
        <v>4323.1000000000004</v>
      </c>
      <c r="H73" s="40">
        <v>4615.6000000000004</v>
      </c>
      <c r="I73" s="40">
        <v>4684.6000000000004</v>
      </c>
      <c r="J73" s="40">
        <v>4761.8500000000004</v>
      </c>
      <c r="K73" s="31">
        <v>4607.3500000000004</v>
      </c>
      <c r="L73" s="31">
        <v>4461.1000000000004</v>
      </c>
      <c r="M73" s="31">
        <v>9.8985800000000008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2026.45</v>
      </c>
      <c r="D74" s="40">
        <v>2017.9833333333333</v>
      </c>
      <c r="E74" s="40">
        <v>2000.9666666666667</v>
      </c>
      <c r="F74" s="40">
        <v>1975.4833333333333</v>
      </c>
      <c r="G74" s="40">
        <v>1958.4666666666667</v>
      </c>
      <c r="H74" s="40">
        <v>2043.4666666666667</v>
      </c>
      <c r="I74" s="40">
        <v>2060.4833333333336</v>
      </c>
      <c r="J74" s="40">
        <v>2085.9666666666667</v>
      </c>
      <c r="K74" s="31">
        <v>2035</v>
      </c>
      <c r="L74" s="31">
        <v>1992.5</v>
      </c>
      <c r="M74" s="31">
        <v>5.2827700000000002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4915.05</v>
      </c>
      <c r="D75" s="40">
        <v>4893.3999999999996</v>
      </c>
      <c r="E75" s="40">
        <v>4846.7999999999993</v>
      </c>
      <c r="F75" s="40">
        <v>4778.5499999999993</v>
      </c>
      <c r="G75" s="40">
        <v>4731.9499999999989</v>
      </c>
      <c r="H75" s="40">
        <v>4961.6499999999996</v>
      </c>
      <c r="I75" s="40">
        <v>5008.25</v>
      </c>
      <c r="J75" s="40">
        <v>5076.5</v>
      </c>
      <c r="K75" s="31">
        <v>4940</v>
      </c>
      <c r="L75" s="31">
        <v>4825.1499999999996</v>
      </c>
      <c r="M75" s="31">
        <v>7.6290300000000002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3538.9</v>
      </c>
      <c r="D76" s="40">
        <v>3530.9333333333329</v>
      </c>
      <c r="E76" s="40">
        <v>3497.9666666666658</v>
      </c>
      <c r="F76" s="40">
        <v>3457.0333333333328</v>
      </c>
      <c r="G76" s="40">
        <v>3424.0666666666657</v>
      </c>
      <c r="H76" s="40">
        <v>3571.8666666666659</v>
      </c>
      <c r="I76" s="40">
        <v>3604.833333333333</v>
      </c>
      <c r="J76" s="40">
        <v>3645.766666666666</v>
      </c>
      <c r="K76" s="31">
        <v>3563.9</v>
      </c>
      <c r="L76" s="31">
        <v>3490</v>
      </c>
      <c r="M76" s="31">
        <v>6.10093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403</v>
      </c>
      <c r="D77" s="40">
        <v>397.0333333333333</v>
      </c>
      <c r="E77" s="40">
        <v>389.06666666666661</v>
      </c>
      <c r="F77" s="40">
        <v>375.13333333333333</v>
      </c>
      <c r="G77" s="40">
        <v>367.16666666666663</v>
      </c>
      <c r="H77" s="40">
        <v>410.96666666666658</v>
      </c>
      <c r="I77" s="40">
        <v>418.93333333333328</v>
      </c>
      <c r="J77" s="40">
        <v>432.86666666666656</v>
      </c>
      <c r="K77" s="31">
        <v>405</v>
      </c>
      <c r="L77" s="31">
        <v>383.1</v>
      </c>
      <c r="M77" s="31">
        <v>17.006450000000001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2179.4</v>
      </c>
      <c r="D78" s="40">
        <v>2168.1333333333332</v>
      </c>
      <c r="E78" s="40">
        <v>2146.2666666666664</v>
      </c>
      <c r="F78" s="40">
        <v>2113.1333333333332</v>
      </c>
      <c r="G78" s="40">
        <v>2091.2666666666664</v>
      </c>
      <c r="H78" s="40">
        <v>2201.2666666666664</v>
      </c>
      <c r="I78" s="40">
        <v>2223.1333333333332</v>
      </c>
      <c r="J78" s="40">
        <v>2256.2666666666664</v>
      </c>
      <c r="K78" s="31">
        <v>2190</v>
      </c>
      <c r="L78" s="31">
        <v>2135</v>
      </c>
      <c r="M78" s="31">
        <v>1.8704799999999999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144.35</v>
      </c>
      <c r="D79" s="40">
        <v>142.78333333333333</v>
      </c>
      <c r="E79" s="40">
        <v>140.06666666666666</v>
      </c>
      <c r="F79" s="40">
        <v>135.78333333333333</v>
      </c>
      <c r="G79" s="40">
        <v>133.06666666666666</v>
      </c>
      <c r="H79" s="40">
        <v>147.06666666666666</v>
      </c>
      <c r="I79" s="40">
        <v>149.7833333333333</v>
      </c>
      <c r="J79" s="40">
        <v>154.06666666666666</v>
      </c>
      <c r="K79" s="31">
        <v>145.5</v>
      </c>
      <c r="L79" s="31">
        <v>138.5</v>
      </c>
      <c r="M79" s="31">
        <v>191.29741000000001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123.75</v>
      </c>
      <c r="D80" s="40">
        <v>123.39999999999999</v>
      </c>
      <c r="E80" s="40">
        <v>122.44999999999999</v>
      </c>
      <c r="F80" s="40">
        <v>121.14999999999999</v>
      </c>
      <c r="G80" s="40">
        <v>120.19999999999999</v>
      </c>
      <c r="H80" s="40">
        <v>124.69999999999999</v>
      </c>
      <c r="I80" s="40">
        <v>125.65</v>
      </c>
      <c r="J80" s="40">
        <v>126.94999999999999</v>
      </c>
      <c r="K80" s="31">
        <v>124.35</v>
      </c>
      <c r="L80" s="31">
        <v>122.1</v>
      </c>
      <c r="M80" s="31">
        <v>78.060100000000006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310.2</v>
      </c>
      <c r="D81" s="40">
        <v>308.31666666666666</v>
      </c>
      <c r="E81" s="40">
        <v>305.73333333333335</v>
      </c>
      <c r="F81" s="40">
        <v>301.26666666666671</v>
      </c>
      <c r="G81" s="40">
        <v>298.68333333333339</v>
      </c>
      <c r="H81" s="40">
        <v>312.7833333333333</v>
      </c>
      <c r="I81" s="40">
        <v>315.36666666666667</v>
      </c>
      <c r="J81" s="40">
        <v>319.83333333333326</v>
      </c>
      <c r="K81" s="31">
        <v>310.89999999999998</v>
      </c>
      <c r="L81" s="31">
        <v>303.85000000000002</v>
      </c>
      <c r="M81" s="31">
        <v>15.811489999999999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107.5</v>
      </c>
      <c r="D82" s="40">
        <v>107.25</v>
      </c>
      <c r="E82" s="40">
        <v>106.5</v>
      </c>
      <c r="F82" s="40">
        <v>105.5</v>
      </c>
      <c r="G82" s="40">
        <v>104.75</v>
      </c>
      <c r="H82" s="40">
        <v>108.25</v>
      </c>
      <c r="I82" s="40">
        <v>109</v>
      </c>
      <c r="J82" s="40">
        <v>110</v>
      </c>
      <c r="K82" s="31">
        <v>108</v>
      </c>
      <c r="L82" s="31">
        <v>106.25</v>
      </c>
      <c r="M82" s="31">
        <v>81.191109999999995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1009.05</v>
      </c>
      <c r="D83" s="40">
        <v>1013.0833333333334</v>
      </c>
      <c r="E83" s="40">
        <v>999.01666666666665</v>
      </c>
      <c r="F83" s="40">
        <v>988.98333333333323</v>
      </c>
      <c r="G83" s="40">
        <v>974.91666666666652</v>
      </c>
      <c r="H83" s="40">
        <v>1023.1166666666668</v>
      </c>
      <c r="I83" s="40">
        <v>1037.1833333333336</v>
      </c>
      <c r="J83" s="40">
        <v>1047.2166666666669</v>
      </c>
      <c r="K83" s="31">
        <v>1027.1500000000001</v>
      </c>
      <c r="L83" s="31">
        <v>1003.05</v>
      </c>
      <c r="M83" s="31">
        <v>4.9003899999999998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1070</v>
      </c>
      <c r="D84" s="40">
        <v>1066.7666666666667</v>
      </c>
      <c r="E84" s="40">
        <v>1051.5333333333333</v>
      </c>
      <c r="F84" s="40">
        <v>1033.0666666666666</v>
      </c>
      <c r="G84" s="40">
        <v>1017.8333333333333</v>
      </c>
      <c r="H84" s="40">
        <v>1085.2333333333333</v>
      </c>
      <c r="I84" s="40">
        <v>1100.4666666666665</v>
      </c>
      <c r="J84" s="40">
        <v>1118.9333333333334</v>
      </c>
      <c r="K84" s="31">
        <v>1082</v>
      </c>
      <c r="L84" s="31">
        <v>1048.3</v>
      </c>
      <c r="M84" s="31">
        <v>16.295020000000001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1536.55</v>
      </c>
      <c r="D85" s="40">
        <v>1547.1833333333334</v>
      </c>
      <c r="E85" s="40">
        <v>1514.3666666666668</v>
      </c>
      <c r="F85" s="40">
        <v>1492.1833333333334</v>
      </c>
      <c r="G85" s="40">
        <v>1459.3666666666668</v>
      </c>
      <c r="H85" s="40">
        <v>1569.3666666666668</v>
      </c>
      <c r="I85" s="40">
        <v>1602.1833333333334</v>
      </c>
      <c r="J85" s="40">
        <v>1624.3666666666668</v>
      </c>
      <c r="K85" s="31">
        <v>1580</v>
      </c>
      <c r="L85" s="31">
        <v>1525</v>
      </c>
      <c r="M85" s="31">
        <v>13.926500000000001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1780.75</v>
      </c>
      <c r="D86" s="40">
        <v>1780.5166666666667</v>
      </c>
      <c r="E86" s="40">
        <v>1771.2833333333333</v>
      </c>
      <c r="F86" s="40">
        <v>1761.8166666666666</v>
      </c>
      <c r="G86" s="40">
        <v>1752.5833333333333</v>
      </c>
      <c r="H86" s="40">
        <v>1789.9833333333333</v>
      </c>
      <c r="I86" s="40">
        <v>1799.2166666666665</v>
      </c>
      <c r="J86" s="40">
        <v>1808.6833333333334</v>
      </c>
      <c r="K86" s="31">
        <v>1789.75</v>
      </c>
      <c r="L86" s="31">
        <v>1771.05</v>
      </c>
      <c r="M86" s="31">
        <v>9.6570699999999992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478.6</v>
      </c>
      <c r="D87" s="40">
        <v>480.51666666666665</v>
      </c>
      <c r="E87" s="40">
        <v>474.38333333333333</v>
      </c>
      <c r="F87" s="40">
        <v>470.16666666666669</v>
      </c>
      <c r="G87" s="40">
        <v>464.03333333333336</v>
      </c>
      <c r="H87" s="40">
        <v>484.73333333333329</v>
      </c>
      <c r="I87" s="40">
        <v>490.86666666666662</v>
      </c>
      <c r="J87" s="40">
        <v>495.08333333333326</v>
      </c>
      <c r="K87" s="31">
        <v>486.65</v>
      </c>
      <c r="L87" s="31">
        <v>476.3</v>
      </c>
      <c r="M87" s="31">
        <v>8.2259799999999998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301.75</v>
      </c>
      <c r="D88" s="40">
        <v>303.65000000000003</v>
      </c>
      <c r="E88" s="40">
        <v>296.55000000000007</v>
      </c>
      <c r="F88" s="40">
        <v>291.35000000000002</v>
      </c>
      <c r="G88" s="40">
        <v>284.25000000000006</v>
      </c>
      <c r="H88" s="40">
        <v>308.85000000000008</v>
      </c>
      <c r="I88" s="40">
        <v>315.9500000000001</v>
      </c>
      <c r="J88" s="40">
        <v>321.15000000000009</v>
      </c>
      <c r="K88" s="31">
        <v>310.75</v>
      </c>
      <c r="L88" s="31">
        <v>298.45</v>
      </c>
      <c r="M88" s="31">
        <v>15.56404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1148.2</v>
      </c>
      <c r="D89" s="40">
        <v>1144.9666666666665</v>
      </c>
      <c r="E89" s="40">
        <v>1135.6833333333329</v>
      </c>
      <c r="F89" s="40">
        <v>1123.1666666666665</v>
      </c>
      <c r="G89" s="40">
        <v>1113.883333333333</v>
      </c>
      <c r="H89" s="40">
        <v>1157.4833333333329</v>
      </c>
      <c r="I89" s="40">
        <v>1166.7666666666662</v>
      </c>
      <c r="J89" s="40">
        <v>1179.2833333333328</v>
      </c>
      <c r="K89" s="31">
        <v>1154.25</v>
      </c>
      <c r="L89" s="31">
        <v>1132.45</v>
      </c>
      <c r="M89" s="31">
        <v>29.09817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1918.2</v>
      </c>
      <c r="D90" s="40">
        <v>1924.5666666666666</v>
      </c>
      <c r="E90" s="40">
        <v>1894.6833333333332</v>
      </c>
      <c r="F90" s="40">
        <v>1871.1666666666665</v>
      </c>
      <c r="G90" s="40">
        <v>1841.2833333333331</v>
      </c>
      <c r="H90" s="40">
        <v>1948.0833333333333</v>
      </c>
      <c r="I90" s="40">
        <v>1977.9666666666665</v>
      </c>
      <c r="J90" s="40">
        <v>2001.4833333333333</v>
      </c>
      <c r="K90" s="31">
        <v>1954.45</v>
      </c>
      <c r="L90" s="31">
        <v>1901.05</v>
      </c>
      <c r="M90" s="31">
        <v>7.2533399999999997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1602.75</v>
      </c>
      <c r="D91" s="40">
        <v>1598.6499999999999</v>
      </c>
      <c r="E91" s="40">
        <v>1588.0999999999997</v>
      </c>
      <c r="F91" s="40">
        <v>1573.4499999999998</v>
      </c>
      <c r="G91" s="40">
        <v>1562.8999999999996</v>
      </c>
      <c r="H91" s="40">
        <v>1613.2999999999997</v>
      </c>
      <c r="I91" s="40">
        <v>1623.85</v>
      </c>
      <c r="J91" s="40">
        <v>1638.4999999999998</v>
      </c>
      <c r="K91" s="31">
        <v>1609.2</v>
      </c>
      <c r="L91" s="31">
        <v>1584</v>
      </c>
      <c r="M91" s="31">
        <v>78.896360000000001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609.54999999999995</v>
      </c>
      <c r="D92" s="40">
        <v>600.38333333333333</v>
      </c>
      <c r="E92" s="40">
        <v>585.76666666666665</v>
      </c>
      <c r="F92" s="40">
        <v>561.98333333333335</v>
      </c>
      <c r="G92" s="40">
        <v>547.36666666666667</v>
      </c>
      <c r="H92" s="40">
        <v>624.16666666666663</v>
      </c>
      <c r="I92" s="40">
        <v>638.78333333333319</v>
      </c>
      <c r="J92" s="40">
        <v>662.56666666666661</v>
      </c>
      <c r="K92" s="31">
        <v>615</v>
      </c>
      <c r="L92" s="31">
        <v>576.6</v>
      </c>
      <c r="M92" s="31">
        <v>114.22524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1350.85</v>
      </c>
      <c r="D93" s="40">
        <v>1356.1666666666667</v>
      </c>
      <c r="E93" s="40">
        <v>1343.3333333333335</v>
      </c>
      <c r="F93" s="40">
        <v>1335.8166666666668</v>
      </c>
      <c r="G93" s="40">
        <v>1322.9833333333336</v>
      </c>
      <c r="H93" s="40">
        <v>1363.6833333333334</v>
      </c>
      <c r="I93" s="40">
        <v>1376.5166666666669</v>
      </c>
      <c r="J93" s="40">
        <v>1384.0333333333333</v>
      </c>
      <c r="K93" s="31">
        <v>1369</v>
      </c>
      <c r="L93" s="31">
        <v>1348.65</v>
      </c>
      <c r="M93" s="31">
        <v>8.4432500000000008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2832.05</v>
      </c>
      <c r="D94" s="40">
        <v>2827.3166666666671</v>
      </c>
      <c r="E94" s="40">
        <v>2809.733333333334</v>
      </c>
      <c r="F94" s="40">
        <v>2787.416666666667</v>
      </c>
      <c r="G94" s="40">
        <v>2769.8333333333339</v>
      </c>
      <c r="H94" s="40">
        <v>2849.6333333333341</v>
      </c>
      <c r="I94" s="40">
        <v>2867.2166666666672</v>
      </c>
      <c r="J94" s="40">
        <v>2889.5333333333342</v>
      </c>
      <c r="K94" s="31">
        <v>2844.9</v>
      </c>
      <c r="L94" s="31">
        <v>2805</v>
      </c>
      <c r="M94" s="31">
        <v>10.292350000000001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426.95</v>
      </c>
      <c r="D95" s="40">
        <v>428.06666666666666</v>
      </c>
      <c r="E95" s="40">
        <v>424.68333333333334</v>
      </c>
      <c r="F95" s="40">
        <v>422.41666666666669</v>
      </c>
      <c r="G95" s="40">
        <v>419.03333333333336</v>
      </c>
      <c r="H95" s="40">
        <v>430.33333333333331</v>
      </c>
      <c r="I95" s="40">
        <v>433.71666666666664</v>
      </c>
      <c r="J95" s="40">
        <v>435.98333333333329</v>
      </c>
      <c r="K95" s="31">
        <v>431.45</v>
      </c>
      <c r="L95" s="31">
        <v>425.8</v>
      </c>
      <c r="M95" s="31">
        <v>79.310680000000005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3844.7</v>
      </c>
      <c r="D96" s="40">
        <v>3816.35</v>
      </c>
      <c r="E96" s="40">
        <v>3746.7</v>
      </c>
      <c r="F96" s="40">
        <v>3648.7</v>
      </c>
      <c r="G96" s="40">
        <v>3579.0499999999997</v>
      </c>
      <c r="H96" s="40">
        <v>3914.35</v>
      </c>
      <c r="I96" s="40">
        <v>3984.0000000000005</v>
      </c>
      <c r="J96" s="40">
        <v>4082</v>
      </c>
      <c r="K96" s="31">
        <v>3886</v>
      </c>
      <c r="L96" s="31">
        <v>3718.35</v>
      </c>
      <c r="M96" s="31">
        <v>31.196770000000001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273.39999999999998</v>
      </c>
      <c r="D97" s="40">
        <v>273.13333333333333</v>
      </c>
      <c r="E97" s="40">
        <v>271.26666666666665</v>
      </c>
      <c r="F97" s="40">
        <v>269.13333333333333</v>
      </c>
      <c r="G97" s="40">
        <v>267.26666666666665</v>
      </c>
      <c r="H97" s="40">
        <v>275.26666666666665</v>
      </c>
      <c r="I97" s="40">
        <v>277.13333333333333</v>
      </c>
      <c r="J97" s="40">
        <v>279.26666666666665</v>
      </c>
      <c r="K97" s="31">
        <v>275</v>
      </c>
      <c r="L97" s="31">
        <v>271</v>
      </c>
      <c r="M97" s="31">
        <v>36.599020000000003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2715.65</v>
      </c>
      <c r="D98" s="40">
        <v>2707.6166666666663</v>
      </c>
      <c r="E98" s="40">
        <v>2691.2333333333327</v>
      </c>
      <c r="F98" s="40">
        <v>2666.8166666666662</v>
      </c>
      <c r="G98" s="40">
        <v>2650.4333333333325</v>
      </c>
      <c r="H98" s="40">
        <v>2732.0333333333328</v>
      </c>
      <c r="I98" s="40">
        <v>2748.416666666667</v>
      </c>
      <c r="J98" s="40">
        <v>2772.833333333333</v>
      </c>
      <c r="K98" s="31">
        <v>2724</v>
      </c>
      <c r="L98" s="31">
        <v>2683.2</v>
      </c>
      <c r="M98" s="31">
        <v>17.481449999999999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304.5</v>
      </c>
      <c r="D99" s="40">
        <v>305.96666666666664</v>
      </c>
      <c r="E99" s="40">
        <v>302.43333333333328</v>
      </c>
      <c r="F99" s="40">
        <v>300.36666666666662</v>
      </c>
      <c r="G99" s="40">
        <v>296.83333333333326</v>
      </c>
      <c r="H99" s="40">
        <v>308.0333333333333</v>
      </c>
      <c r="I99" s="40">
        <v>311.56666666666672</v>
      </c>
      <c r="J99" s="40">
        <v>313.63333333333333</v>
      </c>
      <c r="K99" s="31">
        <v>309.5</v>
      </c>
      <c r="L99" s="31">
        <v>303.89999999999998</v>
      </c>
      <c r="M99" s="31">
        <v>8.0357400000000005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42040.45</v>
      </c>
      <c r="D100" s="40">
        <v>42071.066666666666</v>
      </c>
      <c r="E100" s="40">
        <v>41953.133333333331</v>
      </c>
      <c r="F100" s="40">
        <v>41865.816666666666</v>
      </c>
      <c r="G100" s="40">
        <v>41747.883333333331</v>
      </c>
      <c r="H100" s="40">
        <v>42158.383333333331</v>
      </c>
      <c r="I100" s="40">
        <v>42276.316666666666</v>
      </c>
      <c r="J100" s="40">
        <v>42363.633333333331</v>
      </c>
      <c r="K100" s="31">
        <v>42189</v>
      </c>
      <c r="L100" s="31">
        <v>41983.75</v>
      </c>
      <c r="M100" s="31">
        <v>2.0789999999999999E-2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2650.45</v>
      </c>
      <c r="D101" s="40">
        <v>2646.8333333333335</v>
      </c>
      <c r="E101" s="40">
        <v>2629.666666666667</v>
      </c>
      <c r="F101" s="40">
        <v>2608.8833333333337</v>
      </c>
      <c r="G101" s="40">
        <v>2591.7166666666672</v>
      </c>
      <c r="H101" s="40">
        <v>2667.6166666666668</v>
      </c>
      <c r="I101" s="40">
        <v>2684.7833333333338</v>
      </c>
      <c r="J101" s="40">
        <v>2705.5666666666666</v>
      </c>
      <c r="K101" s="31">
        <v>2664</v>
      </c>
      <c r="L101" s="31">
        <v>2626.05</v>
      </c>
      <c r="M101" s="31">
        <v>116.5647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934.2</v>
      </c>
      <c r="D102" s="40">
        <v>932.98333333333323</v>
      </c>
      <c r="E102" s="40">
        <v>928.21666666666647</v>
      </c>
      <c r="F102" s="40">
        <v>922.23333333333323</v>
      </c>
      <c r="G102" s="40">
        <v>917.46666666666647</v>
      </c>
      <c r="H102" s="40">
        <v>938.96666666666647</v>
      </c>
      <c r="I102" s="40">
        <v>943.73333333333312</v>
      </c>
      <c r="J102" s="40">
        <v>949.71666666666647</v>
      </c>
      <c r="K102" s="31">
        <v>937.75</v>
      </c>
      <c r="L102" s="31">
        <v>927</v>
      </c>
      <c r="M102" s="31">
        <v>112.49387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1254.75</v>
      </c>
      <c r="D103" s="40">
        <v>1242.0833333333333</v>
      </c>
      <c r="E103" s="40">
        <v>1224.2166666666665</v>
      </c>
      <c r="F103" s="40">
        <v>1193.6833333333332</v>
      </c>
      <c r="G103" s="40">
        <v>1175.8166666666664</v>
      </c>
      <c r="H103" s="40">
        <v>1272.6166666666666</v>
      </c>
      <c r="I103" s="40">
        <v>1290.4833333333333</v>
      </c>
      <c r="J103" s="40">
        <v>1321.0166666666667</v>
      </c>
      <c r="K103" s="31">
        <v>1259.95</v>
      </c>
      <c r="L103" s="31">
        <v>1211.55</v>
      </c>
      <c r="M103" s="31">
        <v>16.851600000000001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534.20000000000005</v>
      </c>
      <c r="D104" s="40">
        <v>529.31666666666672</v>
      </c>
      <c r="E104" s="40">
        <v>517.68333333333339</v>
      </c>
      <c r="F104" s="40">
        <v>501.16666666666663</v>
      </c>
      <c r="G104" s="40">
        <v>489.5333333333333</v>
      </c>
      <c r="H104" s="40">
        <v>545.83333333333348</v>
      </c>
      <c r="I104" s="40">
        <v>557.46666666666692</v>
      </c>
      <c r="J104" s="40">
        <v>573.98333333333358</v>
      </c>
      <c r="K104" s="31">
        <v>540.95000000000005</v>
      </c>
      <c r="L104" s="31">
        <v>512.79999999999995</v>
      </c>
      <c r="M104" s="31">
        <v>44.58267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526.5</v>
      </c>
      <c r="D105" s="40">
        <v>523.83333333333337</v>
      </c>
      <c r="E105" s="40">
        <v>517.66666666666674</v>
      </c>
      <c r="F105" s="40">
        <v>508.83333333333337</v>
      </c>
      <c r="G105" s="40">
        <v>502.66666666666674</v>
      </c>
      <c r="H105" s="40">
        <v>532.66666666666674</v>
      </c>
      <c r="I105" s="40">
        <v>538.83333333333348</v>
      </c>
      <c r="J105" s="40">
        <v>547.66666666666674</v>
      </c>
      <c r="K105" s="31">
        <v>530</v>
      </c>
      <c r="L105" s="31">
        <v>515</v>
      </c>
      <c r="M105" s="31">
        <v>1.56671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81.7</v>
      </c>
      <c r="D106" s="40">
        <v>81.100000000000009</v>
      </c>
      <c r="E106" s="40">
        <v>79.850000000000023</v>
      </c>
      <c r="F106" s="40">
        <v>78.000000000000014</v>
      </c>
      <c r="G106" s="40">
        <v>76.750000000000028</v>
      </c>
      <c r="H106" s="40">
        <v>82.950000000000017</v>
      </c>
      <c r="I106" s="40">
        <v>84.199999999999989</v>
      </c>
      <c r="J106" s="40">
        <v>86.050000000000011</v>
      </c>
      <c r="K106" s="31">
        <v>82.35</v>
      </c>
      <c r="L106" s="31">
        <v>79.25</v>
      </c>
      <c r="M106" s="31">
        <v>607.84532000000002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453.1</v>
      </c>
      <c r="D107" s="40">
        <v>452.2</v>
      </c>
      <c r="E107" s="40">
        <v>448.79999999999995</v>
      </c>
      <c r="F107" s="40">
        <v>444.49999999999994</v>
      </c>
      <c r="G107" s="40">
        <v>441.09999999999991</v>
      </c>
      <c r="H107" s="40">
        <v>456.5</v>
      </c>
      <c r="I107" s="40">
        <v>459.9</v>
      </c>
      <c r="J107" s="40">
        <v>464.20000000000005</v>
      </c>
      <c r="K107" s="31">
        <v>455.6</v>
      </c>
      <c r="L107" s="31">
        <v>447.9</v>
      </c>
      <c r="M107" s="31">
        <v>117.29680999999999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5909.85</v>
      </c>
      <c r="D108" s="40">
        <v>5896.2</v>
      </c>
      <c r="E108" s="40">
        <v>5823.4</v>
      </c>
      <c r="F108" s="40">
        <v>5736.95</v>
      </c>
      <c r="G108" s="40">
        <v>5664.15</v>
      </c>
      <c r="H108" s="40">
        <v>5982.65</v>
      </c>
      <c r="I108" s="40">
        <v>6055.4500000000007</v>
      </c>
      <c r="J108" s="40">
        <v>6141.9</v>
      </c>
      <c r="K108" s="31">
        <v>5969</v>
      </c>
      <c r="L108" s="31">
        <v>5809.75</v>
      </c>
      <c r="M108" s="31">
        <v>1.2614099999999999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281.95</v>
      </c>
      <c r="D109" s="40">
        <v>280.48333333333335</v>
      </c>
      <c r="E109" s="40">
        <v>278.4666666666667</v>
      </c>
      <c r="F109" s="40">
        <v>274.98333333333335</v>
      </c>
      <c r="G109" s="40">
        <v>272.9666666666667</v>
      </c>
      <c r="H109" s="40">
        <v>283.9666666666667</v>
      </c>
      <c r="I109" s="40">
        <v>285.98333333333335</v>
      </c>
      <c r="J109" s="40">
        <v>289.4666666666667</v>
      </c>
      <c r="K109" s="31">
        <v>282.5</v>
      </c>
      <c r="L109" s="31">
        <v>277</v>
      </c>
      <c r="M109" s="31">
        <v>13.290559999999999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125.8</v>
      </c>
      <c r="D110" s="40">
        <v>125.46666666666665</v>
      </c>
      <c r="E110" s="40">
        <v>124.5333333333333</v>
      </c>
      <c r="F110" s="40">
        <v>123.26666666666665</v>
      </c>
      <c r="G110" s="40">
        <v>122.3333333333333</v>
      </c>
      <c r="H110" s="40">
        <v>126.73333333333331</v>
      </c>
      <c r="I110" s="40">
        <v>127.66666666666667</v>
      </c>
      <c r="J110" s="40">
        <v>128.93333333333331</v>
      </c>
      <c r="K110" s="31">
        <v>126.4</v>
      </c>
      <c r="L110" s="31">
        <v>124.2</v>
      </c>
      <c r="M110" s="31">
        <v>95.08717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403.25</v>
      </c>
      <c r="D111" s="40">
        <v>400.2</v>
      </c>
      <c r="E111" s="40">
        <v>396.2</v>
      </c>
      <c r="F111" s="40">
        <v>389.15</v>
      </c>
      <c r="G111" s="40">
        <v>385.15</v>
      </c>
      <c r="H111" s="40">
        <v>407.25</v>
      </c>
      <c r="I111" s="40">
        <v>411.25</v>
      </c>
      <c r="J111" s="40">
        <v>418.3</v>
      </c>
      <c r="K111" s="31">
        <v>404.2</v>
      </c>
      <c r="L111" s="31">
        <v>393.15</v>
      </c>
      <c r="M111" s="31">
        <v>48.459609999999998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92.15</v>
      </c>
      <c r="D112" s="40">
        <v>92.416666666666671</v>
      </c>
      <c r="E112" s="40">
        <v>91.63333333333334</v>
      </c>
      <c r="F112" s="40">
        <v>91.116666666666674</v>
      </c>
      <c r="G112" s="40">
        <v>90.333333333333343</v>
      </c>
      <c r="H112" s="40">
        <v>92.933333333333337</v>
      </c>
      <c r="I112" s="40">
        <v>93.716666666666669</v>
      </c>
      <c r="J112" s="40">
        <v>94.233333333333334</v>
      </c>
      <c r="K112" s="31">
        <v>93.2</v>
      </c>
      <c r="L112" s="31">
        <v>91.9</v>
      </c>
      <c r="M112" s="31">
        <v>151.46569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665</v>
      </c>
      <c r="D113" s="40">
        <v>659.61666666666667</v>
      </c>
      <c r="E113" s="40">
        <v>648.58333333333337</v>
      </c>
      <c r="F113" s="40">
        <v>632.16666666666674</v>
      </c>
      <c r="G113" s="40">
        <v>621.13333333333344</v>
      </c>
      <c r="H113" s="40">
        <v>676.0333333333333</v>
      </c>
      <c r="I113" s="40">
        <v>687.06666666666661</v>
      </c>
      <c r="J113" s="40">
        <v>703.48333333333323</v>
      </c>
      <c r="K113" s="31">
        <v>670.65</v>
      </c>
      <c r="L113" s="31">
        <v>643.20000000000005</v>
      </c>
      <c r="M113" s="31">
        <v>52.711150000000004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466.75</v>
      </c>
      <c r="D114" s="40">
        <v>466.56666666666666</v>
      </c>
      <c r="E114" s="40">
        <v>463.88333333333333</v>
      </c>
      <c r="F114" s="40">
        <v>461.01666666666665</v>
      </c>
      <c r="G114" s="40">
        <v>458.33333333333331</v>
      </c>
      <c r="H114" s="40">
        <v>469.43333333333334</v>
      </c>
      <c r="I114" s="40">
        <v>472.11666666666662</v>
      </c>
      <c r="J114" s="40">
        <v>474.98333333333335</v>
      </c>
      <c r="K114" s="31">
        <v>469.25</v>
      </c>
      <c r="L114" s="31">
        <v>463.7</v>
      </c>
      <c r="M114" s="31">
        <v>7.2121199999999996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163.69999999999999</v>
      </c>
      <c r="D115" s="40">
        <v>164.23333333333335</v>
      </c>
      <c r="E115" s="40">
        <v>162.81666666666669</v>
      </c>
      <c r="F115" s="40">
        <v>161.93333333333334</v>
      </c>
      <c r="G115" s="40">
        <v>160.51666666666668</v>
      </c>
      <c r="H115" s="40">
        <v>165.1166666666667</v>
      </c>
      <c r="I115" s="40">
        <v>166.53333333333333</v>
      </c>
      <c r="J115" s="40">
        <v>167.41666666666671</v>
      </c>
      <c r="K115" s="31">
        <v>165.65</v>
      </c>
      <c r="L115" s="31">
        <v>163.35</v>
      </c>
      <c r="M115" s="31">
        <v>43.366729999999997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1314</v>
      </c>
      <c r="D116" s="40">
        <v>1309.05</v>
      </c>
      <c r="E116" s="40">
        <v>1299.5</v>
      </c>
      <c r="F116" s="40">
        <v>1285</v>
      </c>
      <c r="G116" s="40">
        <v>1275.45</v>
      </c>
      <c r="H116" s="40">
        <v>1323.55</v>
      </c>
      <c r="I116" s="40">
        <v>1333.0999999999997</v>
      </c>
      <c r="J116" s="40">
        <v>1347.6</v>
      </c>
      <c r="K116" s="31">
        <v>1318.6</v>
      </c>
      <c r="L116" s="31">
        <v>1294.55</v>
      </c>
      <c r="M116" s="31">
        <v>35.080449999999999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4416.8999999999996</v>
      </c>
      <c r="D117" s="40">
        <v>4397.6500000000005</v>
      </c>
      <c r="E117" s="40">
        <v>4350.3000000000011</v>
      </c>
      <c r="F117" s="40">
        <v>4283.7000000000007</v>
      </c>
      <c r="G117" s="40">
        <v>4236.3500000000013</v>
      </c>
      <c r="H117" s="40">
        <v>4464.2500000000009</v>
      </c>
      <c r="I117" s="40">
        <v>4511.6000000000013</v>
      </c>
      <c r="J117" s="40">
        <v>4578.2000000000007</v>
      </c>
      <c r="K117" s="31">
        <v>4445</v>
      </c>
      <c r="L117" s="31">
        <v>4331.05</v>
      </c>
      <c r="M117" s="31">
        <v>7.5323099999999998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1291.6500000000001</v>
      </c>
      <c r="D118" s="40">
        <v>1291.3999999999999</v>
      </c>
      <c r="E118" s="40">
        <v>1281.2999999999997</v>
      </c>
      <c r="F118" s="40">
        <v>1270.9499999999998</v>
      </c>
      <c r="G118" s="40">
        <v>1260.8499999999997</v>
      </c>
      <c r="H118" s="40">
        <v>1301.7499999999998</v>
      </c>
      <c r="I118" s="40">
        <v>1311.8499999999997</v>
      </c>
      <c r="J118" s="40">
        <v>1322.1999999999998</v>
      </c>
      <c r="K118" s="31">
        <v>1301.5</v>
      </c>
      <c r="L118" s="31">
        <v>1281.05</v>
      </c>
      <c r="M118" s="31">
        <v>85.362870000000001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2429.5</v>
      </c>
      <c r="D119" s="40">
        <v>2431.8833333333332</v>
      </c>
      <c r="E119" s="40">
        <v>2413.2166666666662</v>
      </c>
      <c r="F119" s="40">
        <v>2396.9333333333329</v>
      </c>
      <c r="G119" s="40">
        <v>2378.266666666666</v>
      </c>
      <c r="H119" s="40">
        <v>2448.1666666666665</v>
      </c>
      <c r="I119" s="40">
        <v>2466.8333333333335</v>
      </c>
      <c r="J119" s="40">
        <v>2483.1166666666668</v>
      </c>
      <c r="K119" s="31">
        <v>2450.5500000000002</v>
      </c>
      <c r="L119" s="31">
        <v>2415.6</v>
      </c>
      <c r="M119" s="31">
        <v>7.0794100000000002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735.35</v>
      </c>
      <c r="D120" s="40">
        <v>731.0333333333333</v>
      </c>
      <c r="E120" s="40">
        <v>724.56666666666661</v>
      </c>
      <c r="F120" s="40">
        <v>713.7833333333333</v>
      </c>
      <c r="G120" s="40">
        <v>707.31666666666661</v>
      </c>
      <c r="H120" s="40">
        <v>741.81666666666661</v>
      </c>
      <c r="I120" s="40">
        <v>748.2833333333333</v>
      </c>
      <c r="J120" s="40">
        <v>759.06666666666661</v>
      </c>
      <c r="K120" s="31">
        <v>737.5</v>
      </c>
      <c r="L120" s="31">
        <v>720.25</v>
      </c>
      <c r="M120" s="31">
        <v>5.3584100000000001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256.60000000000002</v>
      </c>
      <c r="D121" s="40">
        <v>258.41666666666669</v>
      </c>
      <c r="E121" s="40">
        <v>253.33333333333337</v>
      </c>
      <c r="F121" s="40">
        <v>250.06666666666669</v>
      </c>
      <c r="G121" s="40">
        <v>244.98333333333338</v>
      </c>
      <c r="H121" s="40">
        <v>261.68333333333339</v>
      </c>
      <c r="I121" s="40">
        <v>266.76666666666677</v>
      </c>
      <c r="J121" s="40">
        <v>270.03333333333336</v>
      </c>
      <c r="K121" s="31">
        <v>263.5</v>
      </c>
      <c r="L121" s="31">
        <v>255.15</v>
      </c>
      <c r="M121" s="31">
        <v>16.646039999999999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776.1</v>
      </c>
      <c r="D122" s="40">
        <v>776.86666666666679</v>
      </c>
      <c r="E122" s="40">
        <v>771.93333333333362</v>
      </c>
      <c r="F122" s="40">
        <v>767.76666666666688</v>
      </c>
      <c r="G122" s="40">
        <v>762.83333333333371</v>
      </c>
      <c r="H122" s="40">
        <v>781.03333333333353</v>
      </c>
      <c r="I122" s="40">
        <v>785.9666666666667</v>
      </c>
      <c r="J122" s="40">
        <v>790.13333333333344</v>
      </c>
      <c r="K122" s="31">
        <v>781.8</v>
      </c>
      <c r="L122" s="31">
        <v>772.7</v>
      </c>
      <c r="M122" s="31">
        <v>22.857880000000002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544.20000000000005</v>
      </c>
      <c r="D123" s="40">
        <v>543.65</v>
      </c>
      <c r="E123" s="40">
        <v>539.34999999999991</v>
      </c>
      <c r="F123" s="40">
        <v>534.49999999999989</v>
      </c>
      <c r="G123" s="40">
        <v>530.19999999999982</v>
      </c>
      <c r="H123" s="40">
        <v>548.5</v>
      </c>
      <c r="I123" s="40">
        <v>552.79999999999995</v>
      </c>
      <c r="J123" s="40">
        <v>557.65000000000009</v>
      </c>
      <c r="K123" s="31">
        <v>547.95000000000005</v>
      </c>
      <c r="L123" s="31">
        <v>538.79999999999995</v>
      </c>
      <c r="M123" s="31">
        <v>24.989940000000001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498.15</v>
      </c>
      <c r="D124" s="40">
        <v>497.05</v>
      </c>
      <c r="E124" s="40">
        <v>494.1</v>
      </c>
      <c r="F124" s="40">
        <v>490.05</v>
      </c>
      <c r="G124" s="40">
        <v>487.1</v>
      </c>
      <c r="H124" s="40">
        <v>501.1</v>
      </c>
      <c r="I124" s="40">
        <v>504.04999999999995</v>
      </c>
      <c r="J124" s="40">
        <v>508.1</v>
      </c>
      <c r="K124" s="31">
        <v>500</v>
      </c>
      <c r="L124" s="31">
        <v>493</v>
      </c>
      <c r="M124" s="31">
        <v>22.24342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1857.4</v>
      </c>
      <c r="D125" s="40">
        <v>1850.6833333333334</v>
      </c>
      <c r="E125" s="40">
        <v>1839.7166666666667</v>
      </c>
      <c r="F125" s="40">
        <v>1822.0333333333333</v>
      </c>
      <c r="G125" s="40">
        <v>1811.0666666666666</v>
      </c>
      <c r="H125" s="40">
        <v>1868.3666666666668</v>
      </c>
      <c r="I125" s="40">
        <v>1879.3333333333335</v>
      </c>
      <c r="J125" s="40">
        <v>1897.0166666666669</v>
      </c>
      <c r="K125" s="31">
        <v>1861.65</v>
      </c>
      <c r="L125" s="31">
        <v>1833</v>
      </c>
      <c r="M125" s="31">
        <v>31.976569999999999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118.25</v>
      </c>
      <c r="D126" s="40">
        <v>118.31666666666666</v>
      </c>
      <c r="E126" s="40">
        <v>117.13333333333333</v>
      </c>
      <c r="F126" s="40">
        <v>116.01666666666667</v>
      </c>
      <c r="G126" s="40">
        <v>114.83333333333333</v>
      </c>
      <c r="H126" s="40">
        <v>119.43333333333332</v>
      </c>
      <c r="I126" s="40">
        <v>120.61666666666666</v>
      </c>
      <c r="J126" s="40">
        <v>121.73333333333332</v>
      </c>
      <c r="K126" s="31">
        <v>119.5</v>
      </c>
      <c r="L126" s="31">
        <v>117.2</v>
      </c>
      <c r="M126" s="31">
        <v>112.96782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3878.45</v>
      </c>
      <c r="D127" s="40">
        <v>3878.1333333333332</v>
      </c>
      <c r="E127" s="40">
        <v>3841.4666666666662</v>
      </c>
      <c r="F127" s="40">
        <v>3804.4833333333331</v>
      </c>
      <c r="G127" s="40">
        <v>3767.8166666666662</v>
      </c>
      <c r="H127" s="40">
        <v>3915.1166666666663</v>
      </c>
      <c r="I127" s="40">
        <v>3951.7833333333333</v>
      </c>
      <c r="J127" s="40">
        <v>3988.7666666666664</v>
      </c>
      <c r="K127" s="31">
        <v>3914.8</v>
      </c>
      <c r="L127" s="31">
        <v>3841.15</v>
      </c>
      <c r="M127" s="31">
        <v>2.50935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386.4</v>
      </c>
      <c r="D128" s="40">
        <v>385.46666666666664</v>
      </c>
      <c r="E128" s="40">
        <v>377.98333333333329</v>
      </c>
      <c r="F128" s="40">
        <v>369.56666666666666</v>
      </c>
      <c r="G128" s="40">
        <v>362.08333333333331</v>
      </c>
      <c r="H128" s="40">
        <v>393.88333333333327</v>
      </c>
      <c r="I128" s="40">
        <v>401.36666666666662</v>
      </c>
      <c r="J128" s="40">
        <v>409.78333333333325</v>
      </c>
      <c r="K128" s="31">
        <v>392.95</v>
      </c>
      <c r="L128" s="31">
        <v>377.05</v>
      </c>
      <c r="M128" s="31">
        <v>41.584850000000003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5010.6000000000004</v>
      </c>
      <c r="D129" s="40">
        <v>5018.5666666666666</v>
      </c>
      <c r="E129" s="40">
        <v>4944.1333333333332</v>
      </c>
      <c r="F129" s="40">
        <v>4877.666666666667</v>
      </c>
      <c r="G129" s="40">
        <v>4803.2333333333336</v>
      </c>
      <c r="H129" s="40">
        <v>5085.0333333333328</v>
      </c>
      <c r="I129" s="40">
        <v>5159.4666666666653</v>
      </c>
      <c r="J129" s="40">
        <v>5225.9333333333325</v>
      </c>
      <c r="K129" s="31">
        <v>5093</v>
      </c>
      <c r="L129" s="31">
        <v>4952.1000000000004</v>
      </c>
      <c r="M129" s="31">
        <v>6.8946800000000001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2366.8000000000002</v>
      </c>
      <c r="D130" s="40">
        <v>2366.35</v>
      </c>
      <c r="E130" s="40">
        <v>2352.6999999999998</v>
      </c>
      <c r="F130" s="40">
        <v>2338.6</v>
      </c>
      <c r="G130" s="40">
        <v>2324.9499999999998</v>
      </c>
      <c r="H130" s="40">
        <v>2380.4499999999998</v>
      </c>
      <c r="I130" s="40">
        <v>2394.1000000000004</v>
      </c>
      <c r="J130" s="40">
        <v>2408.1999999999998</v>
      </c>
      <c r="K130" s="31">
        <v>2380</v>
      </c>
      <c r="L130" s="31">
        <v>2352.25</v>
      </c>
      <c r="M130" s="31">
        <v>17.945419999999999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367.95</v>
      </c>
      <c r="D131" s="40">
        <v>369.88333333333338</v>
      </c>
      <c r="E131" s="40">
        <v>364.81666666666678</v>
      </c>
      <c r="F131" s="40">
        <v>361.68333333333339</v>
      </c>
      <c r="G131" s="40">
        <v>356.61666666666679</v>
      </c>
      <c r="H131" s="40">
        <v>373.01666666666677</v>
      </c>
      <c r="I131" s="40">
        <v>378.08333333333337</v>
      </c>
      <c r="J131" s="40">
        <v>381.21666666666675</v>
      </c>
      <c r="K131" s="31">
        <v>374.95</v>
      </c>
      <c r="L131" s="31">
        <v>366.75</v>
      </c>
      <c r="M131" s="31">
        <v>29.426010000000002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604.45000000000005</v>
      </c>
      <c r="D132" s="40">
        <v>602.51666666666677</v>
      </c>
      <c r="E132" s="40">
        <v>598.33333333333348</v>
      </c>
      <c r="F132" s="40">
        <v>592.2166666666667</v>
      </c>
      <c r="G132" s="40">
        <v>588.03333333333342</v>
      </c>
      <c r="H132" s="40">
        <v>608.63333333333355</v>
      </c>
      <c r="I132" s="40">
        <v>612.81666666666672</v>
      </c>
      <c r="J132" s="40">
        <v>618.93333333333362</v>
      </c>
      <c r="K132" s="31">
        <v>606.70000000000005</v>
      </c>
      <c r="L132" s="31">
        <v>596.4</v>
      </c>
      <c r="M132" s="31">
        <v>14.055260000000001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4482.8999999999996</v>
      </c>
      <c r="D133" s="40">
        <v>4479.3666666666659</v>
      </c>
      <c r="E133" s="40">
        <v>4434.3333333333321</v>
      </c>
      <c r="F133" s="40">
        <v>4385.7666666666664</v>
      </c>
      <c r="G133" s="40">
        <v>4340.7333333333327</v>
      </c>
      <c r="H133" s="40">
        <v>4527.9333333333316</v>
      </c>
      <c r="I133" s="40">
        <v>4572.9666666666662</v>
      </c>
      <c r="J133" s="40">
        <v>4621.533333333331</v>
      </c>
      <c r="K133" s="31">
        <v>4524.3999999999996</v>
      </c>
      <c r="L133" s="31">
        <v>4430.8</v>
      </c>
      <c r="M133" s="31">
        <v>0.41985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830.45</v>
      </c>
      <c r="D134" s="40">
        <v>833.69999999999993</v>
      </c>
      <c r="E134" s="40">
        <v>823.74999999999989</v>
      </c>
      <c r="F134" s="40">
        <v>817.05</v>
      </c>
      <c r="G134" s="40">
        <v>807.09999999999991</v>
      </c>
      <c r="H134" s="40">
        <v>840.39999999999986</v>
      </c>
      <c r="I134" s="40">
        <v>850.34999999999991</v>
      </c>
      <c r="J134" s="40">
        <v>857.04999999999984</v>
      </c>
      <c r="K134" s="31">
        <v>843.65</v>
      </c>
      <c r="L134" s="31">
        <v>827</v>
      </c>
      <c r="M134" s="31">
        <v>12.45895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99892.5</v>
      </c>
      <c r="D135" s="40">
        <v>100045.65000000001</v>
      </c>
      <c r="E135" s="40">
        <v>99396.35000000002</v>
      </c>
      <c r="F135" s="40">
        <v>98900.200000000012</v>
      </c>
      <c r="G135" s="40">
        <v>98250.900000000023</v>
      </c>
      <c r="H135" s="40">
        <v>100541.80000000002</v>
      </c>
      <c r="I135" s="40">
        <v>101191.1</v>
      </c>
      <c r="J135" s="40">
        <v>101687.25000000001</v>
      </c>
      <c r="K135" s="31">
        <v>100694.95</v>
      </c>
      <c r="L135" s="31">
        <v>99549.5</v>
      </c>
      <c r="M135" s="31">
        <v>9.7129999999999994E-2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305</v>
      </c>
      <c r="D136" s="40">
        <v>301.45</v>
      </c>
      <c r="E136" s="40">
        <v>297</v>
      </c>
      <c r="F136" s="40">
        <v>289</v>
      </c>
      <c r="G136" s="40">
        <v>284.55</v>
      </c>
      <c r="H136" s="40">
        <v>309.45</v>
      </c>
      <c r="I136" s="40">
        <v>313.89999999999992</v>
      </c>
      <c r="J136" s="40">
        <v>321.89999999999998</v>
      </c>
      <c r="K136" s="31">
        <v>305.89999999999998</v>
      </c>
      <c r="L136" s="31">
        <v>293.45</v>
      </c>
      <c r="M136" s="31">
        <v>39.202750000000002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1403.85</v>
      </c>
      <c r="D137" s="40">
        <v>1402.3499999999997</v>
      </c>
      <c r="E137" s="40">
        <v>1394.8999999999994</v>
      </c>
      <c r="F137" s="40">
        <v>1385.9499999999998</v>
      </c>
      <c r="G137" s="40">
        <v>1378.4999999999995</v>
      </c>
      <c r="H137" s="40">
        <v>1411.2999999999993</v>
      </c>
      <c r="I137" s="40">
        <v>1418.7499999999995</v>
      </c>
      <c r="J137" s="40">
        <v>1427.6999999999991</v>
      </c>
      <c r="K137" s="31">
        <v>1409.8</v>
      </c>
      <c r="L137" s="31">
        <v>1393.4</v>
      </c>
      <c r="M137" s="31">
        <v>21.326779999999999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548.15</v>
      </c>
      <c r="D138" s="40">
        <v>549.38333333333333</v>
      </c>
      <c r="E138" s="40">
        <v>545.31666666666661</v>
      </c>
      <c r="F138" s="40">
        <v>542.48333333333323</v>
      </c>
      <c r="G138" s="40">
        <v>538.41666666666652</v>
      </c>
      <c r="H138" s="40">
        <v>552.2166666666667</v>
      </c>
      <c r="I138" s="40">
        <v>556.28333333333353</v>
      </c>
      <c r="J138" s="40">
        <v>559.11666666666679</v>
      </c>
      <c r="K138" s="31">
        <v>553.45000000000005</v>
      </c>
      <c r="L138" s="31">
        <v>546.54999999999995</v>
      </c>
      <c r="M138" s="31">
        <v>17.305029999999999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9603.7000000000007</v>
      </c>
      <c r="D139" s="40">
        <v>9599.6999999999989</v>
      </c>
      <c r="E139" s="40">
        <v>9555.9999999999982</v>
      </c>
      <c r="F139" s="40">
        <v>9508.2999999999993</v>
      </c>
      <c r="G139" s="40">
        <v>9464.5999999999985</v>
      </c>
      <c r="H139" s="40">
        <v>9647.3999999999978</v>
      </c>
      <c r="I139" s="40">
        <v>9691.0999999999985</v>
      </c>
      <c r="J139" s="40">
        <v>9738.7999999999975</v>
      </c>
      <c r="K139" s="31">
        <v>9643.4</v>
      </c>
      <c r="L139" s="31">
        <v>9552</v>
      </c>
      <c r="M139" s="31">
        <v>6.8209900000000001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690.1</v>
      </c>
      <c r="D140" s="40">
        <v>685.9666666666667</v>
      </c>
      <c r="E140" s="40">
        <v>674.23333333333335</v>
      </c>
      <c r="F140" s="40">
        <v>658.36666666666667</v>
      </c>
      <c r="G140" s="40">
        <v>646.63333333333333</v>
      </c>
      <c r="H140" s="40">
        <v>701.83333333333337</v>
      </c>
      <c r="I140" s="40">
        <v>713.56666666666672</v>
      </c>
      <c r="J140" s="40">
        <v>729.43333333333339</v>
      </c>
      <c r="K140" s="31">
        <v>697.7</v>
      </c>
      <c r="L140" s="31">
        <v>670.1</v>
      </c>
      <c r="M140" s="31">
        <v>13.574680000000001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594.4</v>
      </c>
      <c r="D141" s="40">
        <v>593.59999999999991</v>
      </c>
      <c r="E141" s="40">
        <v>586.64999999999986</v>
      </c>
      <c r="F141" s="40">
        <v>578.9</v>
      </c>
      <c r="G141" s="40">
        <v>571.94999999999993</v>
      </c>
      <c r="H141" s="40">
        <v>601.3499999999998</v>
      </c>
      <c r="I141" s="40">
        <v>608.29999999999984</v>
      </c>
      <c r="J141" s="40">
        <v>616.04999999999973</v>
      </c>
      <c r="K141" s="31">
        <v>600.54999999999995</v>
      </c>
      <c r="L141" s="31">
        <v>585.85</v>
      </c>
      <c r="M141" s="31">
        <v>19.389019999999999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57.7</v>
      </c>
      <c r="D142" s="40">
        <v>57.683333333333337</v>
      </c>
      <c r="E142" s="40">
        <v>56.966666666666676</v>
      </c>
      <c r="F142" s="40">
        <v>56.233333333333341</v>
      </c>
      <c r="G142" s="40">
        <v>55.51666666666668</v>
      </c>
      <c r="H142" s="40">
        <v>58.416666666666671</v>
      </c>
      <c r="I142" s="40">
        <v>59.13333333333334</v>
      </c>
      <c r="J142" s="40">
        <v>59.866666666666667</v>
      </c>
      <c r="K142" s="31">
        <v>58.4</v>
      </c>
      <c r="L142" s="31">
        <v>56.95</v>
      </c>
      <c r="M142" s="31">
        <v>43.970950000000002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1860.05</v>
      </c>
      <c r="D143" s="40">
        <v>1868.05</v>
      </c>
      <c r="E143" s="40">
        <v>1844.1</v>
      </c>
      <c r="F143" s="40">
        <v>1828.1499999999999</v>
      </c>
      <c r="G143" s="40">
        <v>1804.1999999999998</v>
      </c>
      <c r="H143" s="40">
        <v>1884</v>
      </c>
      <c r="I143" s="40">
        <v>1907.9500000000003</v>
      </c>
      <c r="J143" s="40">
        <v>1923.9</v>
      </c>
      <c r="K143" s="31">
        <v>1892</v>
      </c>
      <c r="L143" s="31">
        <v>1852.1</v>
      </c>
      <c r="M143" s="31">
        <v>6.6674100000000003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1167.8499999999999</v>
      </c>
      <c r="D144" s="40">
        <v>1163.95</v>
      </c>
      <c r="E144" s="40">
        <v>1148.9000000000001</v>
      </c>
      <c r="F144" s="40">
        <v>1129.95</v>
      </c>
      <c r="G144" s="40">
        <v>1114.9000000000001</v>
      </c>
      <c r="H144" s="40">
        <v>1182.9000000000001</v>
      </c>
      <c r="I144" s="40">
        <v>1197.9499999999998</v>
      </c>
      <c r="J144" s="40">
        <v>1216.9000000000001</v>
      </c>
      <c r="K144" s="31">
        <v>1179</v>
      </c>
      <c r="L144" s="31">
        <v>1145</v>
      </c>
      <c r="M144" s="31">
        <v>5.0766499999999999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188.2</v>
      </c>
      <c r="D145" s="40">
        <v>187.65</v>
      </c>
      <c r="E145" s="40">
        <v>186.60000000000002</v>
      </c>
      <c r="F145" s="40">
        <v>185.00000000000003</v>
      </c>
      <c r="G145" s="40">
        <v>183.95000000000005</v>
      </c>
      <c r="H145" s="40">
        <v>189.25</v>
      </c>
      <c r="I145" s="40">
        <v>190.3</v>
      </c>
      <c r="J145" s="40">
        <v>191.89999999999998</v>
      </c>
      <c r="K145" s="31">
        <v>188.7</v>
      </c>
      <c r="L145" s="31">
        <v>186.05</v>
      </c>
      <c r="M145" s="31">
        <v>85.625579999999999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84.9</v>
      </c>
      <c r="D146" s="40">
        <v>85.166666666666671</v>
      </c>
      <c r="E146" s="40">
        <v>84.333333333333343</v>
      </c>
      <c r="F146" s="40">
        <v>83.766666666666666</v>
      </c>
      <c r="G146" s="40">
        <v>82.933333333333337</v>
      </c>
      <c r="H146" s="40">
        <v>85.733333333333348</v>
      </c>
      <c r="I146" s="40">
        <v>86.566666666666691</v>
      </c>
      <c r="J146" s="40">
        <v>87.133333333333354</v>
      </c>
      <c r="K146" s="31">
        <v>86</v>
      </c>
      <c r="L146" s="31">
        <v>84.6</v>
      </c>
      <c r="M146" s="31">
        <v>65.990030000000004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4653.75</v>
      </c>
      <c r="D147" s="40">
        <v>4654.2666666666664</v>
      </c>
      <c r="E147" s="40">
        <v>4624.5333333333328</v>
      </c>
      <c r="F147" s="40">
        <v>4595.3166666666666</v>
      </c>
      <c r="G147" s="40">
        <v>4565.583333333333</v>
      </c>
      <c r="H147" s="40">
        <v>4683.4833333333327</v>
      </c>
      <c r="I147" s="40">
        <v>4713.2166666666662</v>
      </c>
      <c r="J147" s="40">
        <v>4742.4333333333325</v>
      </c>
      <c r="K147" s="31">
        <v>4684</v>
      </c>
      <c r="L147" s="31">
        <v>4625.05</v>
      </c>
      <c r="M147" s="31">
        <v>0.78434999999999999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22968.55</v>
      </c>
      <c r="D148" s="40">
        <v>23007.033333333336</v>
      </c>
      <c r="E148" s="40">
        <v>22838.816666666673</v>
      </c>
      <c r="F148" s="40">
        <v>22709.083333333336</v>
      </c>
      <c r="G148" s="40">
        <v>22540.866666666672</v>
      </c>
      <c r="H148" s="40">
        <v>23136.766666666674</v>
      </c>
      <c r="I148" s="40">
        <v>23304.983333333341</v>
      </c>
      <c r="J148" s="40">
        <v>23434.716666666674</v>
      </c>
      <c r="K148" s="31">
        <v>23175.25</v>
      </c>
      <c r="L148" s="31">
        <v>22877.3</v>
      </c>
      <c r="M148" s="31">
        <v>0.73541000000000001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246.35</v>
      </c>
      <c r="D149" s="40">
        <v>247.1</v>
      </c>
      <c r="E149" s="40">
        <v>244.5</v>
      </c>
      <c r="F149" s="40">
        <v>242.65</v>
      </c>
      <c r="G149" s="40">
        <v>240.05</v>
      </c>
      <c r="H149" s="40">
        <v>248.95</v>
      </c>
      <c r="I149" s="40">
        <v>251.54999999999995</v>
      </c>
      <c r="J149" s="40">
        <v>253.39999999999998</v>
      </c>
      <c r="K149" s="31">
        <v>249.7</v>
      </c>
      <c r="L149" s="31">
        <v>245.25</v>
      </c>
      <c r="M149" s="31">
        <v>4.9402900000000001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1014.35</v>
      </c>
      <c r="D150" s="40">
        <v>1011.5499999999998</v>
      </c>
      <c r="E150" s="40">
        <v>999.09999999999968</v>
      </c>
      <c r="F150" s="40">
        <v>983.8499999999998</v>
      </c>
      <c r="G150" s="40">
        <v>971.39999999999964</v>
      </c>
      <c r="H150" s="40">
        <v>1026.7999999999997</v>
      </c>
      <c r="I150" s="40">
        <v>1039.2499999999998</v>
      </c>
      <c r="J150" s="40">
        <v>1054.4999999999998</v>
      </c>
      <c r="K150" s="31">
        <v>1024</v>
      </c>
      <c r="L150" s="31">
        <v>996.3</v>
      </c>
      <c r="M150" s="31">
        <v>9.9273000000000007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157</v>
      </c>
      <c r="D151" s="40">
        <v>157.33333333333334</v>
      </c>
      <c r="E151" s="40">
        <v>156.01666666666668</v>
      </c>
      <c r="F151" s="40">
        <v>155.03333333333333</v>
      </c>
      <c r="G151" s="40">
        <v>153.71666666666667</v>
      </c>
      <c r="H151" s="40">
        <v>158.31666666666669</v>
      </c>
      <c r="I151" s="40">
        <v>159.63333333333335</v>
      </c>
      <c r="J151" s="40">
        <v>160.6166666666667</v>
      </c>
      <c r="K151" s="31">
        <v>158.65</v>
      </c>
      <c r="L151" s="31">
        <v>156.35</v>
      </c>
      <c r="M151" s="31">
        <v>114.66647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254.3</v>
      </c>
      <c r="D152" s="40">
        <v>254.53333333333333</v>
      </c>
      <c r="E152" s="40">
        <v>252.51666666666665</v>
      </c>
      <c r="F152" s="40">
        <v>250.73333333333332</v>
      </c>
      <c r="G152" s="40">
        <v>248.71666666666664</v>
      </c>
      <c r="H152" s="40">
        <v>256.31666666666666</v>
      </c>
      <c r="I152" s="40">
        <v>258.33333333333337</v>
      </c>
      <c r="J152" s="40">
        <v>260.11666666666667</v>
      </c>
      <c r="K152" s="31">
        <v>256.55</v>
      </c>
      <c r="L152" s="31">
        <v>252.75</v>
      </c>
      <c r="M152" s="31">
        <v>23.814550000000001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895.15</v>
      </c>
      <c r="D153" s="40">
        <v>892.94999999999993</v>
      </c>
      <c r="E153" s="40">
        <v>875.99999999999989</v>
      </c>
      <c r="F153" s="40">
        <v>856.84999999999991</v>
      </c>
      <c r="G153" s="40">
        <v>839.89999999999986</v>
      </c>
      <c r="H153" s="40">
        <v>912.09999999999991</v>
      </c>
      <c r="I153" s="40">
        <v>929.05</v>
      </c>
      <c r="J153" s="40">
        <v>948.19999999999993</v>
      </c>
      <c r="K153" s="31">
        <v>909.9</v>
      </c>
      <c r="L153" s="31">
        <v>873.8</v>
      </c>
      <c r="M153" s="31">
        <v>102.30106000000001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3869.9</v>
      </c>
      <c r="D154" s="40">
        <v>3895.0166666666664</v>
      </c>
      <c r="E154" s="40">
        <v>3817.083333333333</v>
      </c>
      <c r="F154" s="40">
        <v>3764.2666666666664</v>
      </c>
      <c r="G154" s="40">
        <v>3686.333333333333</v>
      </c>
      <c r="H154" s="40">
        <v>3947.833333333333</v>
      </c>
      <c r="I154" s="40">
        <v>4025.7666666666664</v>
      </c>
      <c r="J154" s="40">
        <v>4078.583333333333</v>
      </c>
      <c r="K154" s="31">
        <v>3972.95</v>
      </c>
      <c r="L154" s="31">
        <v>3842.2</v>
      </c>
      <c r="M154" s="31">
        <v>2.6491400000000001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653.25</v>
      </c>
      <c r="D155" s="40">
        <v>649.48333333333335</v>
      </c>
      <c r="E155" s="40">
        <v>638.76666666666665</v>
      </c>
      <c r="F155" s="40">
        <v>624.2833333333333</v>
      </c>
      <c r="G155" s="40">
        <v>613.56666666666661</v>
      </c>
      <c r="H155" s="40">
        <v>663.9666666666667</v>
      </c>
      <c r="I155" s="40">
        <v>674.68333333333339</v>
      </c>
      <c r="J155" s="40">
        <v>689.16666666666674</v>
      </c>
      <c r="K155" s="31">
        <v>660.2</v>
      </c>
      <c r="L155" s="31">
        <v>635</v>
      </c>
      <c r="M155" s="31">
        <v>21.248339999999999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3904.45</v>
      </c>
      <c r="D156" s="40">
        <v>3892.4833333333336</v>
      </c>
      <c r="E156" s="40">
        <v>3851.9666666666672</v>
      </c>
      <c r="F156" s="40">
        <v>3799.4833333333336</v>
      </c>
      <c r="G156" s="40">
        <v>3758.9666666666672</v>
      </c>
      <c r="H156" s="40">
        <v>3944.9666666666672</v>
      </c>
      <c r="I156" s="40">
        <v>3985.4833333333336</v>
      </c>
      <c r="J156" s="40">
        <v>4037.9666666666672</v>
      </c>
      <c r="K156" s="31">
        <v>3933</v>
      </c>
      <c r="L156" s="31">
        <v>3840</v>
      </c>
      <c r="M156" s="31">
        <v>4.3992199999999997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38568.400000000001</v>
      </c>
      <c r="D157" s="40">
        <v>38661.466666666667</v>
      </c>
      <c r="E157" s="40">
        <v>38283.933333333334</v>
      </c>
      <c r="F157" s="40">
        <v>37999.466666666667</v>
      </c>
      <c r="G157" s="40">
        <v>37621.933333333334</v>
      </c>
      <c r="H157" s="40">
        <v>38945.933333333334</v>
      </c>
      <c r="I157" s="40">
        <v>39323.466666666674</v>
      </c>
      <c r="J157" s="40">
        <v>39607.933333333334</v>
      </c>
      <c r="K157" s="31">
        <v>39039</v>
      </c>
      <c r="L157" s="31">
        <v>38377</v>
      </c>
      <c r="M157" s="31">
        <v>0.29325000000000001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1144.5</v>
      </c>
      <c r="D158" s="40">
        <v>1139</v>
      </c>
      <c r="E158" s="40">
        <v>1128</v>
      </c>
      <c r="F158" s="40">
        <v>1111.5</v>
      </c>
      <c r="G158" s="40">
        <v>1100.5</v>
      </c>
      <c r="H158" s="40">
        <v>1155.5</v>
      </c>
      <c r="I158" s="40">
        <v>1166.5</v>
      </c>
      <c r="J158" s="40">
        <v>1183</v>
      </c>
      <c r="K158" s="31">
        <v>1150</v>
      </c>
      <c r="L158" s="31">
        <v>1122.5</v>
      </c>
      <c r="M158" s="31">
        <v>3.26003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4958.75</v>
      </c>
      <c r="D159" s="40">
        <v>4964.916666666667</v>
      </c>
      <c r="E159" s="40">
        <v>4924.8333333333339</v>
      </c>
      <c r="F159" s="40">
        <v>4890.916666666667</v>
      </c>
      <c r="G159" s="40">
        <v>4850.8333333333339</v>
      </c>
      <c r="H159" s="40">
        <v>4998.8333333333339</v>
      </c>
      <c r="I159" s="40">
        <v>5038.9166666666679</v>
      </c>
      <c r="J159" s="40">
        <v>5072.8333333333339</v>
      </c>
      <c r="K159" s="31">
        <v>5005</v>
      </c>
      <c r="L159" s="31">
        <v>4931</v>
      </c>
      <c r="M159" s="31">
        <v>2.5019200000000001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226.1</v>
      </c>
      <c r="D160" s="40">
        <v>226.66666666666666</v>
      </c>
      <c r="E160" s="40">
        <v>224.98333333333332</v>
      </c>
      <c r="F160" s="40">
        <v>223.86666666666667</v>
      </c>
      <c r="G160" s="40">
        <v>222.18333333333334</v>
      </c>
      <c r="H160" s="40">
        <v>227.7833333333333</v>
      </c>
      <c r="I160" s="40">
        <v>229.46666666666664</v>
      </c>
      <c r="J160" s="40">
        <v>230.58333333333329</v>
      </c>
      <c r="K160" s="31">
        <v>228.35</v>
      </c>
      <c r="L160" s="31">
        <v>225.55</v>
      </c>
      <c r="M160" s="31">
        <v>29.788160000000001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2697.7</v>
      </c>
      <c r="D161" s="40">
        <v>2690.1166666666668</v>
      </c>
      <c r="E161" s="40">
        <v>2675.2333333333336</v>
      </c>
      <c r="F161" s="40">
        <v>2652.7666666666669</v>
      </c>
      <c r="G161" s="40">
        <v>2637.8833333333337</v>
      </c>
      <c r="H161" s="40">
        <v>2712.5833333333335</v>
      </c>
      <c r="I161" s="40">
        <v>2727.4666666666667</v>
      </c>
      <c r="J161" s="40">
        <v>2749.9333333333334</v>
      </c>
      <c r="K161" s="31">
        <v>2705</v>
      </c>
      <c r="L161" s="31">
        <v>2667.65</v>
      </c>
      <c r="M161" s="31">
        <v>4.3564999999999996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3574.7</v>
      </c>
      <c r="D162" s="40">
        <v>3566.6166666666663</v>
      </c>
      <c r="E162" s="40">
        <v>3546.2833333333328</v>
      </c>
      <c r="F162" s="40">
        <v>3517.8666666666663</v>
      </c>
      <c r="G162" s="40">
        <v>3497.5333333333328</v>
      </c>
      <c r="H162" s="40">
        <v>3595.0333333333328</v>
      </c>
      <c r="I162" s="40">
        <v>3615.3666666666659</v>
      </c>
      <c r="J162" s="40">
        <v>3643.7833333333328</v>
      </c>
      <c r="K162" s="31">
        <v>3586.95</v>
      </c>
      <c r="L162" s="31">
        <v>3538.2</v>
      </c>
      <c r="M162" s="31">
        <v>2.23482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345</v>
      </c>
      <c r="D163" s="40">
        <v>343.91666666666669</v>
      </c>
      <c r="E163" s="40">
        <v>341.88333333333338</v>
      </c>
      <c r="F163" s="40">
        <v>338.76666666666671</v>
      </c>
      <c r="G163" s="40">
        <v>336.73333333333341</v>
      </c>
      <c r="H163" s="40">
        <v>347.03333333333336</v>
      </c>
      <c r="I163" s="40">
        <v>349.06666666666666</v>
      </c>
      <c r="J163" s="40">
        <v>352.18333333333334</v>
      </c>
      <c r="K163" s="31">
        <v>345.95</v>
      </c>
      <c r="L163" s="31">
        <v>340.8</v>
      </c>
      <c r="M163" s="31">
        <v>13.29879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197.1</v>
      </c>
      <c r="D164" s="40">
        <v>196.58333333333334</v>
      </c>
      <c r="E164" s="40">
        <v>194.76666666666668</v>
      </c>
      <c r="F164" s="40">
        <v>192.43333333333334</v>
      </c>
      <c r="G164" s="40">
        <v>190.61666666666667</v>
      </c>
      <c r="H164" s="40">
        <v>198.91666666666669</v>
      </c>
      <c r="I164" s="40">
        <v>200.73333333333335</v>
      </c>
      <c r="J164" s="40">
        <v>203.06666666666669</v>
      </c>
      <c r="K164" s="31">
        <v>198.4</v>
      </c>
      <c r="L164" s="31">
        <v>194.25</v>
      </c>
      <c r="M164" s="31">
        <v>98.610479999999995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246.45</v>
      </c>
      <c r="D165" s="40">
        <v>246.1</v>
      </c>
      <c r="E165" s="40">
        <v>244.85</v>
      </c>
      <c r="F165" s="40">
        <v>243.25</v>
      </c>
      <c r="G165" s="40">
        <v>242</v>
      </c>
      <c r="H165" s="40">
        <v>247.7</v>
      </c>
      <c r="I165" s="40">
        <v>248.95</v>
      </c>
      <c r="J165" s="40">
        <v>250.54999999999998</v>
      </c>
      <c r="K165" s="31">
        <v>247.35</v>
      </c>
      <c r="L165" s="31">
        <v>244.5</v>
      </c>
      <c r="M165" s="31">
        <v>72.767709999999994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575.04999999999995</v>
      </c>
      <c r="D166" s="40">
        <v>574.33333333333337</v>
      </c>
      <c r="E166" s="40">
        <v>569.81666666666672</v>
      </c>
      <c r="F166" s="40">
        <v>564.58333333333337</v>
      </c>
      <c r="G166" s="40">
        <v>560.06666666666672</v>
      </c>
      <c r="H166" s="40">
        <v>579.56666666666672</v>
      </c>
      <c r="I166" s="40">
        <v>584.08333333333337</v>
      </c>
      <c r="J166" s="40">
        <v>589.31666666666672</v>
      </c>
      <c r="K166" s="31">
        <v>578.85</v>
      </c>
      <c r="L166" s="31">
        <v>569.1</v>
      </c>
      <c r="M166" s="31">
        <v>3.6390899999999999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13947</v>
      </c>
      <c r="D167" s="40">
        <v>13930.033333333333</v>
      </c>
      <c r="E167" s="40">
        <v>13848.066666666666</v>
      </c>
      <c r="F167" s="40">
        <v>13749.133333333333</v>
      </c>
      <c r="G167" s="40">
        <v>13667.166666666666</v>
      </c>
      <c r="H167" s="40">
        <v>14028.966666666665</v>
      </c>
      <c r="I167" s="40">
        <v>14110.933333333332</v>
      </c>
      <c r="J167" s="40">
        <v>14209.866666666665</v>
      </c>
      <c r="K167" s="31">
        <v>14012</v>
      </c>
      <c r="L167" s="31">
        <v>13831.1</v>
      </c>
      <c r="M167" s="31">
        <v>3.7920000000000002E-2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51.55</v>
      </c>
      <c r="D168" s="40">
        <v>51.5</v>
      </c>
      <c r="E168" s="40">
        <v>50.55</v>
      </c>
      <c r="F168" s="40">
        <v>49.55</v>
      </c>
      <c r="G168" s="40">
        <v>48.599999999999994</v>
      </c>
      <c r="H168" s="40">
        <v>52.5</v>
      </c>
      <c r="I168" s="40">
        <v>53.45</v>
      </c>
      <c r="J168" s="40">
        <v>54.45</v>
      </c>
      <c r="K168" s="31">
        <v>52.45</v>
      </c>
      <c r="L168" s="31">
        <v>50.5</v>
      </c>
      <c r="M168" s="31">
        <v>968.84339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152.6</v>
      </c>
      <c r="D169" s="40">
        <v>152.26666666666668</v>
      </c>
      <c r="E169" s="40">
        <v>150.88333333333335</v>
      </c>
      <c r="F169" s="40">
        <v>149.16666666666669</v>
      </c>
      <c r="G169" s="40">
        <v>147.78333333333336</v>
      </c>
      <c r="H169" s="40">
        <v>153.98333333333335</v>
      </c>
      <c r="I169" s="40">
        <v>155.36666666666667</v>
      </c>
      <c r="J169" s="40">
        <v>157.08333333333334</v>
      </c>
      <c r="K169" s="31">
        <v>153.65</v>
      </c>
      <c r="L169" s="31">
        <v>150.55000000000001</v>
      </c>
      <c r="M169" s="31">
        <v>74.039199999999994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2577.4</v>
      </c>
      <c r="D170" s="40">
        <v>2573.3333333333335</v>
      </c>
      <c r="E170" s="40">
        <v>2564.2666666666669</v>
      </c>
      <c r="F170" s="40">
        <v>2551.1333333333332</v>
      </c>
      <c r="G170" s="40">
        <v>2542.0666666666666</v>
      </c>
      <c r="H170" s="40">
        <v>2586.4666666666672</v>
      </c>
      <c r="I170" s="40">
        <v>2595.5333333333338</v>
      </c>
      <c r="J170" s="40">
        <v>2608.6666666666674</v>
      </c>
      <c r="K170" s="31">
        <v>2582.4</v>
      </c>
      <c r="L170" s="31">
        <v>2560.1999999999998</v>
      </c>
      <c r="M170" s="31">
        <v>111.5518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912.9</v>
      </c>
      <c r="D171" s="40">
        <v>912.76666666666677</v>
      </c>
      <c r="E171" s="40">
        <v>908.13333333333355</v>
      </c>
      <c r="F171" s="40">
        <v>903.36666666666679</v>
      </c>
      <c r="G171" s="40">
        <v>898.73333333333358</v>
      </c>
      <c r="H171" s="40">
        <v>917.53333333333353</v>
      </c>
      <c r="I171" s="40">
        <v>922.16666666666674</v>
      </c>
      <c r="J171" s="40">
        <v>926.93333333333351</v>
      </c>
      <c r="K171" s="31">
        <v>917.4</v>
      </c>
      <c r="L171" s="31">
        <v>908</v>
      </c>
      <c r="M171" s="31">
        <v>6.1970299999999998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1281.3499999999999</v>
      </c>
      <c r="D172" s="40">
        <v>1269.7833333333335</v>
      </c>
      <c r="E172" s="40">
        <v>1247.616666666667</v>
      </c>
      <c r="F172" s="40">
        <v>1213.8833333333334</v>
      </c>
      <c r="G172" s="40">
        <v>1191.7166666666669</v>
      </c>
      <c r="H172" s="40">
        <v>1303.5166666666671</v>
      </c>
      <c r="I172" s="40">
        <v>1325.6833333333336</v>
      </c>
      <c r="J172" s="40">
        <v>1359.4166666666672</v>
      </c>
      <c r="K172" s="31">
        <v>1291.95</v>
      </c>
      <c r="L172" s="31">
        <v>1236.05</v>
      </c>
      <c r="M172" s="31">
        <v>20.490030000000001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2397.4499999999998</v>
      </c>
      <c r="D173" s="40">
        <v>2389.8000000000002</v>
      </c>
      <c r="E173" s="40">
        <v>2374.7000000000003</v>
      </c>
      <c r="F173" s="40">
        <v>2351.9500000000003</v>
      </c>
      <c r="G173" s="40">
        <v>2336.8500000000004</v>
      </c>
      <c r="H173" s="40">
        <v>2412.5500000000002</v>
      </c>
      <c r="I173" s="40">
        <v>2427.6500000000005</v>
      </c>
      <c r="J173" s="40">
        <v>2450.4</v>
      </c>
      <c r="K173" s="31">
        <v>2404.9</v>
      </c>
      <c r="L173" s="31">
        <v>2367.0500000000002</v>
      </c>
      <c r="M173" s="31">
        <v>4.1880899999999999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82.55</v>
      </c>
      <c r="D174" s="40">
        <v>82.63333333333334</v>
      </c>
      <c r="E174" s="40">
        <v>81.816666666666677</v>
      </c>
      <c r="F174" s="40">
        <v>81.083333333333343</v>
      </c>
      <c r="G174" s="40">
        <v>80.26666666666668</v>
      </c>
      <c r="H174" s="40">
        <v>83.366666666666674</v>
      </c>
      <c r="I174" s="40">
        <v>84.183333333333337</v>
      </c>
      <c r="J174" s="40">
        <v>84.916666666666671</v>
      </c>
      <c r="K174" s="31">
        <v>83.45</v>
      </c>
      <c r="L174" s="31">
        <v>81.900000000000006</v>
      </c>
      <c r="M174" s="31">
        <v>166.14549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26213.15</v>
      </c>
      <c r="D175" s="40">
        <v>26241.066666666666</v>
      </c>
      <c r="E175" s="40">
        <v>26082.133333333331</v>
      </c>
      <c r="F175" s="40">
        <v>25951.116666666665</v>
      </c>
      <c r="G175" s="40">
        <v>25792.183333333331</v>
      </c>
      <c r="H175" s="40">
        <v>26372.083333333332</v>
      </c>
      <c r="I175" s="40">
        <v>26531.016666666666</v>
      </c>
      <c r="J175" s="40">
        <v>26662.033333333333</v>
      </c>
      <c r="K175" s="31">
        <v>26400</v>
      </c>
      <c r="L175" s="31">
        <v>26110.05</v>
      </c>
      <c r="M175" s="31">
        <v>0.31673000000000001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1401.5</v>
      </c>
      <c r="D176" s="40">
        <v>1400.8666666666668</v>
      </c>
      <c r="E176" s="40">
        <v>1390.7333333333336</v>
      </c>
      <c r="F176" s="40">
        <v>1379.9666666666667</v>
      </c>
      <c r="G176" s="40">
        <v>1369.8333333333335</v>
      </c>
      <c r="H176" s="40">
        <v>1411.6333333333337</v>
      </c>
      <c r="I176" s="40">
        <v>1421.7666666666669</v>
      </c>
      <c r="J176" s="40">
        <v>1432.5333333333338</v>
      </c>
      <c r="K176" s="31">
        <v>1411</v>
      </c>
      <c r="L176" s="31">
        <v>1390.1</v>
      </c>
      <c r="M176" s="31">
        <v>13.79509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3793.1</v>
      </c>
      <c r="D177" s="40">
        <v>3777.3666666666668</v>
      </c>
      <c r="E177" s="40">
        <v>3755.7333333333336</v>
      </c>
      <c r="F177" s="40">
        <v>3718.3666666666668</v>
      </c>
      <c r="G177" s="40">
        <v>3696.7333333333336</v>
      </c>
      <c r="H177" s="40">
        <v>3814.7333333333336</v>
      </c>
      <c r="I177" s="40">
        <v>3836.3666666666668</v>
      </c>
      <c r="J177" s="40">
        <v>3873.7333333333336</v>
      </c>
      <c r="K177" s="31">
        <v>3799</v>
      </c>
      <c r="L177" s="31">
        <v>3740</v>
      </c>
      <c r="M177" s="31">
        <v>3.06264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520</v>
      </c>
      <c r="D178" s="40">
        <v>519</v>
      </c>
      <c r="E178" s="40">
        <v>515.1</v>
      </c>
      <c r="F178" s="40">
        <v>510.20000000000005</v>
      </c>
      <c r="G178" s="40">
        <v>506.30000000000007</v>
      </c>
      <c r="H178" s="40">
        <v>523.9</v>
      </c>
      <c r="I178" s="40">
        <v>527.80000000000007</v>
      </c>
      <c r="J178" s="40">
        <v>532.69999999999993</v>
      </c>
      <c r="K178" s="31">
        <v>522.9</v>
      </c>
      <c r="L178" s="31">
        <v>514.1</v>
      </c>
      <c r="M178" s="31">
        <v>12.14715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571.25</v>
      </c>
      <c r="D179" s="40">
        <v>571</v>
      </c>
      <c r="E179" s="40">
        <v>567.29999999999995</v>
      </c>
      <c r="F179" s="40">
        <v>563.34999999999991</v>
      </c>
      <c r="G179" s="40">
        <v>559.64999999999986</v>
      </c>
      <c r="H179" s="40">
        <v>574.95000000000005</v>
      </c>
      <c r="I179" s="40">
        <v>578.65000000000009</v>
      </c>
      <c r="J179" s="40">
        <v>582.60000000000014</v>
      </c>
      <c r="K179" s="31">
        <v>574.70000000000005</v>
      </c>
      <c r="L179" s="31">
        <v>567.04999999999995</v>
      </c>
      <c r="M179" s="31">
        <v>126.60226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85.15</v>
      </c>
      <c r="D180" s="40">
        <v>85.149999999999991</v>
      </c>
      <c r="E180" s="40">
        <v>84.699999999999989</v>
      </c>
      <c r="F180" s="40">
        <v>84.25</v>
      </c>
      <c r="G180" s="40">
        <v>83.8</v>
      </c>
      <c r="H180" s="40">
        <v>85.59999999999998</v>
      </c>
      <c r="I180" s="40">
        <v>86.05</v>
      </c>
      <c r="J180" s="40">
        <v>86.499999999999972</v>
      </c>
      <c r="K180" s="31">
        <v>85.6</v>
      </c>
      <c r="L180" s="31">
        <v>84.7</v>
      </c>
      <c r="M180" s="31">
        <v>115.01358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992</v>
      </c>
      <c r="D181" s="40">
        <v>991.28333333333342</v>
      </c>
      <c r="E181" s="40">
        <v>987.91666666666686</v>
      </c>
      <c r="F181" s="40">
        <v>983.83333333333348</v>
      </c>
      <c r="G181" s="40">
        <v>980.46666666666692</v>
      </c>
      <c r="H181" s="40">
        <v>995.36666666666679</v>
      </c>
      <c r="I181" s="40">
        <v>998.73333333333335</v>
      </c>
      <c r="J181" s="40">
        <v>1002.8166666666667</v>
      </c>
      <c r="K181" s="31">
        <v>994.65</v>
      </c>
      <c r="L181" s="31">
        <v>987.2</v>
      </c>
      <c r="M181" s="31">
        <v>36.112139999999997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444.85</v>
      </c>
      <c r="D182" s="40">
        <v>443.3</v>
      </c>
      <c r="E182" s="40">
        <v>439.6</v>
      </c>
      <c r="F182" s="40">
        <v>434.35</v>
      </c>
      <c r="G182" s="40">
        <v>430.65000000000003</v>
      </c>
      <c r="H182" s="40">
        <v>448.55</v>
      </c>
      <c r="I182" s="40">
        <v>452.24999999999994</v>
      </c>
      <c r="J182" s="40">
        <v>457.5</v>
      </c>
      <c r="K182" s="31">
        <v>447</v>
      </c>
      <c r="L182" s="31">
        <v>438.05</v>
      </c>
      <c r="M182" s="31">
        <v>6.2659599999999998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742.4</v>
      </c>
      <c r="D183" s="40">
        <v>744.38333333333333</v>
      </c>
      <c r="E183" s="40">
        <v>738.01666666666665</v>
      </c>
      <c r="F183" s="40">
        <v>733.63333333333333</v>
      </c>
      <c r="G183" s="40">
        <v>727.26666666666665</v>
      </c>
      <c r="H183" s="40">
        <v>748.76666666666665</v>
      </c>
      <c r="I183" s="40">
        <v>755.13333333333321</v>
      </c>
      <c r="J183" s="40">
        <v>759.51666666666665</v>
      </c>
      <c r="K183" s="31">
        <v>750.75</v>
      </c>
      <c r="L183" s="31">
        <v>740</v>
      </c>
      <c r="M183" s="31">
        <v>2.6423800000000002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1352.85</v>
      </c>
      <c r="D184" s="40">
        <v>1344.1999999999998</v>
      </c>
      <c r="E184" s="40">
        <v>1331.5999999999997</v>
      </c>
      <c r="F184" s="40">
        <v>1310.3499999999999</v>
      </c>
      <c r="G184" s="40">
        <v>1297.7499999999998</v>
      </c>
      <c r="H184" s="40">
        <v>1365.4499999999996</v>
      </c>
      <c r="I184" s="40">
        <v>1378.05</v>
      </c>
      <c r="J184" s="40">
        <v>1399.2999999999995</v>
      </c>
      <c r="K184" s="31">
        <v>1356.8</v>
      </c>
      <c r="L184" s="31">
        <v>1322.95</v>
      </c>
      <c r="M184" s="31">
        <v>11.82213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970.95</v>
      </c>
      <c r="D185" s="40">
        <v>966.56666666666661</v>
      </c>
      <c r="E185" s="40">
        <v>960.38333333333321</v>
      </c>
      <c r="F185" s="40">
        <v>949.81666666666661</v>
      </c>
      <c r="G185" s="40">
        <v>943.63333333333321</v>
      </c>
      <c r="H185" s="40">
        <v>977.13333333333321</v>
      </c>
      <c r="I185" s="40">
        <v>983.31666666666661</v>
      </c>
      <c r="J185" s="40">
        <v>993.88333333333321</v>
      </c>
      <c r="K185" s="31">
        <v>972.75</v>
      </c>
      <c r="L185" s="31">
        <v>956</v>
      </c>
      <c r="M185" s="31">
        <v>13.978160000000001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1628.45</v>
      </c>
      <c r="D186" s="40">
        <v>1637.9333333333334</v>
      </c>
      <c r="E186" s="40">
        <v>1615.5166666666669</v>
      </c>
      <c r="F186" s="40">
        <v>1602.5833333333335</v>
      </c>
      <c r="G186" s="40">
        <v>1580.166666666667</v>
      </c>
      <c r="H186" s="40">
        <v>1650.8666666666668</v>
      </c>
      <c r="I186" s="40">
        <v>1673.2833333333333</v>
      </c>
      <c r="J186" s="40">
        <v>1686.2166666666667</v>
      </c>
      <c r="K186" s="31">
        <v>1660.35</v>
      </c>
      <c r="L186" s="31">
        <v>1625</v>
      </c>
      <c r="M186" s="31">
        <v>7.0958300000000003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3174.9</v>
      </c>
      <c r="D187" s="40">
        <v>3176.7666666666664</v>
      </c>
      <c r="E187" s="40">
        <v>3154.1333333333328</v>
      </c>
      <c r="F187" s="40">
        <v>3133.3666666666663</v>
      </c>
      <c r="G187" s="40">
        <v>3110.7333333333327</v>
      </c>
      <c r="H187" s="40">
        <v>3197.5333333333328</v>
      </c>
      <c r="I187" s="40">
        <v>3220.1666666666661</v>
      </c>
      <c r="J187" s="40">
        <v>3240.9333333333329</v>
      </c>
      <c r="K187" s="31">
        <v>3199.4</v>
      </c>
      <c r="L187" s="31">
        <v>3156</v>
      </c>
      <c r="M187" s="31">
        <v>41.561889999999998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862.75</v>
      </c>
      <c r="D188" s="40">
        <v>861.75</v>
      </c>
      <c r="E188" s="40">
        <v>853.05</v>
      </c>
      <c r="F188" s="40">
        <v>843.34999999999991</v>
      </c>
      <c r="G188" s="40">
        <v>834.64999999999986</v>
      </c>
      <c r="H188" s="40">
        <v>871.45</v>
      </c>
      <c r="I188" s="40">
        <v>880.15000000000009</v>
      </c>
      <c r="J188" s="40">
        <v>889.85000000000014</v>
      </c>
      <c r="K188" s="31">
        <v>870.45</v>
      </c>
      <c r="L188" s="31">
        <v>852.05</v>
      </c>
      <c r="M188" s="31">
        <v>17.547149999999998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7640.2</v>
      </c>
      <c r="D189" s="40">
        <v>7703.4000000000005</v>
      </c>
      <c r="E189" s="40">
        <v>7536.8000000000011</v>
      </c>
      <c r="F189" s="40">
        <v>7433.4000000000005</v>
      </c>
      <c r="G189" s="40">
        <v>7266.8000000000011</v>
      </c>
      <c r="H189" s="40">
        <v>7806.8000000000011</v>
      </c>
      <c r="I189" s="40">
        <v>7973.4000000000015</v>
      </c>
      <c r="J189" s="40">
        <v>8076.8000000000011</v>
      </c>
      <c r="K189" s="31">
        <v>7870</v>
      </c>
      <c r="L189" s="31">
        <v>7600</v>
      </c>
      <c r="M189" s="31">
        <v>2.0013899999999998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569.79999999999995</v>
      </c>
      <c r="D190" s="40">
        <v>569.35</v>
      </c>
      <c r="E190" s="40">
        <v>566.5</v>
      </c>
      <c r="F190" s="40">
        <v>563.19999999999993</v>
      </c>
      <c r="G190" s="40">
        <v>560.34999999999991</v>
      </c>
      <c r="H190" s="40">
        <v>572.65000000000009</v>
      </c>
      <c r="I190" s="40">
        <v>575.50000000000023</v>
      </c>
      <c r="J190" s="40">
        <v>578.80000000000018</v>
      </c>
      <c r="K190" s="31">
        <v>572.20000000000005</v>
      </c>
      <c r="L190" s="31">
        <v>566.04999999999995</v>
      </c>
      <c r="M190" s="31">
        <v>87.363129999999998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222.25</v>
      </c>
      <c r="D191" s="40">
        <v>222.28333333333333</v>
      </c>
      <c r="E191" s="40">
        <v>220.86666666666667</v>
      </c>
      <c r="F191" s="40">
        <v>219.48333333333335</v>
      </c>
      <c r="G191" s="40">
        <v>218.06666666666669</v>
      </c>
      <c r="H191" s="40">
        <v>223.66666666666666</v>
      </c>
      <c r="I191" s="40">
        <v>225.08333333333334</v>
      </c>
      <c r="J191" s="40">
        <v>226.46666666666664</v>
      </c>
      <c r="K191" s="31">
        <v>223.7</v>
      </c>
      <c r="L191" s="31">
        <v>220.9</v>
      </c>
      <c r="M191" s="31">
        <v>71.36739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114.25</v>
      </c>
      <c r="D192" s="40">
        <v>114.3</v>
      </c>
      <c r="E192" s="40">
        <v>113.8</v>
      </c>
      <c r="F192" s="40">
        <v>113.35</v>
      </c>
      <c r="G192" s="40">
        <v>112.85</v>
      </c>
      <c r="H192" s="40">
        <v>114.75</v>
      </c>
      <c r="I192" s="40">
        <v>115.25</v>
      </c>
      <c r="J192" s="40">
        <v>115.7</v>
      </c>
      <c r="K192" s="31">
        <v>114.8</v>
      </c>
      <c r="L192" s="31">
        <v>113.85</v>
      </c>
      <c r="M192" s="31">
        <v>317.15807000000001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77.95</v>
      </c>
      <c r="D193" s="40">
        <v>78.399999999999991</v>
      </c>
      <c r="E193" s="40">
        <v>76.799999999999983</v>
      </c>
      <c r="F193" s="40">
        <v>75.649999999999991</v>
      </c>
      <c r="G193" s="40">
        <v>74.049999999999983</v>
      </c>
      <c r="H193" s="40">
        <v>79.549999999999983</v>
      </c>
      <c r="I193" s="40">
        <v>81.149999999999977</v>
      </c>
      <c r="J193" s="40">
        <v>82.299999999999983</v>
      </c>
      <c r="K193" s="31">
        <v>80</v>
      </c>
      <c r="L193" s="31">
        <v>77.25</v>
      </c>
      <c r="M193" s="31">
        <v>26.741849999999999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1077.2</v>
      </c>
      <c r="D194" s="40">
        <v>1078.5333333333335</v>
      </c>
      <c r="E194" s="40">
        <v>1070.116666666667</v>
      </c>
      <c r="F194" s="40">
        <v>1063.0333333333335</v>
      </c>
      <c r="G194" s="40">
        <v>1054.616666666667</v>
      </c>
      <c r="H194" s="40">
        <v>1085.616666666667</v>
      </c>
      <c r="I194" s="40">
        <v>1094.0333333333335</v>
      </c>
      <c r="J194" s="40">
        <v>1101.116666666667</v>
      </c>
      <c r="K194" s="31">
        <v>1086.95</v>
      </c>
      <c r="L194" s="31">
        <v>1071.45</v>
      </c>
      <c r="M194" s="31">
        <v>43.92418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943.85</v>
      </c>
      <c r="D195" s="40">
        <v>944.58333333333337</v>
      </c>
      <c r="E195" s="40">
        <v>938.76666666666677</v>
      </c>
      <c r="F195" s="40">
        <v>933.68333333333339</v>
      </c>
      <c r="G195" s="40">
        <v>927.86666666666679</v>
      </c>
      <c r="H195" s="40">
        <v>949.66666666666674</v>
      </c>
      <c r="I195" s="40">
        <v>955.48333333333335</v>
      </c>
      <c r="J195" s="40">
        <v>960.56666666666672</v>
      </c>
      <c r="K195" s="31">
        <v>950.4</v>
      </c>
      <c r="L195" s="31">
        <v>939.5</v>
      </c>
      <c r="M195" s="31">
        <v>1.8430899999999999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2954.3</v>
      </c>
      <c r="D196" s="40">
        <v>2942.0333333333333</v>
      </c>
      <c r="E196" s="40">
        <v>2924.0666666666666</v>
      </c>
      <c r="F196" s="40">
        <v>2893.8333333333335</v>
      </c>
      <c r="G196" s="40">
        <v>2875.8666666666668</v>
      </c>
      <c r="H196" s="40">
        <v>2972.2666666666664</v>
      </c>
      <c r="I196" s="40">
        <v>2990.2333333333327</v>
      </c>
      <c r="J196" s="40">
        <v>3020.4666666666662</v>
      </c>
      <c r="K196" s="31">
        <v>2960</v>
      </c>
      <c r="L196" s="31">
        <v>2911.8</v>
      </c>
      <c r="M196" s="31">
        <v>10.223890000000001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1858.2</v>
      </c>
      <c r="D197" s="40">
        <v>1859.4166666666667</v>
      </c>
      <c r="E197" s="40">
        <v>1839.6333333333334</v>
      </c>
      <c r="F197" s="40">
        <v>1821.0666666666666</v>
      </c>
      <c r="G197" s="40">
        <v>1801.2833333333333</v>
      </c>
      <c r="H197" s="40">
        <v>1877.9833333333336</v>
      </c>
      <c r="I197" s="40">
        <v>1897.7666666666669</v>
      </c>
      <c r="J197" s="40">
        <v>1916.3333333333337</v>
      </c>
      <c r="K197" s="31">
        <v>1879.2</v>
      </c>
      <c r="L197" s="31">
        <v>1840.85</v>
      </c>
      <c r="M197" s="31">
        <v>4.4959600000000002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671</v>
      </c>
      <c r="D198" s="40">
        <v>667.0333333333333</v>
      </c>
      <c r="E198" s="40">
        <v>655.26666666666665</v>
      </c>
      <c r="F198" s="40">
        <v>639.5333333333333</v>
      </c>
      <c r="G198" s="40">
        <v>627.76666666666665</v>
      </c>
      <c r="H198" s="40">
        <v>682.76666666666665</v>
      </c>
      <c r="I198" s="40">
        <v>694.5333333333333</v>
      </c>
      <c r="J198" s="40">
        <v>710.26666666666665</v>
      </c>
      <c r="K198" s="31">
        <v>678.8</v>
      </c>
      <c r="L198" s="31">
        <v>651.29999999999995</v>
      </c>
      <c r="M198" s="31">
        <v>12.04655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1714.25</v>
      </c>
      <c r="D199" s="40">
        <v>1704.5833333333333</v>
      </c>
      <c r="E199" s="40">
        <v>1689.6666666666665</v>
      </c>
      <c r="F199" s="40">
        <v>1665.0833333333333</v>
      </c>
      <c r="G199" s="40">
        <v>1650.1666666666665</v>
      </c>
      <c r="H199" s="40">
        <v>1729.1666666666665</v>
      </c>
      <c r="I199" s="40">
        <v>1744.083333333333</v>
      </c>
      <c r="J199" s="40">
        <v>1768.6666666666665</v>
      </c>
      <c r="K199" s="31">
        <v>1719.5</v>
      </c>
      <c r="L199" s="31">
        <v>1680</v>
      </c>
      <c r="M199" s="31">
        <v>4.8488100000000003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33.549999999999997</v>
      </c>
      <c r="D200" s="40">
        <v>33.5</v>
      </c>
      <c r="E200" s="40">
        <v>33.15</v>
      </c>
      <c r="F200" s="40">
        <v>32.75</v>
      </c>
      <c r="G200" s="40">
        <v>32.4</v>
      </c>
      <c r="H200" s="40">
        <v>33.9</v>
      </c>
      <c r="I200" s="40">
        <v>34.249999999999993</v>
      </c>
      <c r="J200" s="40">
        <v>34.65</v>
      </c>
      <c r="K200" s="31">
        <v>33.85</v>
      </c>
      <c r="L200" s="31">
        <v>33.1</v>
      </c>
      <c r="M200" s="31">
        <v>74.452809999999999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2988.7</v>
      </c>
      <c r="D201" s="40">
        <v>2987.4166666666665</v>
      </c>
      <c r="E201" s="40">
        <v>2936.833333333333</v>
      </c>
      <c r="F201" s="40">
        <v>2884.9666666666667</v>
      </c>
      <c r="G201" s="40">
        <v>2834.3833333333332</v>
      </c>
      <c r="H201" s="40">
        <v>3039.2833333333328</v>
      </c>
      <c r="I201" s="40">
        <v>3089.8666666666659</v>
      </c>
      <c r="J201" s="40">
        <v>3141.7333333333327</v>
      </c>
      <c r="K201" s="31">
        <v>3038</v>
      </c>
      <c r="L201" s="31">
        <v>2935.55</v>
      </c>
      <c r="M201" s="31">
        <v>1.66279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690.85</v>
      </c>
      <c r="D202" s="40">
        <v>689.25</v>
      </c>
      <c r="E202" s="40">
        <v>682.7</v>
      </c>
      <c r="F202" s="40">
        <v>674.55000000000007</v>
      </c>
      <c r="G202" s="40">
        <v>668.00000000000011</v>
      </c>
      <c r="H202" s="40">
        <v>697.4</v>
      </c>
      <c r="I202" s="40">
        <v>703.94999999999993</v>
      </c>
      <c r="J202" s="40">
        <v>712.09999999999991</v>
      </c>
      <c r="K202" s="31">
        <v>695.8</v>
      </c>
      <c r="L202" s="31">
        <v>681.1</v>
      </c>
      <c r="M202" s="31">
        <v>33.977209999999999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8333.25</v>
      </c>
      <c r="D203" s="40">
        <v>8357.0833333333339</v>
      </c>
      <c r="E203" s="40">
        <v>8282.0166666666682</v>
      </c>
      <c r="F203" s="40">
        <v>8230.7833333333347</v>
      </c>
      <c r="G203" s="40">
        <v>8155.716666666669</v>
      </c>
      <c r="H203" s="40">
        <v>8408.3166666666675</v>
      </c>
      <c r="I203" s="40">
        <v>8483.3833333333332</v>
      </c>
      <c r="J203" s="40">
        <v>8534.6166666666668</v>
      </c>
      <c r="K203" s="31">
        <v>8432.15</v>
      </c>
      <c r="L203" s="31">
        <v>8305.85</v>
      </c>
      <c r="M203" s="31">
        <v>3.56982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71.099999999999994</v>
      </c>
      <c r="D204" s="40">
        <v>70.916666666666671</v>
      </c>
      <c r="E204" s="40">
        <v>70.38333333333334</v>
      </c>
      <c r="F204" s="40">
        <v>69.666666666666671</v>
      </c>
      <c r="G204" s="40">
        <v>69.13333333333334</v>
      </c>
      <c r="H204" s="40">
        <v>71.63333333333334</v>
      </c>
      <c r="I204" s="40">
        <v>72.166666666666671</v>
      </c>
      <c r="J204" s="40">
        <v>72.88333333333334</v>
      </c>
      <c r="K204" s="31">
        <v>71.45</v>
      </c>
      <c r="L204" s="31">
        <v>70.2</v>
      </c>
      <c r="M204" s="31">
        <v>53.556640000000002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1512.2</v>
      </c>
      <c r="D205" s="40">
        <v>1506.6499999999999</v>
      </c>
      <c r="E205" s="40">
        <v>1488.4999999999998</v>
      </c>
      <c r="F205" s="40">
        <v>1464.8</v>
      </c>
      <c r="G205" s="40">
        <v>1446.6499999999999</v>
      </c>
      <c r="H205" s="40">
        <v>1530.3499999999997</v>
      </c>
      <c r="I205" s="40">
        <v>1548.4999999999998</v>
      </c>
      <c r="J205" s="40">
        <v>1572.1999999999996</v>
      </c>
      <c r="K205" s="31">
        <v>1524.8</v>
      </c>
      <c r="L205" s="31">
        <v>1482.95</v>
      </c>
      <c r="M205" s="31">
        <v>8.7631800000000002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909.35</v>
      </c>
      <c r="D206" s="40">
        <v>906</v>
      </c>
      <c r="E206" s="40">
        <v>900.2</v>
      </c>
      <c r="F206" s="40">
        <v>891.05000000000007</v>
      </c>
      <c r="G206" s="40">
        <v>885.25000000000011</v>
      </c>
      <c r="H206" s="40">
        <v>915.15</v>
      </c>
      <c r="I206" s="40">
        <v>920.94999999999993</v>
      </c>
      <c r="J206" s="40">
        <v>930.09999999999991</v>
      </c>
      <c r="K206" s="31">
        <v>911.8</v>
      </c>
      <c r="L206" s="31">
        <v>896.85</v>
      </c>
      <c r="M206" s="31">
        <v>7.0163799999999998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821.25</v>
      </c>
      <c r="D207" s="40">
        <v>822</v>
      </c>
      <c r="E207" s="40">
        <v>805.25</v>
      </c>
      <c r="F207" s="40">
        <v>789.25</v>
      </c>
      <c r="G207" s="40">
        <v>772.5</v>
      </c>
      <c r="H207" s="40">
        <v>838</v>
      </c>
      <c r="I207" s="40">
        <v>854.75</v>
      </c>
      <c r="J207" s="40">
        <v>870.75</v>
      </c>
      <c r="K207" s="31">
        <v>838.75</v>
      </c>
      <c r="L207" s="31">
        <v>806</v>
      </c>
      <c r="M207" s="31">
        <v>54.848550000000003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280.05</v>
      </c>
      <c r="D208" s="40">
        <v>280.66666666666669</v>
      </c>
      <c r="E208" s="40">
        <v>278.48333333333335</v>
      </c>
      <c r="F208" s="40">
        <v>276.91666666666669</v>
      </c>
      <c r="G208" s="40">
        <v>274.73333333333335</v>
      </c>
      <c r="H208" s="40">
        <v>282.23333333333335</v>
      </c>
      <c r="I208" s="40">
        <v>284.41666666666663</v>
      </c>
      <c r="J208" s="40">
        <v>285.98333333333335</v>
      </c>
      <c r="K208" s="31">
        <v>282.85000000000002</v>
      </c>
      <c r="L208" s="31">
        <v>279.10000000000002</v>
      </c>
      <c r="M208" s="31">
        <v>43.63955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7.8</v>
      </c>
      <c r="D209" s="40">
        <v>7.8500000000000005</v>
      </c>
      <c r="E209" s="40">
        <v>7.7000000000000011</v>
      </c>
      <c r="F209" s="40">
        <v>7.6000000000000005</v>
      </c>
      <c r="G209" s="40">
        <v>7.4500000000000011</v>
      </c>
      <c r="H209" s="40">
        <v>7.9500000000000011</v>
      </c>
      <c r="I209" s="40">
        <v>8.1000000000000014</v>
      </c>
      <c r="J209" s="40">
        <v>8.2000000000000011</v>
      </c>
      <c r="K209" s="31">
        <v>8</v>
      </c>
      <c r="L209" s="31">
        <v>7.75</v>
      </c>
      <c r="M209" s="31">
        <v>706.11505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796.2</v>
      </c>
      <c r="D210" s="40">
        <v>798.06666666666661</v>
      </c>
      <c r="E210" s="40">
        <v>792.43333333333317</v>
      </c>
      <c r="F210" s="40">
        <v>788.66666666666652</v>
      </c>
      <c r="G210" s="40">
        <v>783.03333333333308</v>
      </c>
      <c r="H210" s="40">
        <v>801.83333333333326</v>
      </c>
      <c r="I210" s="40">
        <v>807.4666666666667</v>
      </c>
      <c r="J210" s="40">
        <v>811.23333333333335</v>
      </c>
      <c r="K210" s="31">
        <v>803.7</v>
      </c>
      <c r="L210" s="31">
        <v>794.3</v>
      </c>
      <c r="M210" s="31">
        <v>10.783910000000001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1467.55</v>
      </c>
      <c r="D211" s="40">
        <v>1473.8333333333333</v>
      </c>
      <c r="E211" s="40">
        <v>1454.7166666666665</v>
      </c>
      <c r="F211" s="40">
        <v>1441.8833333333332</v>
      </c>
      <c r="G211" s="40">
        <v>1422.7666666666664</v>
      </c>
      <c r="H211" s="40">
        <v>1486.6666666666665</v>
      </c>
      <c r="I211" s="40">
        <v>1505.7833333333333</v>
      </c>
      <c r="J211" s="40">
        <v>1518.6166666666666</v>
      </c>
      <c r="K211" s="31">
        <v>1492.95</v>
      </c>
      <c r="L211" s="31">
        <v>1461</v>
      </c>
      <c r="M211" s="31">
        <v>0.46747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381.3</v>
      </c>
      <c r="D212" s="40">
        <v>383.0333333333333</v>
      </c>
      <c r="E212" s="40">
        <v>377.41666666666663</v>
      </c>
      <c r="F212" s="40">
        <v>373.5333333333333</v>
      </c>
      <c r="G212" s="40">
        <v>367.91666666666663</v>
      </c>
      <c r="H212" s="40">
        <v>386.91666666666663</v>
      </c>
      <c r="I212" s="40">
        <v>392.5333333333333</v>
      </c>
      <c r="J212" s="40">
        <v>396.41666666666663</v>
      </c>
      <c r="K212" s="31">
        <v>388.65</v>
      </c>
      <c r="L212" s="31">
        <v>379.15</v>
      </c>
      <c r="M212" s="31">
        <v>205.55323999999999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16.3</v>
      </c>
      <c r="D213" s="40">
        <v>16.25</v>
      </c>
      <c r="E213" s="40">
        <v>16.05</v>
      </c>
      <c r="F213" s="40">
        <v>15.8</v>
      </c>
      <c r="G213" s="40">
        <v>15.600000000000001</v>
      </c>
      <c r="H213" s="40">
        <v>16.5</v>
      </c>
      <c r="I213" s="40">
        <v>16.700000000000003</v>
      </c>
      <c r="J213" s="40">
        <v>16.95</v>
      </c>
      <c r="K213" s="31">
        <v>16.45</v>
      </c>
      <c r="L213" s="31">
        <v>16</v>
      </c>
      <c r="M213" s="31">
        <v>797.05304999999998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187.15</v>
      </c>
      <c r="D214" s="40">
        <v>187.9</v>
      </c>
      <c r="E214" s="40">
        <v>185.3</v>
      </c>
      <c r="F214" s="40">
        <v>183.45000000000002</v>
      </c>
      <c r="G214" s="40">
        <v>180.85000000000002</v>
      </c>
      <c r="H214" s="40">
        <v>189.75</v>
      </c>
      <c r="I214" s="40">
        <v>192.34999999999997</v>
      </c>
      <c r="J214" s="40">
        <v>194.2</v>
      </c>
      <c r="K214" s="31">
        <v>190.5</v>
      </c>
      <c r="L214" s="31">
        <v>186.05</v>
      </c>
      <c r="M214" s="31">
        <v>77.79992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74.45</v>
      </c>
      <c r="D215" s="40">
        <v>74.783333333333331</v>
      </c>
      <c r="E215" s="40">
        <v>73.566666666666663</v>
      </c>
      <c r="F215" s="40">
        <v>72.683333333333337</v>
      </c>
      <c r="G215" s="40">
        <v>71.466666666666669</v>
      </c>
      <c r="H215" s="40">
        <v>75.666666666666657</v>
      </c>
      <c r="I215" s="40">
        <v>76.883333333333326</v>
      </c>
      <c r="J215" s="40">
        <v>77.766666666666652</v>
      </c>
      <c r="K215" s="31">
        <v>76</v>
      </c>
      <c r="L215" s="31">
        <v>73.900000000000006</v>
      </c>
      <c r="M215" s="31">
        <v>457.83616000000001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551.04999999999995</v>
      </c>
      <c r="D216" s="40">
        <v>552.81666666666661</v>
      </c>
      <c r="E216" s="40">
        <v>546.33333333333326</v>
      </c>
      <c r="F216" s="40">
        <v>541.61666666666667</v>
      </c>
      <c r="G216" s="40">
        <v>535.13333333333333</v>
      </c>
      <c r="H216" s="40">
        <v>557.53333333333319</v>
      </c>
      <c r="I216" s="40">
        <v>564.01666666666654</v>
      </c>
      <c r="J216" s="40">
        <v>568.73333333333312</v>
      </c>
      <c r="K216" s="31">
        <v>559.29999999999995</v>
      </c>
      <c r="L216" s="31">
        <v>548.1</v>
      </c>
      <c r="M216" s="31">
        <v>16.203209999999999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I25" sqref="I25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2"/>
      <c r="B1" s="403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45096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5" t="s">
        <v>16</v>
      </c>
      <c r="B9" s="397" t="s">
        <v>18</v>
      </c>
      <c r="C9" s="401" t="s">
        <v>20</v>
      </c>
      <c r="D9" s="401" t="s">
        <v>21</v>
      </c>
      <c r="E9" s="392" t="s">
        <v>22</v>
      </c>
      <c r="F9" s="393"/>
      <c r="G9" s="394"/>
      <c r="H9" s="392" t="s">
        <v>23</v>
      </c>
      <c r="I9" s="393"/>
      <c r="J9" s="394"/>
      <c r="K9" s="26"/>
      <c r="L9" s="27"/>
      <c r="M9" s="57"/>
      <c r="N9" s="1"/>
      <c r="O9" s="1"/>
    </row>
    <row r="10" spans="1:15" ht="42.75" customHeight="1">
      <c r="A10" s="399"/>
      <c r="B10" s="400"/>
      <c r="C10" s="400"/>
      <c r="D10" s="4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440.65</v>
      </c>
      <c r="D11" s="40">
        <v>441.2833333333333</v>
      </c>
      <c r="E11" s="40">
        <v>437.46666666666658</v>
      </c>
      <c r="F11" s="40">
        <v>434.2833333333333</v>
      </c>
      <c r="G11" s="40">
        <v>430.46666666666658</v>
      </c>
      <c r="H11" s="40">
        <v>444.46666666666658</v>
      </c>
      <c r="I11" s="40">
        <v>448.2833333333333</v>
      </c>
      <c r="J11" s="40">
        <v>451.46666666666658</v>
      </c>
      <c r="K11" s="31">
        <v>445.1</v>
      </c>
      <c r="L11" s="31">
        <v>438.1</v>
      </c>
      <c r="M11" s="31">
        <v>0.85836000000000001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27930.65</v>
      </c>
      <c r="D12" s="40">
        <v>27898.533333333336</v>
      </c>
      <c r="E12" s="40">
        <v>27787.116666666672</v>
      </c>
      <c r="F12" s="40">
        <v>27643.583333333336</v>
      </c>
      <c r="G12" s="40">
        <v>27532.166666666672</v>
      </c>
      <c r="H12" s="40">
        <v>28042.066666666673</v>
      </c>
      <c r="I12" s="40">
        <v>28153.483333333337</v>
      </c>
      <c r="J12" s="40">
        <v>28297.016666666674</v>
      </c>
      <c r="K12" s="31">
        <v>28009.95</v>
      </c>
      <c r="L12" s="31">
        <v>27755</v>
      </c>
      <c r="M12" s="31">
        <v>4.793E-2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4336.8999999999996</v>
      </c>
      <c r="D13" s="40">
        <v>4324.9666666666662</v>
      </c>
      <c r="E13" s="40">
        <v>4299.9333333333325</v>
      </c>
      <c r="F13" s="40">
        <v>4262.9666666666662</v>
      </c>
      <c r="G13" s="40">
        <v>4237.9333333333325</v>
      </c>
      <c r="H13" s="40">
        <v>4361.9333333333325</v>
      </c>
      <c r="I13" s="40">
        <v>4386.9666666666672</v>
      </c>
      <c r="J13" s="40">
        <v>4423.9333333333325</v>
      </c>
      <c r="K13" s="31">
        <v>4350</v>
      </c>
      <c r="L13" s="31">
        <v>4288</v>
      </c>
      <c r="M13" s="31">
        <v>1.53331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1855.45</v>
      </c>
      <c r="D14" s="40">
        <v>1857</v>
      </c>
      <c r="E14" s="40">
        <v>1846.6</v>
      </c>
      <c r="F14" s="40">
        <v>1837.75</v>
      </c>
      <c r="G14" s="40">
        <v>1827.35</v>
      </c>
      <c r="H14" s="40">
        <v>1865.85</v>
      </c>
      <c r="I14" s="40">
        <v>1876.25</v>
      </c>
      <c r="J14" s="40">
        <v>1885.1</v>
      </c>
      <c r="K14" s="31">
        <v>1867.4</v>
      </c>
      <c r="L14" s="31">
        <v>1848.15</v>
      </c>
      <c r="M14" s="31">
        <v>3.1729599999999998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3477</v>
      </c>
      <c r="D15" s="40">
        <v>3440.5166666666664</v>
      </c>
      <c r="E15" s="40">
        <v>3382.083333333333</v>
      </c>
      <c r="F15" s="40">
        <v>3287.1666666666665</v>
      </c>
      <c r="G15" s="40">
        <v>3228.7333333333331</v>
      </c>
      <c r="H15" s="40">
        <v>3535.4333333333329</v>
      </c>
      <c r="I15" s="40">
        <v>3593.8666666666663</v>
      </c>
      <c r="J15" s="40">
        <v>3688.7833333333328</v>
      </c>
      <c r="K15" s="31">
        <v>3498.95</v>
      </c>
      <c r="L15" s="31">
        <v>3345.6</v>
      </c>
      <c r="M15" s="31">
        <v>1.98149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1297.8</v>
      </c>
      <c r="D16" s="40">
        <v>1303.3500000000001</v>
      </c>
      <c r="E16" s="40">
        <v>1284.4500000000003</v>
      </c>
      <c r="F16" s="40">
        <v>1271.1000000000001</v>
      </c>
      <c r="G16" s="40">
        <v>1252.2000000000003</v>
      </c>
      <c r="H16" s="40">
        <v>1316.7000000000003</v>
      </c>
      <c r="I16" s="40">
        <v>1335.6000000000004</v>
      </c>
      <c r="J16" s="40">
        <v>1348.9500000000003</v>
      </c>
      <c r="K16" s="31">
        <v>1322.25</v>
      </c>
      <c r="L16" s="31">
        <v>1290</v>
      </c>
      <c r="M16" s="31">
        <v>4.7808200000000003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778.75</v>
      </c>
      <c r="D17" s="40">
        <v>778.2166666666667</v>
      </c>
      <c r="E17" s="40">
        <v>773.73333333333335</v>
      </c>
      <c r="F17" s="40">
        <v>768.7166666666667</v>
      </c>
      <c r="G17" s="40">
        <v>764.23333333333335</v>
      </c>
      <c r="H17" s="40">
        <v>783.23333333333335</v>
      </c>
      <c r="I17" s="40">
        <v>787.7166666666667</v>
      </c>
      <c r="J17" s="40">
        <v>792.73333333333335</v>
      </c>
      <c r="K17" s="31">
        <v>782.7</v>
      </c>
      <c r="L17" s="31">
        <v>773.2</v>
      </c>
      <c r="M17" s="31">
        <v>6.6611500000000001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464.9</v>
      </c>
      <c r="D18" s="40">
        <v>463.95</v>
      </c>
      <c r="E18" s="40">
        <v>457.9</v>
      </c>
      <c r="F18" s="40">
        <v>450.9</v>
      </c>
      <c r="G18" s="40">
        <v>444.84999999999997</v>
      </c>
      <c r="H18" s="40">
        <v>470.95</v>
      </c>
      <c r="I18" s="40">
        <v>477.00000000000006</v>
      </c>
      <c r="J18" s="40">
        <v>484</v>
      </c>
      <c r="K18" s="31">
        <v>470</v>
      </c>
      <c r="L18" s="31">
        <v>456.95</v>
      </c>
      <c r="M18" s="31">
        <v>2.4542600000000001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1353.75</v>
      </c>
      <c r="D19" s="40">
        <v>1363.2666666666667</v>
      </c>
      <c r="E19" s="40">
        <v>1334.5333333333333</v>
      </c>
      <c r="F19" s="40">
        <v>1315.3166666666666</v>
      </c>
      <c r="G19" s="40">
        <v>1286.5833333333333</v>
      </c>
      <c r="H19" s="40">
        <v>1382.4833333333333</v>
      </c>
      <c r="I19" s="40">
        <v>1411.2166666666665</v>
      </c>
      <c r="J19" s="40">
        <v>1430.4333333333334</v>
      </c>
      <c r="K19" s="31">
        <v>1392</v>
      </c>
      <c r="L19" s="31">
        <v>1344.05</v>
      </c>
      <c r="M19" s="31">
        <v>20.881360000000001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22711.5</v>
      </c>
      <c r="D20" s="40">
        <v>22627.166666666668</v>
      </c>
      <c r="E20" s="40">
        <v>22504.333333333336</v>
      </c>
      <c r="F20" s="40">
        <v>22297.166666666668</v>
      </c>
      <c r="G20" s="40">
        <v>22174.333333333336</v>
      </c>
      <c r="H20" s="40">
        <v>22834.333333333336</v>
      </c>
      <c r="I20" s="40">
        <v>22957.166666666672</v>
      </c>
      <c r="J20" s="40">
        <v>23164.333333333336</v>
      </c>
      <c r="K20" s="31">
        <v>22750</v>
      </c>
      <c r="L20" s="31">
        <v>22420</v>
      </c>
      <c r="M20" s="31">
        <v>0.16868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2509.6</v>
      </c>
      <c r="D21" s="40">
        <v>2507.9666666666667</v>
      </c>
      <c r="E21" s="40">
        <v>2489.0333333333333</v>
      </c>
      <c r="F21" s="40">
        <v>2468.4666666666667</v>
      </c>
      <c r="G21" s="40">
        <v>2449.5333333333333</v>
      </c>
      <c r="H21" s="40">
        <v>2528.5333333333333</v>
      </c>
      <c r="I21" s="40">
        <v>2547.4666666666667</v>
      </c>
      <c r="J21" s="40">
        <v>2568.0333333333333</v>
      </c>
      <c r="K21" s="31">
        <v>2526.9</v>
      </c>
      <c r="L21" s="31">
        <v>2487.4</v>
      </c>
      <c r="M21" s="31">
        <v>79.99982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975.05</v>
      </c>
      <c r="D22" s="40">
        <v>975.15</v>
      </c>
      <c r="E22" s="40">
        <v>963.3</v>
      </c>
      <c r="F22" s="40">
        <v>951.55</v>
      </c>
      <c r="G22" s="40">
        <v>939.69999999999993</v>
      </c>
      <c r="H22" s="40">
        <v>986.9</v>
      </c>
      <c r="I22" s="40">
        <v>998.75000000000011</v>
      </c>
      <c r="J22" s="40">
        <v>1010.5</v>
      </c>
      <c r="K22" s="31">
        <v>987</v>
      </c>
      <c r="L22" s="31">
        <v>963.4</v>
      </c>
      <c r="M22" s="31">
        <v>19.544440000000002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747.4</v>
      </c>
      <c r="D23" s="40">
        <v>745.96666666666658</v>
      </c>
      <c r="E23" s="40">
        <v>742.23333333333312</v>
      </c>
      <c r="F23" s="40">
        <v>737.06666666666649</v>
      </c>
      <c r="G23" s="40">
        <v>733.33333333333303</v>
      </c>
      <c r="H23" s="40">
        <v>751.13333333333321</v>
      </c>
      <c r="I23" s="40">
        <v>754.86666666666656</v>
      </c>
      <c r="J23" s="40">
        <v>760.0333333333333</v>
      </c>
      <c r="K23" s="31">
        <v>749.7</v>
      </c>
      <c r="L23" s="31">
        <v>740.8</v>
      </c>
      <c r="M23" s="31">
        <v>68.002690000000001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671.25</v>
      </c>
      <c r="D24" s="40">
        <v>674.33333333333337</v>
      </c>
      <c r="E24" s="40">
        <v>666.4666666666667</v>
      </c>
      <c r="F24" s="40">
        <v>661.68333333333328</v>
      </c>
      <c r="G24" s="40">
        <v>653.81666666666661</v>
      </c>
      <c r="H24" s="40">
        <v>679.11666666666679</v>
      </c>
      <c r="I24" s="40">
        <v>686.98333333333335</v>
      </c>
      <c r="J24" s="40">
        <v>691.76666666666688</v>
      </c>
      <c r="K24" s="31">
        <v>682.2</v>
      </c>
      <c r="L24" s="31">
        <v>669.55</v>
      </c>
      <c r="M24" s="31">
        <v>10.082700000000001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810.9</v>
      </c>
      <c r="D25" s="40">
        <v>813.81666666666661</v>
      </c>
      <c r="E25" s="40">
        <v>792.73333333333323</v>
      </c>
      <c r="F25" s="40">
        <v>774.56666666666661</v>
      </c>
      <c r="G25" s="40">
        <v>753.48333333333323</v>
      </c>
      <c r="H25" s="40">
        <v>831.98333333333323</v>
      </c>
      <c r="I25" s="40">
        <v>853.06666666666672</v>
      </c>
      <c r="J25" s="40">
        <v>871.23333333333323</v>
      </c>
      <c r="K25" s="31">
        <v>834.9</v>
      </c>
      <c r="L25" s="31">
        <v>795.65</v>
      </c>
      <c r="M25" s="31">
        <v>63.613689999999998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419.35</v>
      </c>
      <c r="D26" s="40">
        <v>424.34999999999997</v>
      </c>
      <c r="E26" s="40">
        <v>412.99999999999994</v>
      </c>
      <c r="F26" s="40">
        <v>406.65</v>
      </c>
      <c r="G26" s="40">
        <v>395.29999999999995</v>
      </c>
      <c r="H26" s="40">
        <v>430.69999999999993</v>
      </c>
      <c r="I26" s="40">
        <v>442.04999999999995</v>
      </c>
      <c r="J26" s="40">
        <v>448.39999999999992</v>
      </c>
      <c r="K26" s="31">
        <v>435.7</v>
      </c>
      <c r="L26" s="31">
        <v>418</v>
      </c>
      <c r="M26" s="31">
        <v>28.5716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178</v>
      </c>
      <c r="D27" s="40">
        <v>177.13333333333333</v>
      </c>
      <c r="E27" s="40">
        <v>175.46666666666664</v>
      </c>
      <c r="F27" s="40">
        <v>172.93333333333331</v>
      </c>
      <c r="G27" s="40">
        <v>171.26666666666662</v>
      </c>
      <c r="H27" s="40">
        <v>179.66666666666666</v>
      </c>
      <c r="I27" s="40">
        <v>181.33333333333334</v>
      </c>
      <c r="J27" s="40">
        <v>183.86666666666667</v>
      </c>
      <c r="K27" s="31">
        <v>178.8</v>
      </c>
      <c r="L27" s="31">
        <v>174.6</v>
      </c>
      <c r="M27" s="31">
        <v>31.389980000000001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208.9</v>
      </c>
      <c r="D28" s="40">
        <v>210.26666666666665</v>
      </c>
      <c r="E28" s="40">
        <v>207.08333333333331</v>
      </c>
      <c r="F28" s="40">
        <v>205.26666666666665</v>
      </c>
      <c r="G28" s="40">
        <v>202.08333333333331</v>
      </c>
      <c r="H28" s="40">
        <v>212.08333333333331</v>
      </c>
      <c r="I28" s="40">
        <v>215.26666666666665</v>
      </c>
      <c r="J28" s="40">
        <v>217.08333333333331</v>
      </c>
      <c r="K28" s="31">
        <v>213.45</v>
      </c>
      <c r="L28" s="31">
        <v>208.45</v>
      </c>
      <c r="M28" s="31">
        <v>32.441450000000003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370.85</v>
      </c>
      <c r="D29" s="40">
        <v>371.61666666666662</v>
      </c>
      <c r="E29" s="40">
        <v>367.28333333333325</v>
      </c>
      <c r="F29" s="40">
        <v>363.71666666666664</v>
      </c>
      <c r="G29" s="40">
        <v>359.38333333333327</v>
      </c>
      <c r="H29" s="40">
        <v>375.18333333333322</v>
      </c>
      <c r="I29" s="40">
        <v>379.51666666666659</v>
      </c>
      <c r="J29" s="40">
        <v>383.0833333333332</v>
      </c>
      <c r="K29" s="31">
        <v>375.95</v>
      </c>
      <c r="L29" s="31">
        <v>368.05</v>
      </c>
      <c r="M29" s="31">
        <v>0.42147000000000001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347.25</v>
      </c>
      <c r="D30" s="40">
        <v>347.8</v>
      </c>
      <c r="E30" s="40">
        <v>343.55</v>
      </c>
      <c r="F30" s="40">
        <v>339.85</v>
      </c>
      <c r="G30" s="40">
        <v>335.6</v>
      </c>
      <c r="H30" s="40">
        <v>351.5</v>
      </c>
      <c r="I30" s="40">
        <v>355.75</v>
      </c>
      <c r="J30" s="40">
        <v>359.45</v>
      </c>
      <c r="K30" s="31">
        <v>352.05</v>
      </c>
      <c r="L30" s="31">
        <v>344.1</v>
      </c>
      <c r="M30" s="31">
        <v>5.5120699999999996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997.45</v>
      </c>
      <c r="D31" s="40">
        <v>1002.1833333333334</v>
      </c>
      <c r="E31" s="40">
        <v>990.31666666666683</v>
      </c>
      <c r="F31" s="40">
        <v>983.18333333333339</v>
      </c>
      <c r="G31" s="40">
        <v>971.31666666666683</v>
      </c>
      <c r="H31" s="40">
        <v>1009.3166666666668</v>
      </c>
      <c r="I31" s="40">
        <v>1021.1833333333334</v>
      </c>
      <c r="J31" s="40">
        <v>1028.3166666666668</v>
      </c>
      <c r="K31" s="31">
        <v>1014.05</v>
      </c>
      <c r="L31" s="31">
        <v>995.05</v>
      </c>
      <c r="M31" s="31">
        <v>0.30675000000000002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1034.3</v>
      </c>
      <c r="D32" s="40">
        <v>1033.8500000000001</v>
      </c>
      <c r="E32" s="40">
        <v>1008.4500000000003</v>
      </c>
      <c r="F32" s="40">
        <v>982.60000000000014</v>
      </c>
      <c r="G32" s="40">
        <v>957.20000000000027</v>
      </c>
      <c r="H32" s="40">
        <v>1059.7000000000003</v>
      </c>
      <c r="I32" s="40">
        <v>1085.1000000000004</v>
      </c>
      <c r="J32" s="40">
        <v>1110.9500000000003</v>
      </c>
      <c r="K32" s="31">
        <v>1059.25</v>
      </c>
      <c r="L32" s="31">
        <v>1008</v>
      </c>
      <c r="M32" s="31">
        <v>4.6806000000000001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1468.9</v>
      </c>
      <c r="D33" s="40">
        <v>1464.6000000000001</v>
      </c>
      <c r="E33" s="40">
        <v>1454.4500000000003</v>
      </c>
      <c r="F33" s="40">
        <v>1440.0000000000002</v>
      </c>
      <c r="G33" s="40">
        <v>1429.8500000000004</v>
      </c>
      <c r="H33" s="40">
        <v>1479.0500000000002</v>
      </c>
      <c r="I33" s="40">
        <v>1489.2000000000003</v>
      </c>
      <c r="J33" s="40">
        <v>1503.65</v>
      </c>
      <c r="K33" s="31">
        <v>1474.75</v>
      </c>
      <c r="L33" s="31">
        <v>1450.15</v>
      </c>
      <c r="M33" s="31">
        <v>1.11748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615.85</v>
      </c>
      <c r="D34" s="40">
        <v>614.04999999999995</v>
      </c>
      <c r="E34" s="40">
        <v>608.09999999999991</v>
      </c>
      <c r="F34" s="40">
        <v>600.34999999999991</v>
      </c>
      <c r="G34" s="40">
        <v>594.39999999999986</v>
      </c>
      <c r="H34" s="40">
        <v>621.79999999999995</v>
      </c>
      <c r="I34" s="40">
        <v>627.75</v>
      </c>
      <c r="J34" s="40">
        <v>635.5</v>
      </c>
      <c r="K34" s="31">
        <v>620</v>
      </c>
      <c r="L34" s="31">
        <v>606.29999999999995</v>
      </c>
      <c r="M34" s="31">
        <v>1.6709700000000001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3398.95</v>
      </c>
      <c r="D35" s="40">
        <v>3412.0499999999997</v>
      </c>
      <c r="E35" s="40">
        <v>3378.1499999999996</v>
      </c>
      <c r="F35" s="40">
        <v>3357.35</v>
      </c>
      <c r="G35" s="40">
        <v>3323.45</v>
      </c>
      <c r="H35" s="40">
        <v>3432.8499999999995</v>
      </c>
      <c r="I35" s="40">
        <v>3466.75</v>
      </c>
      <c r="J35" s="40">
        <v>3487.5499999999993</v>
      </c>
      <c r="K35" s="31">
        <v>3445.95</v>
      </c>
      <c r="L35" s="31">
        <v>3391.25</v>
      </c>
      <c r="M35" s="31">
        <v>0.76056000000000001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2749.2</v>
      </c>
      <c r="D36" s="40">
        <v>2739.3166666666671</v>
      </c>
      <c r="E36" s="40">
        <v>2715.983333333334</v>
      </c>
      <c r="F36" s="40">
        <v>2682.7666666666669</v>
      </c>
      <c r="G36" s="40">
        <v>2659.4333333333338</v>
      </c>
      <c r="H36" s="40">
        <v>2772.5333333333342</v>
      </c>
      <c r="I36" s="40">
        <v>2795.8666666666672</v>
      </c>
      <c r="J36" s="40">
        <v>2829.0833333333344</v>
      </c>
      <c r="K36" s="31">
        <v>2762.65</v>
      </c>
      <c r="L36" s="31">
        <v>2706.1</v>
      </c>
      <c r="M36" s="31">
        <v>0.40187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15.4</v>
      </c>
      <c r="D37" s="40">
        <v>15.016666666666666</v>
      </c>
      <c r="E37" s="40">
        <v>14.533333333333331</v>
      </c>
      <c r="F37" s="40">
        <v>13.666666666666666</v>
      </c>
      <c r="G37" s="40">
        <v>13.183333333333332</v>
      </c>
      <c r="H37" s="40">
        <v>15.883333333333331</v>
      </c>
      <c r="I37" s="40">
        <v>16.366666666666667</v>
      </c>
      <c r="J37" s="40">
        <v>17.233333333333331</v>
      </c>
      <c r="K37" s="31">
        <v>15.5</v>
      </c>
      <c r="L37" s="31">
        <v>14.15</v>
      </c>
      <c r="M37" s="31">
        <v>461.49346000000003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624.5</v>
      </c>
      <c r="D38" s="40">
        <v>627.5</v>
      </c>
      <c r="E38" s="40">
        <v>616</v>
      </c>
      <c r="F38" s="40">
        <v>607.5</v>
      </c>
      <c r="G38" s="40">
        <v>596</v>
      </c>
      <c r="H38" s="40">
        <v>636</v>
      </c>
      <c r="I38" s="40">
        <v>647.5</v>
      </c>
      <c r="J38" s="40">
        <v>656</v>
      </c>
      <c r="K38" s="31">
        <v>639</v>
      </c>
      <c r="L38" s="31">
        <v>619</v>
      </c>
      <c r="M38" s="31">
        <v>6.5792999999999999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2127</v>
      </c>
      <c r="D39" s="40">
        <v>2133.9500000000003</v>
      </c>
      <c r="E39" s="40">
        <v>2113.1000000000004</v>
      </c>
      <c r="F39" s="40">
        <v>2099.2000000000003</v>
      </c>
      <c r="G39" s="40">
        <v>2078.3500000000004</v>
      </c>
      <c r="H39" s="40">
        <v>2147.8500000000004</v>
      </c>
      <c r="I39" s="40">
        <v>2168.6999999999998</v>
      </c>
      <c r="J39" s="40">
        <v>2182.6000000000004</v>
      </c>
      <c r="K39" s="31">
        <v>2154.8000000000002</v>
      </c>
      <c r="L39" s="31">
        <v>2120.0500000000002</v>
      </c>
      <c r="M39" s="31">
        <v>0.38944000000000001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460.9</v>
      </c>
      <c r="D40" s="40">
        <v>461.16666666666669</v>
      </c>
      <c r="E40" s="40">
        <v>456.73333333333335</v>
      </c>
      <c r="F40" s="40">
        <v>452.56666666666666</v>
      </c>
      <c r="G40" s="40">
        <v>448.13333333333333</v>
      </c>
      <c r="H40" s="40">
        <v>465.33333333333337</v>
      </c>
      <c r="I40" s="40">
        <v>469.76666666666665</v>
      </c>
      <c r="J40" s="40">
        <v>473.93333333333339</v>
      </c>
      <c r="K40" s="31">
        <v>465.6</v>
      </c>
      <c r="L40" s="31">
        <v>457</v>
      </c>
      <c r="M40" s="31">
        <v>42.708550000000002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1555.85</v>
      </c>
      <c r="D41" s="40">
        <v>1557.6833333333334</v>
      </c>
      <c r="E41" s="40">
        <v>1538.4166666666667</v>
      </c>
      <c r="F41" s="40">
        <v>1520.9833333333333</v>
      </c>
      <c r="G41" s="40">
        <v>1501.7166666666667</v>
      </c>
      <c r="H41" s="40">
        <v>1575.1166666666668</v>
      </c>
      <c r="I41" s="40">
        <v>1594.3833333333332</v>
      </c>
      <c r="J41" s="40">
        <v>1611.8166666666668</v>
      </c>
      <c r="K41" s="31">
        <v>1576.95</v>
      </c>
      <c r="L41" s="31">
        <v>1540.25</v>
      </c>
      <c r="M41" s="31">
        <v>2.87616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1083.5999999999999</v>
      </c>
      <c r="D42" s="40">
        <v>1083.2</v>
      </c>
      <c r="E42" s="40">
        <v>1077</v>
      </c>
      <c r="F42" s="40">
        <v>1070.3999999999999</v>
      </c>
      <c r="G42" s="40">
        <v>1064.1999999999998</v>
      </c>
      <c r="H42" s="40">
        <v>1089.8000000000002</v>
      </c>
      <c r="I42" s="40">
        <v>1096.0000000000005</v>
      </c>
      <c r="J42" s="40">
        <v>1102.6000000000004</v>
      </c>
      <c r="K42" s="31">
        <v>1089.4000000000001</v>
      </c>
      <c r="L42" s="31">
        <v>1076.5999999999999</v>
      </c>
      <c r="M42" s="31">
        <v>0.88573999999999997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5200.05</v>
      </c>
      <c r="D43" s="40">
        <v>5219.0333333333328</v>
      </c>
      <c r="E43" s="40">
        <v>5144.0666666666657</v>
      </c>
      <c r="F43" s="40">
        <v>5088.083333333333</v>
      </c>
      <c r="G43" s="40">
        <v>5013.1166666666659</v>
      </c>
      <c r="H43" s="40">
        <v>5275.0166666666655</v>
      </c>
      <c r="I43" s="40">
        <v>5349.9833333333327</v>
      </c>
      <c r="J43" s="40">
        <v>5405.9666666666653</v>
      </c>
      <c r="K43" s="31">
        <v>5294</v>
      </c>
      <c r="L43" s="31">
        <v>5163.05</v>
      </c>
      <c r="M43" s="31">
        <v>7.9731199999999998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411.6</v>
      </c>
      <c r="D44" s="40">
        <v>411.06666666666666</v>
      </c>
      <c r="E44" s="40">
        <v>409.13333333333333</v>
      </c>
      <c r="F44" s="40">
        <v>406.66666666666669</v>
      </c>
      <c r="G44" s="40">
        <v>404.73333333333335</v>
      </c>
      <c r="H44" s="40">
        <v>413.5333333333333</v>
      </c>
      <c r="I44" s="40">
        <v>415.46666666666658</v>
      </c>
      <c r="J44" s="40">
        <v>417.93333333333328</v>
      </c>
      <c r="K44" s="31">
        <v>413</v>
      </c>
      <c r="L44" s="31">
        <v>408.6</v>
      </c>
      <c r="M44" s="31">
        <v>11.26995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267.8</v>
      </c>
      <c r="D45" s="40">
        <v>269.09999999999997</v>
      </c>
      <c r="E45" s="40">
        <v>265.69999999999993</v>
      </c>
      <c r="F45" s="40">
        <v>263.59999999999997</v>
      </c>
      <c r="G45" s="40">
        <v>260.19999999999993</v>
      </c>
      <c r="H45" s="40">
        <v>271.19999999999993</v>
      </c>
      <c r="I45" s="40">
        <v>274.59999999999991</v>
      </c>
      <c r="J45" s="40">
        <v>276.69999999999993</v>
      </c>
      <c r="K45" s="31">
        <v>272.5</v>
      </c>
      <c r="L45" s="31">
        <v>267</v>
      </c>
      <c r="M45" s="31">
        <v>1.3887799999999999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489.15</v>
      </c>
      <c r="D46" s="40">
        <v>485.38333333333338</v>
      </c>
      <c r="E46" s="40">
        <v>479.76666666666677</v>
      </c>
      <c r="F46" s="40">
        <v>470.38333333333338</v>
      </c>
      <c r="G46" s="40">
        <v>464.76666666666677</v>
      </c>
      <c r="H46" s="40">
        <v>494.76666666666677</v>
      </c>
      <c r="I46" s="40">
        <v>500.38333333333344</v>
      </c>
      <c r="J46" s="40">
        <v>509.76666666666677</v>
      </c>
      <c r="K46" s="31">
        <v>491</v>
      </c>
      <c r="L46" s="31">
        <v>476</v>
      </c>
      <c r="M46" s="31">
        <v>2.0988199999999999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164.4</v>
      </c>
      <c r="D47" s="40">
        <v>163.43333333333337</v>
      </c>
      <c r="E47" s="40">
        <v>159.06666666666672</v>
      </c>
      <c r="F47" s="40">
        <v>153.73333333333335</v>
      </c>
      <c r="G47" s="40">
        <v>149.3666666666667</v>
      </c>
      <c r="H47" s="40">
        <v>168.76666666666674</v>
      </c>
      <c r="I47" s="40">
        <v>173.13333333333335</v>
      </c>
      <c r="J47" s="40">
        <v>178.46666666666675</v>
      </c>
      <c r="K47" s="31">
        <v>167.8</v>
      </c>
      <c r="L47" s="31">
        <v>158.1</v>
      </c>
      <c r="M47" s="31">
        <v>475.65737999999999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3316.85</v>
      </c>
      <c r="D48" s="40">
        <v>3308.4666666666672</v>
      </c>
      <c r="E48" s="40">
        <v>3294.9333333333343</v>
      </c>
      <c r="F48" s="40">
        <v>3273.0166666666673</v>
      </c>
      <c r="G48" s="40">
        <v>3259.4833333333345</v>
      </c>
      <c r="H48" s="40">
        <v>3330.3833333333341</v>
      </c>
      <c r="I48" s="40">
        <v>3343.916666666667</v>
      </c>
      <c r="J48" s="40">
        <v>3365.8333333333339</v>
      </c>
      <c r="K48" s="31">
        <v>3322</v>
      </c>
      <c r="L48" s="31">
        <v>3286.55</v>
      </c>
      <c r="M48" s="31">
        <v>9.8467099999999999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289.45</v>
      </c>
      <c r="D49" s="40">
        <v>293.83333333333331</v>
      </c>
      <c r="E49" s="40">
        <v>282.91666666666663</v>
      </c>
      <c r="F49" s="40">
        <v>276.38333333333333</v>
      </c>
      <c r="G49" s="40">
        <v>265.46666666666664</v>
      </c>
      <c r="H49" s="40">
        <v>300.36666666666662</v>
      </c>
      <c r="I49" s="40">
        <v>311.28333333333325</v>
      </c>
      <c r="J49" s="40">
        <v>317.81666666666661</v>
      </c>
      <c r="K49" s="31">
        <v>304.75</v>
      </c>
      <c r="L49" s="31">
        <v>287.3</v>
      </c>
      <c r="M49" s="31">
        <v>10.890330000000001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3642.55</v>
      </c>
      <c r="D50" s="40">
        <v>3652.9</v>
      </c>
      <c r="E50" s="40">
        <v>3615.8</v>
      </c>
      <c r="F50" s="40">
        <v>3589.05</v>
      </c>
      <c r="G50" s="40">
        <v>3551.9500000000003</v>
      </c>
      <c r="H50" s="40">
        <v>3679.65</v>
      </c>
      <c r="I50" s="40">
        <v>3716.7499999999995</v>
      </c>
      <c r="J50" s="40">
        <v>3743.5</v>
      </c>
      <c r="K50" s="31">
        <v>3690</v>
      </c>
      <c r="L50" s="31">
        <v>3626.15</v>
      </c>
      <c r="M50" s="31">
        <v>7.3080000000000006E-2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1960.15</v>
      </c>
      <c r="D51" s="40">
        <v>1970.4166666666667</v>
      </c>
      <c r="E51" s="40">
        <v>1944.8333333333335</v>
      </c>
      <c r="F51" s="40">
        <v>1929.5166666666667</v>
      </c>
      <c r="G51" s="40">
        <v>1903.9333333333334</v>
      </c>
      <c r="H51" s="40">
        <v>1985.7333333333336</v>
      </c>
      <c r="I51" s="40">
        <v>2011.3166666666671</v>
      </c>
      <c r="J51" s="40">
        <v>2026.6333333333337</v>
      </c>
      <c r="K51" s="31">
        <v>1996</v>
      </c>
      <c r="L51" s="31">
        <v>1955.1</v>
      </c>
      <c r="M51" s="31">
        <v>3.3965000000000001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7063.25</v>
      </c>
      <c r="D52" s="40">
        <v>7058.5333333333328</v>
      </c>
      <c r="E52" s="40">
        <v>7009.0666666666657</v>
      </c>
      <c r="F52" s="40">
        <v>6954.8833333333332</v>
      </c>
      <c r="G52" s="40">
        <v>6905.4166666666661</v>
      </c>
      <c r="H52" s="40">
        <v>7112.7166666666653</v>
      </c>
      <c r="I52" s="40">
        <v>7162.1833333333325</v>
      </c>
      <c r="J52" s="40">
        <v>7216.366666666665</v>
      </c>
      <c r="K52" s="31">
        <v>7108</v>
      </c>
      <c r="L52" s="31">
        <v>7004.35</v>
      </c>
      <c r="M52" s="31">
        <v>0.54227999999999998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682.6</v>
      </c>
      <c r="D53" s="40">
        <v>682.85</v>
      </c>
      <c r="E53" s="40">
        <v>675.85</v>
      </c>
      <c r="F53" s="40">
        <v>669.1</v>
      </c>
      <c r="G53" s="40">
        <v>662.1</v>
      </c>
      <c r="H53" s="40">
        <v>689.6</v>
      </c>
      <c r="I53" s="40">
        <v>696.6</v>
      </c>
      <c r="J53" s="40">
        <v>703.35</v>
      </c>
      <c r="K53" s="31">
        <v>689.85</v>
      </c>
      <c r="L53" s="31">
        <v>676.1</v>
      </c>
      <c r="M53" s="31">
        <v>15.237310000000001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386.55</v>
      </c>
      <c r="D54" s="40">
        <v>388.05</v>
      </c>
      <c r="E54" s="40">
        <v>381.70000000000005</v>
      </c>
      <c r="F54" s="40">
        <v>376.85</v>
      </c>
      <c r="G54" s="40">
        <v>370.50000000000006</v>
      </c>
      <c r="H54" s="40">
        <v>392.90000000000003</v>
      </c>
      <c r="I54" s="40">
        <v>399.25000000000006</v>
      </c>
      <c r="J54" s="40">
        <v>404.1</v>
      </c>
      <c r="K54" s="31">
        <v>394.4</v>
      </c>
      <c r="L54" s="31">
        <v>383.2</v>
      </c>
      <c r="M54" s="31">
        <v>2.5991900000000001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4085.6</v>
      </c>
      <c r="D55" s="40">
        <v>4060.3666666666668</v>
      </c>
      <c r="E55" s="40">
        <v>3976.7333333333336</v>
      </c>
      <c r="F55" s="40">
        <v>3867.8666666666668</v>
      </c>
      <c r="G55" s="40">
        <v>3784.2333333333336</v>
      </c>
      <c r="H55" s="40">
        <v>4169.2333333333336</v>
      </c>
      <c r="I55" s="40">
        <v>4252.8666666666668</v>
      </c>
      <c r="J55" s="40">
        <v>4361.7333333333336</v>
      </c>
      <c r="K55" s="31">
        <v>4144</v>
      </c>
      <c r="L55" s="31">
        <v>3951.5</v>
      </c>
      <c r="M55" s="31">
        <v>21.132069999999999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981.55</v>
      </c>
      <c r="D56" s="40">
        <v>981.4</v>
      </c>
      <c r="E56" s="40">
        <v>977.34999999999991</v>
      </c>
      <c r="F56" s="40">
        <v>973.15</v>
      </c>
      <c r="G56" s="40">
        <v>969.09999999999991</v>
      </c>
      <c r="H56" s="40">
        <v>985.59999999999991</v>
      </c>
      <c r="I56" s="40">
        <v>989.64999999999986</v>
      </c>
      <c r="J56" s="40">
        <v>993.84999999999991</v>
      </c>
      <c r="K56" s="31">
        <v>985.45</v>
      </c>
      <c r="L56" s="31">
        <v>977.2</v>
      </c>
      <c r="M56" s="31">
        <v>88.608999999999995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2577.3000000000002</v>
      </c>
      <c r="D57" s="40">
        <v>2574.2000000000003</v>
      </c>
      <c r="E57" s="40">
        <v>2553.4000000000005</v>
      </c>
      <c r="F57" s="40">
        <v>2529.5000000000005</v>
      </c>
      <c r="G57" s="40">
        <v>2508.7000000000007</v>
      </c>
      <c r="H57" s="40">
        <v>2598.1000000000004</v>
      </c>
      <c r="I57" s="40">
        <v>2618.9000000000005</v>
      </c>
      <c r="J57" s="40">
        <v>2642.8</v>
      </c>
      <c r="K57" s="31">
        <v>2595</v>
      </c>
      <c r="L57" s="31">
        <v>2550.3000000000002</v>
      </c>
      <c r="M57" s="31">
        <v>0.14208999999999999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1550.9</v>
      </c>
      <c r="D58" s="40">
        <v>1541.9333333333334</v>
      </c>
      <c r="E58" s="40">
        <v>1518.9666666666667</v>
      </c>
      <c r="F58" s="40">
        <v>1487.0333333333333</v>
      </c>
      <c r="G58" s="40">
        <v>1464.0666666666666</v>
      </c>
      <c r="H58" s="40">
        <v>1573.8666666666668</v>
      </c>
      <c r="I58" s="40">
        <v>1596.8333333333335</v>
      </c>
      <c r="J58" s="40">
        <v>1628.7666666666669</v>
      </c>
      <c r="K58" s="31">
        <v>1564.9</v>
      </c>
      <c r="L58" s="31">
        <v>1510</v>
      </c>
      <c r="M58" s="31">
        <v>3.56603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572.25</v>
      </c>
      <c r="D59" s="40">
        <v>574.30000000000007</v>
      </c>
      <c r="E59" s="40">
        <v>567.95000000000016</v>
      </c>
      <c r="F59" s="40">
        <v>563.65000000000009</v>
      </c>
      <c r="G59" s="40">
        <v>557.30000000000018</v>
      </c>
      <c r="H59" s="40">
        <v>578.60000000000014</v>
      </c>
      <c r="I59" s="40">
        <v>584.95000000000005</v>
      </c>
      <c r="J59" s="40">
        <v>589.25000000000011</v>
      </c>
      <c r="K59" s="31">
        <v>580.65</v>
      </c>
      <c r="L59" s="31">
        <v>570</v>
      </c>
      <c r="M59" s="31">
        <v>8.7722099999999994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4641.95</v>
      </c>
      <c r="D60" s="40">
        <v>4658.9000000000005</v>
      </c>
      <c r="E60" s="40">
        <v>4603.0500000000011</v>
      </c>
      <c r="F60" s="40">
        <v>4564.1500000000005</v>
      </c>
      <c r="G60" s="40">
        <v>4508.3000000000011</v>
      </c>
      <c r="H60" s="40">
        <v>4697.8000000000011</v>
      </c>
      <c r="I60" s="40">
        <v>4753.6500000000015</v>
      </c>
      <c r="J60" s="40">
        <v>4792.5500000000011</v>
      </c>
      <c r="K60" s="31">
        <v>4714.75</v>
      </c>
      <c r="L60" s="31">
        <v>4620</v>
      </c>
      <c r="M60" s="31">
        <v>6.58995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1226.6500000000001</v>
      </c>
      <c r="D61" s="40">
        <v>1225.5333333333335</v>
      </c>
      <c r="E61" s="40">
        <v>1208.366666666667</v>
      </c>
      <c r="F61" s="40">
        <v>1190.0833333333335</v>
      </c>
      <c r="G61" s="40">
        <v>1172.916666666667</v>
      </c>
      <c r="H61" s="40">
        <v>1243.8166666666671</v>
      </c>
      <c r="I61" s="40">
        <v>1260.9833333333336</v>
      </c>
      <c r="J61" s="40">
        <v>1279.2666666666671</v>
      </c>
      <c r="K61" s="31">
        <v>1242.7</v>
      </c>
      <c r="L61" s="31">
        <v>1207.25</v>
      </c>
      <c r="M61" s="31">
        <v>1.64123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7203.2</v>
      </c>
      <c r="D62" s="40">
        <v>7184.2666666666664</v>
      </c>
      <c r="E62" s="40">
        <v>7149.9333333333325</v>
      </c>
      <c r="F62" s="40">
        <v>7096.6666666666661</v>
      </c>
      <c r="G62" s="40">
        <v>7062.3333333333321</v>
      </c>
      <c r="H62" s="40">
        <v>7237.5333333333328</v>
      </c>
      <c r="I62" s="40">
        <v>7271.8666666666668</v>
      </c>
      <c r="J62" s="40">
        <v>7325.1333333333332</v>
      </c>
      <c r="K62" s="31">
        <v>7218.6</v>
      </c>
      <c r="L62" s="31">
        <v>7131</v>
      </c>
      <c r="M62" s="31">
        <v>14.148580000000001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1508.6</v>
      </c>
      <c r="D63" s="40">
        <v>1499.4333333333334</v>
      </c>
      <c r="E63" s="40">
        <v>1483.8666666666668</v>
      </c>
      <c r="F63" s="40">
        <v>1459.1333333333334</v>
      </c>
      <c r="G63" s="40">
        <v>1443.5666666666668</v>
      </c>
      <c r="H63" s="40">
        <v>1524.1666666666667</v>
      </c>
      <c r="I63" s="40">
        <v>1539.7333333333333</v>
      </c>
      <c r="J63" s="40">
        <v>1564.4666666666667</v>
      </c>
      <c r="K63" s="31">
        <v>1515</v>
      </c>
      <c r="L63" s="31">
        <v>1474.7</v>
      </c>
      <c r="M63" s="31">
        <v>20.908740000000002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6890.6</v>
      </c>
      <c r="D64" s="40">
        <v>6921.166666666667</v>
      </c>
      <c r="E64" s="40">
        <v>6819.4333333333343</v>
      </c>
      <c r="F64" s="40">
        <v>6748.2666666666673</v>
      </c>
      <c r="G64" s="40">
        <v>6646.5333333333347</v>
      </c>
      <c r="H64" s="40">
        <v>6992.3333333333339</v>
      </c>
      <c r="I64" s="40">
        <v>7094.0666666666657</v>
      </c>
      <c r="J64" s="40">
        <v>7165.2333333333336</v>
      </c>
      <c r="K64" s="31">
        <v>7022.9</v>
      </c>
      <c r="L64" s="31">
        <v>6850</v>
      </c>
      <c r="M64" s="31">
        <v>0.34755999999999998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2261.15</v>
      </c>
      <c r="D65" s="40">
        <v>2259.0833333333335</v>
      </c>
      <c r="E65" s="40">
        <v>2245.166666666667</v>
      </c>
      <c r="F65" s="40">
        <v>2229.1833333333334</v>
      </c>
      <c r="G65" s="40">
        <v>2215.2666666666669</v>
      </c>
      <c r="H65" s="40">
        <v>2275.0666666666671</v>
      </c>
      <c r="I65" s="40">
        <v>2288.983333333334</v>
      </c>
      <c r="J65" s="40">
        <v>2304.9666666666672</v>
      </c>
      <c r="K65" s="31">
        <v>2273</v>
      </c>
      <c r="L65" s="31">
        <v>2243.1</v>
      </c>
      <c r="M65" s="31">
        <v>0.46560000000000001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2369</v>
      </c>
      <c r="D66" s="40">
        <v>2350.65</v>
      </c>
      <c r="E66" s="40">
        <v>2328.3500000000004</v>
      </c>
      <c r="F66" s="40">
        <v>2287.7000000000003</v>
      </c>
      <c r="G66" s="40">
        <v>2265.4000000000005</v>
      </c>
      <c r="H66" s="40">
        <v>2391.3000000000002</v>
      </c>
      <c r="I66" s="40">
        <v>2413.6000000000004</v>
      </c>
      <c r="J66" s="40">
        <v>2454.25</v>
      </c>
      <c r="K66" s="31">
        <v>2372.9499999999998</v>
      </c>
      <c r="L66" s="31">
        <v>2310</v>
      </c>
      <c r="M66" s="31">
        <v>2.9809299999999999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395.9</v>
      </c>
      <c r="D67" s="40">
        <v>396.13333333333338</v>
      </c>
      <c r="E67" s="40">
        <v>391.76666666666677</v>
      </c>
      <c r="F67" s="40">
        <v>387.63333333333338</v>
      </c>
      <c r="G67" s="40">
        <v>383.26666666666677</v>
      </c>
      <c r="H67" s="40">
        <v>400.26666666666677</v>
      </c>
      <c r="I67" s="40">
        <v>404.63333333333344</v>
      </c>
      <c r="J67" s="40">
        <v>408.76666666666677</v>
      </c>
      <c r="K67" s="31">
        <v>400.5</v>
      </c>
      <c r="L67" s="31">
        <v>392</v>
      </c>
      <c r="M67" s="31">
        <v>15.741989999999999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253.95</v>
      </c>
      <c r="D68" s="40">
        <v>251.48333333333335</v>
      </c>
      <c r="E68" s="40">
        <v>248.56666666666669</v>
      </c>
      <c r="F68" s="40">
        <v>243.18333333333334</v>
      </c>
      <c r="G68" s="40">
        <v>240.26666666666668</v>
      </c>
      <c r="H68" s="40">
        <v>256.86666666666667</v>
      </c>
      <c r="I68" s="40">
        <v>259.7833333333333</v>
      </c>
      <c r="J68" s="40">
        <v>265.16666666666674</v>
      </c>
      <c r="K68" s="31">
        <v>254.4</v>
      </c>
      <c r="L68" s="31">
        <v>246.1</v>
      </c>
      <c r="M68" s="31">
        <v>59.5657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188.1</v>
      </c>
      <c r="D69" s="40">
        <v>186.70000000000002</v>
      </c>
      <c r="E69" s="40">
        <v>184.90000000000003</v>
      </c>
      <c r="F69" s="40">
        <v>181.70000000000002</v>
      </c>
      <c r="G69" s="40">
        <v>179.90000000000003</v>
      </c>
      <c r="H69" s="40">
        <v>189.90000000000003</v>
      </c>
      <c r="I69" s="40">
        <v>191.70000000000005</v>
      </c>
      <c r="J69" s="40">
        <v>194.90000000000003</v>
      </c>
      <c r="K69" s="31">
        <v>188.5</v>
      </c>
      <c r="L69" s="31">
        <v>183.5</v>
      </c>
      <c r="M69" s="31">
        <v>152.25297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73.150000000000006</v>
      </c>
      <c r="D70" s="40">
        <v>73.399999999999991</v>
      </c>
      <c r="E70" s="40">
        <v>72.549999999999983</v>
      </c>
      <c r="F70" s="40">
        <v>71.949999999999989</v>
      </c>
      <c r="G70" s="40">
        <v>71.09999999999998</v>
      </c>
      <c r="H70" s="40">
        <v>73.999999999999986</v>
      </c>
      <c r="I70" s="40">
        <v>74.84999999999998</v>
      </c>
      <c r="J70" s="40">
        <v>75.449999999999989</v>
      </c>
      <c r="K70" s="31">
        <v>74.25</v>
      </c>
      <c r="L70" s="31">
        <v>72.8</v>
      </c>
      <c r="M70" s="31">
        <v>64.922669999999997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27.8</v>
      </c>
      <c r="D71" s="40">
        <v>27.866666666666664</v>
      </c>
      <c r="E71" s="40">
        <v>27.683333333333326</v>
      </c>
      <c r="F71" s="40">
        <v>27.566666666666663</v>
      </c>
      <c r="G71" s="40">
        <v>27.383333333333326</v>
      </c>
      <c r="H71" s="40">
        <v>27.983333333333327</v>
      </c>
      <c r="I71" s="40">
        <v>28.166666666666664</v>
      </c>
      <c r="J71" s="40">
        <v>28.283333333333328</v>
      </c>
      <c r="K71" s="31">
        <v>28.05</v>
      </c>
      <c r="L71" s="31">
        <v>27.75</v>
      </c>
      <c r="M71" s="31">
        <v>105.96207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1616.1</v>
      </c>
      <c r="D72" s="40">
        <v>1618.55</v>
      </c>
      <c r="E72" s="40">
        <v>1602.9499999999998</v>
      </c>
      <c r="F72" s="40">
        <v>1589.8</v>
      </c>
      <c r="G72" s="40">
        <v>1574.1999999999998</v>
      </c>
      <c r="H72" s="40">
        <v>1631.6999999999998</v>
      </c>
      <c r="I72" s="40">
        <v>1647.2999999999997</v>
      </c>
      <c r="J72" s="40">
        <v>1660.4499999999998</v>
      </c>
      <c r="K72" s="31">
        <v>1634.15</v>
      </c>
      <c r="L72" s="31">
        <v>1605.4</v>
      </c>
      <c r="M72" s="31">
        <v>3.1345999999999998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4249.8</v>
      </c>
      <c r="D73" s="40">
        <v>4243.333333333333</v>
      </c>
      <c r="E73" s="40">
        <v>4206.6666666666661</v>
      </c>
      <c r="F73" s="40">
        <v>4163.5333333333328</v>
      </c>
      <c r="G73" s="40">
        <v>4126.8666666666659</v>
      </c>
      <c r="H73" s="40">
        <v>4286.4666666666662</v>
      </c>
      <c r="I73" s="40">
        <v>4323.1333333333323</v>
      </c>
      <c r="J73" s="40">
        <v>4366.2666666666664</v>
      </c>
      <c r="K73" s="31">
        <v>4280</v>
      </c>
      <c r="L73" s="31">
        <v>4200.2</v>
      </c>
      <c r="M73" s="31">
        <v>0.53434999999999999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673.55</v>
      </c>
      <c r="D74" s="40">
        <v>674.98333333333323</v>
      </c>
      <c r="E74" s="40">
        <v>669.96666666666647</v>
      </c>
      <c r="F74" s="40">
        <v>666.38333333333321</v>
      </c>
      <c r="G74" s="40">
        <v>661.36666666666645</v>
      </c>
      <c r="H74" s="40">
        <v>678.56666666666649</v>
      </c>
      <c r="I74" s="40">
        <v>683.58333333333314</v>
      </c>
      <c r="J74" s="40">
        <v>687.16666666666652</v>
      </c>
      <c r="K74" s="31">
        <v>680</v>
      </c>
      <c r="L74" s="31">
        <v>671.4</v>
      </c>
      <c r="M74" s="31">
        <v>6.5291600000000001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1179.05</v>
      </c>
      <c r="D75" s="40">
        <v>1169.6499999999999</v>
      </c>
      <c r="E75" s="40">
        <v>1140.1499999999996</v>
      </c>
      <c r="F75" s="40">
        <v>1101.2499999999998</v>
      </c>
      <c r="G75" s="40">
        <v>1071.7499999999995</v>
      </c>
      <c r="H75" s="40">
        <v>1208.5499999999997</v>
      </c>
      <c r="I75" s="40">
        <v>1238.0500000000002</v>
      </c>
      <c r="J75" s="40">
        <v>1276.9499999999998</v>
      </c>
      <c r="K75" s="31">
        <v>1199.1500000000001</v>
      </c>
      <c r="L75" s="31">
        <v>1130.75</v>
      </c>
      <c r="M75" s="31">
        <v>18.576640000000001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125.2</v>
      </c>
      <c r="D76" s="40">
        <v>124.7</v>
      </c>
      <c r="E76" s="40">
        <v>122.15</v>
      </c>
      <c r="F76" s="40">
        <v>119.10000000000001</v>
      </c>
      <c r="G76" s="40">
        <v>116.55000000000001</v>
      </c>
      <c r="H76" s="40">
        <v>127.75</v>
      </c>
      <c r="I76" s="40">
        <v>130.29999999999998</v>
      </c>
      <c r="J76" s="40">
        <v>133.35</v>
      </c>
      <c r="K76" s="31">
        <v>127.25</v>
      </c>
      <c r="L76" s="31">
        <v>121.65</v>
      </c>
      <c r="M76" s="31">
        <v>326.49860000000001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837.85</v>
      </c>
      <c r="D77" s="40">
        <v>834.63333333333333</v>
      </c>
      <c r="E77" s="40">
        <v>827.56666666666661</v>
      </c>
      <c r="F77" s="40">
        <v>817.2833333333333</v>
      </c>
      <c r="G77" s="40">
        <v>810.21666666666658</v>
      </c>
      <c r="H77" s="40">
        <v>844.91666666666663</v>
      </c>
      <c r="I77" s="40">
        <v>851.98333333333346</v>
      </c>
      <c r="J77" s="40">
        <v>862.26666666666665</v>
      </c>
      <c r="K77" s="31">
        <v>841.7</v>
      </c>
      <c r="L77" s="31">
        <v>824.35</v>
      </c>
      <c r="M77" s="31">
        <v>10.447240000000001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86.75</v>
      </c>
      <c r="D78" s="40">
        <v>86.433333333333337</v>
      </c>
      <c r="E78" s="40">
        <v>85.51666666666668</v>
      </c>
      <c r="F78" s="40">
        <v>84.283333333333346</v>
      </c>
      <c r="G78" s="40">
        <v>83.366666666666688</v>
      </c>
      <c r="H78" s="40">
        <v>87.666666666666671</v>
      </c>
      <c r="I78" s="40">
        <v>88.583333333333329</v>
      </c>
      <c r="J78" s="40">
        <v>89.816666666666663</v>
      </c>
      <c r="K78" s="31">
        <v>87.35</v>
      </c>
      <c r="L78" s="31">
        <v>85.2</v>
      </c>
      <c r="M78" s="31">
        <v>345.25441000000001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376.8</v>
      </c>
      <c r="D79" s="40">
        <v>376.63333333333338</v>
      </c>
      <c r="E79" s="40">
        <v>374.56666666666678</v>
      </c>
      <c r="F79" s="40">
        <v>372.33333333333337</v>
      </c>
      <c r="G79" s="40">
        <v>370.26666666666677</v>
      </c>
      <c r="H79" s="40">
        <v>378.86666666666679</v>
      </c>
      <c r="I79" s="40">
        <v>380.93333333333339</v>
      </c>
      <c r="J79" s="40">
        <v>383.1666666666668</v>
      </c>
      <c r="K79" s="31">
        <v>378.7</v>
      </c>
      <c r="L79" s="31">
        <v>374.4</v>
      </c>
      <c r="M79" s="31">
        <v>21.392939999999999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9754.15</v>
      </c>
      <c r="D80" s="40">
        <v>9774.0499999999993</v>
      </c>
      <c r="E80" s="40">
        <v>9718.1499999999978</v>
      </c>
      <c r="F80" s="40">
        <v>9682.1499999999978</v>
      </c>
      <c r="G80" s="40">
        <v>9626.2499999999964</v>
      </c>
      <c r="H80" s="40">
        <v>9810.0499999999993</v>
      </c>
      <c r="I80" s="40">
        <v>9865.9500000000007</v>
      </c>
      <c r="J80" s="40">
        <v>9901.9500000000007</v>
      </c>
      <c r="K80" s="31">
        <v>9829.9500000000007</v>
      </c>
      <c r="L80" s="31">
        <v>9738.0499999999993</v>
      </c>
      <c r="M80" s="31">
        <v>8.1899999999999994E-3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837.8</v>
      </c>
      <c r="D81" s="40">
        <v>832.86666666666667</v>
      </c>
      <c r="E81" s="40">
        <v>825.73333333333335</v>
      </c>
      <c r="F81" s="40">
        <v>813.66666666666663</v>
      </c>
      <c r="G81" s="40">
        <v>806.5333333333333</v>
      </c>
      <c r="H81" s="40">
        <v>844.93333333333339</v>
      </c>
      <c r="I81" s="40">
        <v>852.06666666666683</v>
      </c>
      <c r="J81" s="40">
        <v>864.13333333333344</v>
      </c>
      <c r="K81" s="31">
        <v>840</v>
      </c>
      <c r="L81" s="31">
        <v>820.8</v>
      </c>
      <c r="M81" s="31">
        <v>49.077970000000001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244.9</v>
      </c>
      <c r="D82" s="40">
        <v>245.45000000000002</v>
      </c>
      <c r="E82" s="40">
        <v>242.95000000000005</v>
      </c>
      <c r="F82" s="40">
        <v>241.00000000000003</v>
      </c>
      <c r="G82" s="40">
        <v>238.50000000000006</v>
      </c>
      <c r="H82" s="40">
        <v>247.40000000000003</v>
      </c>
      <c r="I82" s="40">
        <v>249.89999999999998</v>
      </c>
      <c r="J82" s="40">
        <v>251.85000000000002</v>
      </c>
      <c r="K82" s="31">
        <v>247.95</v>
      </c>
      <c r="L82" s="31">
        <v>243.5</v>
      </c>
      <c r="M82" s="31">
        <v>37.149369999999998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1199.4000000000001</v>
      </c>
      <c r="D83" s="40">
        <v>1213.1333333333334</v>
      </c>
      <c r="E83" s="40">
        <v>1172.2666666666669</v>
      </c>
      <c r="F83" s="40">
        <v>1145.1333333333334</v>
      </c>
      <c r="G83" s="40">
        <v>1104.2666666666669</v>
      </c>
      <c r="H83" s="40">
        <v>1240.2666666666669</v>
      </c>
      <c r="I83" s="40">
        <v>1281.1333333333332</v>
      </c>
      <c r="J83" s="40">
        <v>1308.2666666666669</v>
      </c>
      <c r="K83" s="31">
        <v>1254</v>
      </c>
      <c r="L83" s="31">
        <v>1186</v>
      </c>
      <c r="M83" s="31">
        <v>1.13846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339.7</v>
      </c>
      <c r="D84" s="40">
        <v>340.7</v>
      </c>
      <c r="E84" s="40">
        <v>335.5</v>
      </c>
      <c r="F84" s="40">
        <v>331.3</v>
      </c>
      <c r="G84" s="40">
        <v>326.10000000000002</v>
      </c>
      <c r="H84" s="40">
        <v>344.9</v>
      </c>
      <c r="I84" s="40">
        <v>350.09999999999991</v>
      </c>
      <c r="J84" s="40">
        <v>354.29999999999995</v>
      </c>
      <c r="K84" s="31">
        <v>345.9</v>
      </c>
      <c r="L84" s="31">
        <v>336.5</v>
      </c>
      <c r="M84" s="31">
        <v>32.326410000000003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6602.85</v>
      </c>
      <c r="D85" s="40">
        <v>6601.25</v>
      </c>
      <c r="E85" s="40">
        <v>6573.85</v>
      </c>
      <c r="F85" s="40">
        <v>6544.85</v>
      </c>
      <c r="G85" s="40">
        <v>6517.4500000000007</v>
      </c>
      <c r="H85" s="40">
        <v>6630.25</v>
      </c>
      <c r="I85" s="40">
        <v>6657.65</v>
      </c>
      <c r="J85" s="40">
        <v>6686.65</v>
      </c>
      <c r="K85" s="31">
        <v>6628.65</v>
      </c>
      <c r="L85" s="31">
        <v>6572.25</v>
      </c>
      <c r="M85" s="31">
        <v>5.2179999999999997E-2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1529.65</v>
      </c>
      <c r="D86" s="40">
        <v>1525.8</v>
      </c>
      <c r="E86" s="40">
        <v>1503.85</v>
      </c>
      <c r="F86" s="40">
        <v>1478.05</v>
      </c>
      <c r="G86" s="40">
        <v>1456.1</v>
      </c>
      <c r="H86" s="40">
        <v>1551.6</v>
      </c>
      <c r="I86" s="40">
        <v>1573.5500000000002</v>
      </c>
      <c r="J86" s="40">
        <v>1599.35</v>
      </c>
      <c r="K86" s="31">
        <v>1547.75</v>
      </c>
      <c r="L86" s="31">
        <v>1500</v>
      </c>
      <c r="M86" s="31">
        <v>1.9328799999999999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1056.3499999999999</v>
      </c>
      <c r="D87" s="40">
        <v>1068.9666666666665</v>
      </c>
      <c r="E87" s="40">
        <v>1035.833333333333</v>
      </c>
      <c r="F87" s="40">
        <v>1015.3166666666666</v>
      </c>
      <c r="G87" s="40">
        <v>982.18333333333317</v>
      </c>
      <c r="H87" s="40">
        <v>1089.4833333333329</v>
      </c>
      <c r="I87" s="40">
        <v>1122.6166666666666</v>
      </c>
      <c r="J87" s="40">
        <v>1143.1333333333328</v>
      </c>
      <c r="K87" s="31">
        <v>1102.0999999999999</v>
      </c>
      <c r="L87" s="31">
        <v>1048.45</v>
      </c>
      <c r="M87" s="31">
        <v>2.5477599999999998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529.54999999999995</v>
      </c>
      <c r="D88" s="40">
        <v>530.01666666666665</v>
      </c>
      <c r="E88" s="40">
        <v>522.5333333333333</v>
      </c>
      <c r="F88" s="40">
        <v>515.51666666666665</v>
      </c>
      <c r="G88" s="40">
        <v>508.0333333333333</v>
      </c>
      <c r="H88" s="40">
        <v>537.0333333333333</v>
      </c>
      <c r="I88" s="40">
        <v>544.51666666666665</v>
      </c>
      <c r="J88" s="40">
        <v>551.5333333333333</v>
      </c>
      <c r="K88" s="31">
        <v>537.5</v>
      </c>
      <c r="L88" s="31">
        <v>523</v>
      </c>
      <c r="M88" s="31">
        <v>1.53172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18995.650000000001</v>
      </c>
      <c r="D89" s="40">
        <v>19024.566666666666</v>
      </c>
      <c r="E89" s="40">
        <v>18851.133333333331</v>
      </c>
      <c r="F89" s="40">
        <v>18706.616666666665</v>
      </c>
      <c r="G89" s="40">
        <v>18533.183333333331</v>
      </c>
      <c r="H89" s="40">
        <v>19169.083333333332</v>
      </c>
      <c r="I89" s="40">
        <v>19342.516666666666</v>
      </c>
      <c r="J89" s="40">
        <v>19487.033333333333</v>
      </c>
      <c r="K89" s="31">
        <v>19198</v>
      </c>
      <c r="L89" s="31">
        <v>18880.05</v>
      </c>
      <c r="M89" s="31">
        <v>0.23505999999999999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581.4</v>
      </c>
      <c r="D90" s="40">
        <v>584.48333333333323</v>
      </c>
      <c r="E90" s="40">
        <v>574.01666666666642</v>
      </c>
      <c r="F90" s="40">
        <v>566.63333333333321</v>
      </c>
      <c r="G90" s="40">
        <v>556.1666666666664</v>
      </c>
      <c r="H90" s="40">
        <v>591.86666666666645</v>
      </c>
      <c r="I90" s="40">
        <v>602.33333333333337</v>
      </c>
      <c r="J90" s="40">
        <v>609.71666666666647</v>
      </c>
      <c r="K90" s="31">
        <v>594.95000000000005</v>
      </c>
      <c r="L90" s="31">
        <v>577.1</v>
      </c>
      <c r="M90" s="31">
        <v>1.4154500000000001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30.05</v>
      </c>
      <c r="D91" s="40">
        <v>29.650000000000002</v>
      </c>
      <c r="E91" s="40">
        <v>29.250000000000004</v>
      </c>
      <c r="F91" s="40">
        <v>28.450000000000003</v>
      </c>
      <c r="G91" s="40">
        <v>28.050000000000004</v>
      </c>
      <c r="H91" s="40">
        <v>30.450000000000003</v>
      </c>
      <c r="I91" s="40">
        <v>30.85</v>
      </c>
      <c r="J91" s="40">
        <v>31.650000000000002</v>
      </c>
      <c r="K91" s="31">
        <v>30.05</v>
      </c>
      <c r="L91" s="31">
        <v>28.85</v>
      </c>
      <c r="M91" s="31">
        <v>127.90076999999999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5044.7</v>
      </c>
      <c r="D92" s="40">
        <v>5024.4333333333334</v>
      </c>
      <c r="E92" s="40">
        <v>4990.2666666666664</v>
      </c>
      <c r="F92" s="40">
        <v>4935.833333333333</v>
      </c>
      <c r="G92" s="40">
        <v>4901.6666666666661</v>
      </c>
      <c r="H92" s="40">
        <v>5078.8666666666668</v>
      </c>
      <c r="I92" s="40">
        <v>5113.0333333333328</v>
      </c>
      <c r="J92" s="40">
        <v>5167.4666666666672</v>
      </c>
      <c r="K92" s="31">
        <v>5058.6000000000004</v>
      </c>
      <c r="L92" s="31">
        <v>4970</v>
      </c>
      <c r="M92" s="31">
        <v>4.0748499999999996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1178.5</v>
      </c>
      <c r="D93" s="40">
        <v>1184.8333333333333</v>
      </c>
      <c r="E93" s="40">
        <v>1165.6666666666665</v>
      </c>
      <c r="F93" s="40">
        <v>1152.8333333333333</v>
      </c>
      <c r="G93" s="40">
        <v>1133.6666666666665</v>
      </c>
      <c r="H93" s="40">
        <v>1197.6666666666665</v>
      </c>
      <c r="I93" s="40">
        <v>1216.833333333333</v>
      </c>
      <c r="J93" s="40">
        <v>1229.6666666666665</v>
      </c>
      <c r="K93" s="31">
        <v>1204</v>
      </c>
      <c r="L93" s="31">
        <v>1172</v>
      </c>
      <c r="M93" s="31">
        <v>0.98484000000000005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649.75</v>
      </c>
      <c r="D94" s="40">
        <v>648.4666666666667</v>
      </c>
      <c r="E94" s="40">
        <v>641.18333333333339</v>
      </c>
      <c r="F94" s="40">
        <v>632.61666666666667</v>
      </c>
      <c r="G94" s="40">
        <v>625.33333333333337</v>
      </c>
      <c r="H94" s="40">
        <v>657.03333333333342</v>
      </c>
      <c r="I94" s="40">
        <v>664.31666666666672</v>
      </c>
      <c r="J94" s="40">
        <v>672.88333333333344</v>
      </c>
      <c r="K94" s="31">
        <v>655.75</v>
      </c>
      <c r="L94" s="31">
        <v>639.9</v>
      </c>
      <c r="M94" s="31">
        <v>1.66879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72</v>
      </c>
      <c r="D95" s="40">
        <v>71.933333333333337</v>
      </c>
      <c r="E95" s="40">
        <v>71.566666666666677</v>
      </c>
      <c r="F95" s="40">
        <v>71.13333333333334</v>
      </c>
      <c r="G95" s="40">
        <v>70.76666666666668</v>
      </c>
      <c r="H95" s="40">
        <v>72.366666666666674</v>
      </c>
      <c r="I95" s="40">
        <v>72.733333333333348</v>
      </c>
      <c r="J95" s="40">
        <v>73.166666666666671</v>
      </c>
      <c r="K95" s="31">
        <v>72.3</v>
      </c>
      <c r="L95" s="31">
        <v>71.5</v>
      </c>
      <c r="M95" s="31">
        <v>21.284289999999999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377.1</v>
      </c>
      <c r="D96" s="40">
        <v>377.2166666666667</v>
      </c>
      <c r="E96" s="40">
        <v>373.48333333333341</v>
      </c>
      <c r="F96" s="40">
        <v>369.86666666666673</v>
      </c>
      <c r="G96" s="40">
        <v>366.13333333333344</v>
      </c>
      <c r="H96" s="40">
        <v>380.83333333333337</v>
      </c>
      <c r="I96" s="40">
        <v>384.56666666666672</v>
      </c>
      <c r="J96" s="40">
        <v>388.18333333333334</v>
      </c>
      <c r="K96" s="31">
        <v>380.95</v>
      </c>
      <c r="L96" s="31">
        <v>373.6</v>
      </c>
      <c r="M96" s="31">
        <v>12.560879999999999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3884.4</v>
      </c>
      <c r="D97" s="40">
        <v>3890.4166666666665</v>
      </c>
      <c r="E97" s="40">
        <v>3854.9833333333331</v>
      </c>
      <c r="F97" s="40">
        <v>3825.5666666666666</v>
      </c>
      <c r="G97" s="40">
        <v>3790.1333333333332</v>
      </c>
      <c r="H97" s="40">
        <v>3919.833333333333</v>
      </c>
      <c r="I97" s="40">
        <v>3955.2666666666664</v>
      </c>
      <c r="J97" s="40">
        <v>3984.6833333333329</v>
      </c>
      <c r="K97" s="31">
        <v>3925.85</v>
      </c>
      <c r="L97" s="31">
        <v>3861</v>
      </c>
      <c r="M97" s="31">
        <v>0.16968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271.45</v>
      </c>
      <c r="D98" s="40">
        <v>271.68333333333334</v>
      </c>
      <c r="E98" s="40">
        <v>269.86666666666667</v>
      </c>
      <c r="F98" s="40">
        <v>268.28333333333336</v>
      </c>
      <c r="G98" s="40">
        <v>266.4666666666667</v>
      </c>
      <c r="H98" s="40">
        <v>273.26666666666665</v>
      </c>
      <c r="I98" s="40">
        <v>275.08333333333337</v>
      </c>
      <c r="J98" s="40">
        <v>276.66666666666663</v>
      </c>
      <c r="K98" s="31">
        <v>273.5</v>
      </c>
      <c r="L98" s="31">
        <v>270.10000000000002</v>
      </c>
      <c r="M98" s="31">
        <v>1.2411799999999999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322.10000000000002</v>
      </c>
      <c r="D99" s="40">
        <v>322.40000000000003</v>
      </c>
      <c r="E99" s="40">
        <v>320.55000000000007</v>
      </c>
      <c r="F99" s="40">
        <v>319.00000000000006</v>
      </c>
      <c r="G99" s="40">
        <v>317.15000000000009</v>
      </c>
      <c r="H99" s="40">
        <v>323.95000000000005</v>
      </c>
      <c r="I99" s="40">
        <v>325.80000000000007</v>
      </c>
      <c r="J99" s="40">
        <v>327.35000000000002</v>
      </c>
      <c r="K99" s="31">
        <v>324.25</v>
      </c>
      <c r="L99" s="31">
        <v>320.85000000000002</v>
      </c>
      <c r="M99" s="31">
        <v>3.00149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749.65</v>
      </c>
      <c r="D100" s="40">
        <v>748.9</v>
      </c>
      <c r="E100" s="40">
        <v>739.3</v>
      </c>
      <c r="F100" s="40">
        <v>728.94999999999993</v>
      </c>
      <c r="G100" s="40">
        <v>719.34999999999991</v>
      </c>
      <c r="H100" s="40">
        <v>759.25</v>
      </c>
      <c r="I100" s="40">
        <v>768.85000000000014</v>
      </c>
      <c r="J100" s="40">
        <v>779.2</v>
      </c>
      <c r="K100" s="31">
        <v>758.5</v>
      </c>
      <c r="L100" s="31">
        <v>738.55</v>
      </c>
      <c r="M100" s="31">
        <v>9.3919599999999992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303.75</v>
      </c>
      <c r="D101" s="40">
        <v>302.11666666666667</v>
      </c>
      <c r="E101" s="40">
        <v>299.23333333333335</v>
      </c>
      <c r="F101" s="40">
        <v>294.7166666666667</v>
      </c>
      <c r="G101" s="40">
        <v>291.83333333333337</v>
      </c>
      <c r="H101" s="40">
        <v>306.63333333333333</v>
      </c>
      <c r="I101" s="40">
        <v>309.51666666666665</v>
      </c>
      <c r="J101" s="40">
        <v>314.0333333333333</v>
      </c>
      <c r="K101" s="31">
        <v>305</v>
      </c>
      <c r="L101" s="31">
        <v>297.60000000000002</v>
      </c>
      <c r="M101" s="31">
        <v>55.114759999999997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812.25</v>
      </c>
      <c r="D102" s="40">
        <v>813.26666666666677</v>
      </c>
      <c r="E102" s="40">
        <v>807.98333333333358</v>
      </c>
      <c r="F102" s="40">
        <v>803.71666666666681</v>
      </c>
      <c r="G102" s="40">
        <v>798.43333333333362</v>
      </c>
      <c r="H102" s="40">
        <v>817.53333333333353</v>
      </c>
      <c r="I102" s="40">
        <v>822.81666666666661</v>
      </c>
      <c r="J102" s="40">
        <v>827.08333333333348</v>
      </c>
      <c r="K102" s="31">
        <v>818.55</v>
      </c>
      <c r="L102" s="31">
        <v>809</v>
      </c>
      <c r="M102" s="31">
        <v>0.51890999999999998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759.25</v>
      </c>
      <c r="D103" s="40">
        <v>766.76666666666677</v>
      </c>
      <c r="E103" s="40">
        <v>743.53333333333353</v>
      </c>
      <c r="F103" s="40">
        <v>727.81666666666672</v>
      </c>
      <c r="G103" s="40">
        <v>704.58333333333348</v>
      </c>
      <c r="H103" s="40">
        <v>782.48333333333358</v>
      </c>
      <c r="I103" s="40">
        <v>805.71666666666692</v>
      </c>
      <c r="J103" s="40">
        <v>821.43333333333362</v>
      </c>
      <c r="K103" s="31">
        <v>790</v>
      </c>
      <c r="L103" s="31">
        <v>751.05</v>
      </c>
      <c r="M103" s="31">
        <v>2.9630800000000002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1231.5</v>
      </c>
      <c r="D104" s="40">
        <v>1238.8333333333333</v>
      </c>
      <c r="E104" s="40">
        <v>1217.6666666666665</v>
      </c>
      <c r="F104" s="40">
        <v>1203.8333333333333</v>
      </c>
      <c r="G104" s="40">
        <v>1182.6666666666665</v>
      </c>
      <c r="H104" s="40">
        <v>1252.6666666666665</v>
      </c>
      <c r="I104" s="40">
        <v>1273.833333333333</v>
      </c>
      <c r="J104" s="40">
        <v>1287.6666666666665</v>
      </c>
      <c r="K104" s="31">
        <v>1260</v>
      </c>
      <c r="L104" s="31">
        <v>1225</v>
      </c>
      <c r="M104" s="31">
        <v>1.2281599999999999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120.3</v>
      </c>
      <c r="D105" s="40">
        <v>120.36666666666666</v>
      </c>
      <c r="E105" s="40">
        <v>119.63333333333333</v>
      </c>
      <c r="F105" s="40">
        <v>118.96666666666667</v>
      </c>
      <c r="G105" s="40">
        <v>118.23333333333333</v>
      </c>
      <c r="H105" s="40">
        <v>121.03333333333332</v>
      </c>
      <c r="I105" s="40">
        <v>121.76666666666664</v>
      </c>
      <c r="J105" s="40">
        <v>122.43333333333331</v>
      </c>
      <c r="K105" s="31">
        <v>121.1</v>
      </c>
      <c r="L105" s="31">
        <v>119.7</v>
      </c>
      <c r="M105" s="31">
        <v>13.63763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2076.4499999999998</v>
      </c>
      <c r="D106" s="40">
        <v>2080.6666666666665</v>
      </c>
      <c r="E106" s="40">
        <v>2060.7833333333328</v>
      </c>
      <c r="F106" s="40">
        <v>2045.1166666666663</v>
      </c>
      <c r="G106" s="40">
        <v>2025.2333333333327</v>
      </c>
      <c r="H106" s="40">
        <v>2096.333333333333</v>
      </c>
      <c r="I106" s="40">
        <v>2116.2166666666672</v>
      </c>
      <c r="J106" s="40">
        <v>2131.8833333333332</v>
      </c>
      <c r="K106" s="31">
        <v>2100.5500000000002</v>
      </c>
      <c r="L106" s="31">
        <v>2065</v>
      </c>
      <c r="M106" s="31">
        <v>2.1007199999999999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26.7</v>
      </c>
      <c r="D107" s="40">
        <v>26.75</v>
      </c>
      <c r="E107" s="40">
        <v>26.55</v>
      </c>
      <c r="F107" s="40">
        <v>26.400000000000002</v>
      </c>
      <c r="G107" s="40">
        <v>26.200000000000003</v>
      </c>
      <c r="H107" s="40">
        <v>26.9</v>
      </c>
      <c r="I107" s="40">
        <v>27.1</v>
      </c>
      <c r="J107" s="40">
        <v>27.249999999999996</v>
      </c>
      <c r="K107" s="31">
        <v>26.95</v>
      </c>
      <c r="L107" s="31">
        <v>26.6</v>
      </c>
      <c r="M107" s="31">
        <v>28.82311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1034.9000000000001</v>
      </c>
      <c r="D108" s="40">
        <v>1037.6000000000001</v>
      </c>
      <c r="E108" s="40">
        <v>1027.3000000000002</v>
      </c>
      <c r="F108" s="40">
        <v>1019.7</v>
      </c>
      <c r="G108" s="40">
        <v>1009.4000000000001</v>
      </c>
      <c r="H108" s="40">
        <v>1045.2000000000003</v>
      </c>
      <c r="I108" s="40">
        <v>1055.5</v>
      </c>
      <c r="J108" s="40">
        <v>1063.1000000000004</v>
      </c>
      <c r="K108" s="31">
        <v>1047.9000000000001</v>
      </c>
      <c r="L108" s="31">
        <v>1030</v>
      </c>
      <c r="M108" s="31">
        <v>7.1268399999999996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626.79999999999995</v>
      </c>
      <c r="D109" s="40">
        <v>622</v>
      </c>
      <c r="E109" s="40">
        <v>610</v>
      </c>
      <c r="F109" s="40">
        <v>593.20000000000005</v>
      </c>
      <c r="G109" s="40">
        <v>581.20000000000005</v>
      </c>
      <c r="H109" s="40">
        <v>638.79999999999995</v>
      </c>
      <c r="I109" s="40">
        <v>650.79999999999995</v>
      </c>
      <c r="J109" s="40">
        <v>667.59999999999991</v>
      </c>
      <c r="K109" s="31">
        <v>634</v>
      </c>
      <c r="L109" s="31">
        <v>605.20000000000005</v>
      </c>
      <c r="M109" s="31">
        <v>3.2743699999999998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783.05</v>
      </c>
      <c r="D110" s="40">
        <v>787.81666666666661</v>
      </c>
      <c r="E110" s="40">
        <v>776.13333333333321</v>
      </c>
      <c r="F110" s="40">
        <v>769.21666666666658</v>
      </c>
      <c r="G110" s="40">
        <v>757.53333333333319</v>
      </c>
      <c r="H110" s="40">
        <v>794.73333333333323</v>
      </c>
      <c r="I110" s="40">
        <v>806.41666666666663</v>
      </c>
      <c r="J110" s="40">
        <v>813.33333333333326</v>
      </c>
      <c r="K110" s="31">
        <v>799.5</v>
      </c>
      <c r="L110" s="31">
        <v>780.9</v>
      </c>
      <c r="M110" s="31">
        <v>1.1091200000000001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7845.9</v>
      </c>
      <c r="D111" s="40">
        <v>7862.7333333333327</v>
      </c>
      <c r="E111" s="40">
        <v>7758.0666666666657</v>
      </c>
      <c r="F111" s="40">
        <v>7670.2333333333327</v>
      </c>
      <c r="G111" s="40">
        <v>7565.5666666666657</v>
      </c>
      <c r="H111" s="40">
        <v>7950.5666666666657</v>
      </c>
      <c r="I111" s="40">
        <v>8055.2333333333318</v>
      </c>
      <c r="J111" s="40">
        <v>8143.0666666666657</v>
      </c>
      <c r="K111" s="31">
        <v>7967.4</v>
      </c>
      <c r="L111" s="31">
        <v>7774.9</v>
      </c>
      <c r="M111" s="31">
        <v>0.13755000000000001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427.9</v>
      </c>
      <c r="D112" s="40">
        <v>425.59999999999997</v>
      </c>
      <c r="E112" s="40">
        <v>421.34999999999991</v>
      </c>
      <c r="F112" s="40">
        <v>414.79999999999995</v>
      </c>
      <c r="G112" s="40">
        <v>410.5499999999999</v>
      </c>
      <c r="H112" s="40">
        <v>432.14999999999992</v>
      </c>
      <c r="I112" s="40">
        <v>436.40000000000003</v>
      </c>
      <c r="J112" s="40">
        <v>442.94999999999993</v>
      </c>
      <c r="K112" s="31">
        <v>429.85</v>
      </c>
      <c r="L112" s="31">
        <v>419.05</v>
      </c>
      <c r="M112" s="31">
        <v>0.52973999999999999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278.3</v>
      </c>
      <c r="D113" s="40">
        <v>278.51666666666665</v>
      </c>
      <c r="E113" s="40">
        <v>277.0333333333333</v>
      </c>
      <c r="F113" s="40">
        <v>275.76666666666665</v>
      </c>
      <c r="G113" s="40">
        <v>274.2833333333333</v>
      </c>
      <c r="H113" s="40">
        <v>279.7833333333333</v>
      </c>
      <c r="I113" s="40">
        <v>281.26666666666665</v>
      </c>
      <c r="J113" s="40">
        <v>282.5333333333333</v>
      </c>
      <c r="K113" s="31">
        <v>280</v>
      </c>
      <c r="L113" s="31">
        <v>277.25</v>
      </c>
      <c r="M113" s="31">
        <v>7.0349300000000001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454.4</v>
      </c>
      <c r="D114" s="40">
        <v>458.05</v>
      </c>
      <c r="E114" s="40">
        <v>448.1</v>
      </c>
      <c r="F114" s="40">
        <v>441.8</v>
      </c>
      <c r="G114" s="40">
        <v>431.85</v>
      </c>
      <c r="H114" s="40">
        <v>464.35</v>
      </c>
      <c r="I114" s="40">
        <v>474.29999999999995</v>
      </c>
      <c r="J114" s="40">
        <v>480.6</v>
      </c>
      <c r="K114" s="31">
        <v>468</v>
      </c>
      <c r="L114" s="31">
        <v>451.75</v>
      </c>
      <c r="M114" s="31">
        <v>1.4725900000000001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923.15</v>
      </c>
      <c r="D115" s="40">
        <v>910.41666666666663</v>
      </c>
      <c r="E115" s="40">
        <v>886.83333333333326</v>
      </c>
      <c r="F115" s="40">
        <v>850.51666666666665</v>
      </c>
      <c r="G115" s="40">
        <v>826.93333333333328</v>
      </c>
      <c r="H115" s="40">
        <v>946.73333333333323</v>
      </c>
      <c r="I115" s="40">
        <v>970.31666666666649</v>
      </c>
      <c r="J115" s="40">
        <v>1006.6333333333332</v>
      </c>
      <c r="K115" s="31">
        <v>934</v>
      </c>
      <c r="L115" s="31">
        <v>874.1</v>
      </c>
      <c r="M115" s="31">
        <v>1.29254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1126.6500000000001</v>
      </c>
      <c r="D116" s="40">
        <v>1123.2166666666667</v>
      </c>
      <c r="E116" s="40">
        <v>1115.4333333333334</v>
      </c>
      <c r="F116" s="40">
        <v>1104.2166666666667</v>
      </c>
      <c r="G116" s="40">
        <v>1096.4333333333334</v>
      </c>
      <c r="H116" s="40">
        <v>1134.4333333333334</v>
      </c>
      <c r="I116" s="40">
        <v>1142.2166666666667</v>
      </c>
      <c r="J116" s="40">
        <v>1153.4333333333334</v>
      </c>
      <c r="K116" s="31">
        <v>1131</v>
      </c>
      <c r="L116" s="31">
        <v>1112</v>
      </c>
      <c r="M116" s="31">
        <v>12.3811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1006.05</v>
      </c>
      <c r="D117" s="40">
        <v>1002.3166666666666</v>
      </c>
      <c r="E117" s="40">
        <v>997.48333333333323</v>
      </c>
      <c r="F117" s="40">
        <v>988.91666666666663</v>
      </c>
      <c r="G117" s="40">
        <v>984.08333333333326</v>
      </c>
      <c r="H117" s="40">
        <v>1010.8833333333332</v>
      </c>
      <c r="I117" s="40">
        <v>1015.7166666666667</v>
      </c>
      <c r="J117" s="40">
        <v>1024.2833333333333</v>
      </c>
      <c r="K117" s="31">
        <v>1007.15</v>
      </c>
      <c r="L117" s="31">
        <v>993.75</v>
      </c>
      <c r="M117" s="31">
        <v>15.721970000000001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124.65</v>
      </c>
      <c r="D118" s="40">
        <v>124.73333333333335</v>
      </c>
      <c r="E118" s="40">
        <v>123.76666666666669</v>
      </c>
      <c r="F118" s="40">
        <v>122.88333333333334</v>
      </c>
      <c r="G118" s="40">
        <v>121.91666666666669</v>
      </c>
      <c r="H118" s="40">
        <v>125.6166666666667</v>
      </c>
      <c r="I118" s="40">
        <v>126.58333333333334</v>
      </c>
      <c r="J118" s="40">
        <v>127.46666666666671</v>
      </c>
      <c r="K118" s="31">
        <v>125.7</v>
      </c>
      <c r="L118" s="31">
        <v>123.85</v>
      </c>
      <c r="M118" s="31">
        <v>19.805869999999999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1383.95</v>
      </c>
      <c r="D119" s="40">
        <v>1384.2</v>
      </c>
      <c r="E119" s="40">
        <v>1368.4</v>
      </c>
      <c r="F119" s="40">
        <v>1352.8500000000001</v>
      </c>
      <c r="G119" s="40">
        <v>1337.0500000000002</v>
      </c>
      <c r="H119" s="40">
        <v>1399.75</v>
      </c>
      <c r="I119" s="40">
        <v>1415.5499999999997</v>
      </c>
      <c r="J119" s="40">
        <v>1431.1</v>
      </c>
      <c r="K119" s="31">
        <v>1400</v>
      </c>
      <c r="L119" s="31">
        <v>1368.65</v>
      </c>
      <c r="M119" s="31">
        <v>1.6034600000000001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228.55</v>
      </c>
      <c r="D120" s="40">
        <v>228.75</v>
      </c>
      <c r="E120" s="40">
        <v>227.8</v>
      </c>
      <c r="F120" s="40">
        <v>227.05</v>
      </c>
      <c r="G120" s="40">
        <v>226.10000000000002</v>
      </c>
      <c r="H120" s="40">
        <v>229.5</v>
      </c>
      <c r="I120" s="40">
        <v>230.45</v>
      </c>
      <c r="J120" s="40">
        <v>231.2</v>
      </c>
      <c r="K120" s="31">
        <v>229.7</v>
      </c>
      <c r="L120" s="31">
        <v>228</v>
      </c>
      <c r="M120" s="31">
        <v>85.183189999999996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579.15</v>
      </c>
      <c r="D121" s="40">
        <v>577.18333333333328</v>
      </c>
      <c r="E121" s="40">
        <v>559.96666666666658</v>
      </c>
      <c r="F121" s="40">
        <v>540.7833333333333</v>
      </c>
      <c r="G121" s="40">
        <v>523.56666666666661</v>
      </c>
      <c r="H121" s="40">
        <v>596.36666666666656</v>
      </c>
      <c r="I121" s="40">
        <v>613.58333333333326</v>
      </c>
      <c r="J121" s="40">
        <v>632.76666666666654</v>
      </c>
      <c r="K121" s="31">
        <v>594.4</v>
      </c>
      <c r="L121" s="31">
        <v>558</v>
      </c>
      <c r="M121" s="31">
        <v>77.68432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4594.25</v>
      </c>
      <c r="D122" s="40">
        <v>4594.1500000000005</v>
      </c>
      <c r="E122" s="40">
        <v>4559.4000000000015</v>
      </c>
      <c r="F122" s="40">
        <v>4524.5500000000011</v>
      </c>
      <c r="G122" s="40">
        <v>4489.800000000002</v>
      </c>
      <c r="H122" s="40">
        <v>4629.0000000000009</v>
      </c>
      <c r="I122" s="40">
        <v>4663.7499999999991</v>
      </c>
      <c r="J122" s="40">
        <v>4698.6000000000004</v>
      </c>
      <c r="K122" s="31">
        <v>4628.8999999999996</v>
      </c>
      <c r="L122" s="31">
        <v>4559.3</v>
      </c>
      <c r="M122" s="31">
        <v>2.14384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1659.7</v>
      </c>
      <c r="D123" s="40">
        <v>1655.6166666666668</v>
      </c>
      <c r="E123" s="40">
        <v>1644.2333333333336</v>
      </c>
      <c r="F123" s="40">
        <v>1628.7666666666669</v>
      </c>
      <c r="G123" s="40">
        <v>1617.3833333333337</v>
      </c>
      <c r="H123" s="40">
        <v>1671.0833333333335</v>
      </c>
      <c r="I123" s="40">
        <v>1682.4666666666667</v>
      </c>
      <c r="J123" s="40">
        <v>1697.9333333333334</v>
      </c>
      <c r="K123" s="31">
        <v>1667</v>
      </c>
      <c r="L123" s="31">
        <v>1640.15</v>
      </c>
      <c r="M123" s="31">
        <v>3.7683300000000002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2196.85</v>
      </c>
      <c r="D124" s="40">
        <v>2204.25</v>
      </c>
      <c r="E124" s="40">
        <v>2179.6999999999998</v>
      </c>
      <c r="F124" s="40">
        <v>2162.5499999999997</v>
      </c>
      <c r="G124" s="40">
        <v>2137.9999999999995</v>
      </c>
      <c r="H124" s="40">
        <v>2221.4</v>
      </c>
      <c r="I124" s="40">
        <v>2245.9500000000003</v>
      </c>
      <c r="J124" s="40">
        <v>2263.1000000000004</v>
      </c>
      <c r="K124" s="31">
        <v>2228.8000000000002</v>
      </c>
      <c r="L124" s="31">
        <v>2187.1</v>
      </c>
      <c r="M124" s="31">
        <v>0.45928000000000002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668.3</v>
      </c>
      <c r="D125" s="40">
        <v>665.44999999999993</v>
      </c>
      <c r="E125" s="40">
        <v>660.89999999999986</v>
      </c>
      <c r="F125" s="40">
        <v>653.49999999999989</v>
      </c>
      <c r="G125" s="40">
        <v>648.94999999999982</v>
      </c>
      <c r="H125" s="40">
        <v>672.84999999999991</v>
      </c>
      <c r="I125" s="40">
        <v>677.39999999999986</v>
      </c>
      <c r="J125" s="40">
        <v>684.8</v>
      </c>
      <c r="K125" s="31">
        <v>670</v>
      </c>
      <c r="L125" s="31">
        <v>658.05</v>
      </c>
      <c r="M125" s="31">
        <v>11.14808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936.55</v>
      </c>
      <c r="D126" s="40">
        <v>937.31666666666661</v>
      </c>
      <c r="E126" s="40">
        <v>930.33333333333326</v>
      </c>
      <c r="F126" s="40">
        <v>924.11666666666667</v>
      </c>
      <c r="G126" s="40">
        <v>917.13333333333333</v>
      </c>
      <c r="H126" s="40">
        <v>943.53333333333319</v>
      </c>
      <c r="I126" s="40">
        <v>950.51666666666654</v>
      </c>
      <c r="J126" s="40">
        <v>956.73333333333312</v>
      </c>
      <c r="K126" s="31">
        <v>944.3</v>
      </c>
      <c r="L126" s="31">
        <v>931.1</v>
      </c>
      <c r="M126" s="31">
        <v>4.6527200000000004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1177.3</v>
      </c>
      <c r="D127" s="40">
        <v>1183.4333333333334</v>
      </c>
      <c r="E127" s="40">
        <v>1166.4166666666667</v>
      </c>
      <c r="F127" s="40">
        <v>1155.5333333333333</v>
      </c>
      <c r="G127" s="40">
        <v>1138.5166666666667</v>
      </c>
      <c r="H127" s="40">
        <v>1194.3166666666668</v>
      </c>
      <c r="I127" s="40">
        <v>1211.3333333333333</v>
      </c>
      <c r="J127" s="40">
        <v>1222.2166666666669</v>
      </c>
      <c r="K127" s="31">
        <v>1200.45</v>
      </c>
      <c r="L127" s="31">
        <v>1172.55</v>
      </c>
      <c r="M127" s="31">
        <v>0.83265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292.5</v>
      </c>
      <c r="D128" s="40">
        <v>294.05</v>
      </c>
      <c r="E128" s="40">
        <v>290.35000000000002</v>
      </c>
      <c r="F128" s="40">
        <v>288.2</v>
      </c>
      <c r="G128" s="40">
        <v>284.5</v>
      </c>
      <c r="H128" s="40">
        <v>296.20000000000005</v>
      </c>
      <c r="I128" s="40">
        <v>299.89999999999998</v>
      </c>
      <c r="J128" s="40">
        <v>302.05000000000007</v>
      </c>
      <c r="K128" s="31">
        <v>297.75</v>
      </c>
      <c r="L128" s="31">
        <v>291.89999999999998</v>
      </c>
      <c r="M128" s="31">
        <v>18.176459999999999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1843.3</v>
      </c>
      <c r="D129" s="40">
        <v>1844.8500000000001</v>
      </c>
      <c r="E129" s="40">
        <v>1826.4500000000003</v>
      </c>
      <c r="F129" s="40">
        <v>1809.6000000000001</v>
      </c>
      <c r="G129" s="40">
        <v>1791.2000000000003</v>
      </c>
      <c r="H129" s="40">
        <v>1861.7000000000003</v>
      </c>
      <c r="I129" s="40">
        <v>1880.1000000000004</v>
      </c>
      <c r="J129" s="40">
        <v>1896.9500000000003</v>
      </c>
      <c r="K129" s="31">
        <v>1863.25</v>
      </c>
      <c r="L129" s="31">
        <v>1828</v>
      </c>
      <c r="M129" s="31">
        <v>5.8988399999999999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1487.4</v>
      </c>
      <c r="D130" s="40">
        <v>1482.5333333333335</v>
      </c>
      <c r="E130" s="40">
        <v>1458.5666666666671</v>
      </c>
      <c r="F130" s="40">
        <v>1429.7333333333336</v>
      </c>
      <c r="G130" s="40">
        <v>1405.7666666666671</v>
      </c>
      <c r="H130" s="40">
        <v>1511.366666666667</v>
      </c>
      <c r="I130" s="40">
        <v>1535.3333333333337</v>
      </c>
      <c r="J130" s="40">
        <v>1564.166666666667</v>
      </c>
      <c r="K130" s="31">
        <v>1506.5</v>
      </c>
      <c r="L130" s="31">
        <v>1453.7</v>
      </c>
      <c r="M130" s="31">
        <v>4.8609400000000003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860.1</v>
      </c>
      <c r="D131" s="40">
        <v>860</v>
      </c>
      <c r="E131" s="40">
        <v>855.1</v>
      </c>
      <c r="F131" s="40">
        <v>850.1</v>
      </c>
      <c r="G131" s="40">
        <v>845.2</v>
      </c>
      <c r="H131" s="40">
        <v>865</v>
      </c>
      <c r="I131" s="40">
        <v>869.90000000000009</v>
      </c>
      <c r="J131" s="40">
        <v>874.9</v>
      </c>
      <c r="K131" s="31">
        <v>864.9</v>
      </c>
      <c r="L131" s="31">
        <v>855</v>
      </c>
      <c r="M131" s="31">
        <v>0.22685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496</v>
      </c>
      <c r="D132" s="40">
        <v>494.63333333333338</v>
      </c>
      <c r="E132" s="40">
        <v>491.51666666666677</v>
      </c>
      <c r="F132" s="40">
        <v>487.03333333333336</v>
      </c>
      <c r="G132" s="40">
        <v>483.91666666666674</v>
      </c>
      <c r="H132" s="40">
        <v>499.11666666666679</v>
      </c>
      <c r="I132" s="40">
        <v>502.23333333333346</v>
      </c>
      <c r="J132" s="40">
        <v>506.71666666666681</v>
      </c>
      <c r="K132" s="31">
        <v>497.75</v>
      </c>
      <c r="L132" s="31">
        <v>490.15</v>
      </c>
      <c r="M132" s="31">
        <v>43.608930000000001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570.9</v>
      </c>
      <c r="D133" s="40">
        <v>569.7166666666667</v>
      </c>
      <c r="E133" s="40">
        <v>566.43333333333339</v>
      </c>
      <c r="F133" s="40">
        <v>561.9666666666667</v>
      </c>
      <c r="G133" s="40">
        <v>558.68333333333339</v>
      </c>
      <c r="H133" s="40">
        <v>574.18333333333339</v>
      </c>
      <c r="I133" s="40">
        <v>577.4666666666667</v>
      </c>
      <c r="J133" s="40">
        <v>581.93333333333339</v>
      </c>
      <c r="K133" s="31">
        <v>573</v>
      </c>
      <c r="L133" s="31">
        <v>565.25</v>
      </c>
      <c r="M133" s="31">
        <v>20.229710000000001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2254.85</v>
      </c>
      <c r="D134" s="40">
        <v>2262.3833333333332</v>
      </c>
      <c r="E134" s="40">
        <v>2235.9666666666662</v>
      </c>
      <c r="F134" s="40">
        <v>2217.083333333333</v>
      </c>
      <c r="G134" s="40">
        <v>2190.6666666666661</v>
      </c>
      <c r="H134" s="40">
        <v>2281.2666666666664</v>
      </c>
      <c r="I134" s="40">
        <v>2307.6833333333334</v>
      </c>
      <c r="J134" s="40">
        <v>2326.5666666666666</v>
      </c>
      <c r="K134" s="31">
        <v>2288.8000000000002</v>
      </c>
      <c r="L134" s="31">
        <v>2243.5</v>
      </c>
      <c r="M134" s="31">
        <v>3.3502700000000001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567.20000000000005</v>
      </c>
      <c r="D135" s="40">
        <v>568.55000000000007</v>
      </c>
      <c r="E135" s="40">
        <v>564.30000000000018</v>
      </c>
      <c r="F135" s="40">
        <v>561.40000000000009</v>
      </c>
      <c r="G135" s="40">
        <v>557.1500000000002</v>
      </c>
      <c r="H135" s="40">
        <v>571.45000000000016</v>
      </c>
      <c r="I135" s="40">
        <v>575.69999999999993</v>
      </c>
      <c r="J135" s="40">
        <v>578.60000000000014</v>
      </c>
      <c r="K135" s="31">
        <v>572.79999999999995</v>
      </c>
      <c r="L135" s="31">
        <v>565.65</v>
      </c>
      <c r="M135" s="31">
        <v>3.9821300000000002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2163.1</v>
      </c>
      <c r="D136" s="40">
        <v>2162.1166666666668</v>
      </c>
      <c r="E136" s="40">
        <v>2146.2333333333336</v>
      </c>
      <c r="F136" s="40">
        <v>2129.3666666666668</v>
      </c>
      <c r="G136" s="40">
        <v>2113.4833333333336</v>
      </c>
      <c r="H136" s="40">
        <v>2178.9833333333336</v>
      </c>
      <c r="I136" s="40">
        <v>2194.8666666666668</v>
      </c>
      <c r="J136" s="40">
        <v>2211.7333333333336</v>
      </c>
      <c r="K136" s="31">
        <v>2178</v>
      </c>
      <c r="L136" s="31">
        <v>2145.25</v>
      </c>
      <c r="M136" s="31">
        <v>6.4421400000000002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385.55</v>
      </c>
      <c r="D137" s="40">
        <v>384.7</v>
      </c>
      <c r="E137" s="40">
        <v>381.15</v>
      </c>
      <c r="F137" s="40">
        <v>376.75</v>
      </c>
      <c r="G137" s="40">
        <v>373.2</v>
      </c>
      <c r="H137" s="40">
        <v>389.09999999999997</v>
      </c>
      <c r="I137" s="40">
        <v>392.65000000000003</v>
      </c>
      <c r="J137" s="40">
        <v>397.04999999999995</v>
      </c>
      <c r="K137" s="31">
        <v>388.25</v>
      </c>
      <c r="L137" s="31">
        <v>380.3</v>
      </c>
      <c r="M137" s="31">
        <v>11.80869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248.3</v>
      </c>
      <c r="D138" s="40">
        <v>246.29999999999998</v>
      </c>
      <c r="E138" s="40">
        <v>242.99999999999997</v>
      </c>
      <c r="F138" s="40">
        <v>237.7</v>
      </c>
      <c r="G138" s="40">
        <v>234.39999999999998</v>
      </c>
      <c r="H138" s="40">
        <v>251.59999999999997</v>
      </c>
      <c r="I138" s="40">
        <v>254.89999999999998</v>
      </c>
      <c r="J138" s="40">
        <v>260.19999999999993</v>
      </c>
      <c r="K138" s="31">
        <v>249.6</v>
      </c>
      <c r="L138" s="31">
        <v>241</v>
      </c>
      <c r="M138" s="31">
        <v>22.443349999999999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192.2</v>
      </c>
      <c r="D139" s="40">
        <v>192.25</v>
      </c>
      <c r="E139" s="40">
        <v>190</v>
      </c>
      <c r="F139" s="40">
        <v>187.8</v>
      </c>
      <c r="G139" s="40">
        <v>185.55</v>
      </c>
      <c r="H139" s="40">
        <v>194.45</v>
      </c>
      <c r="I139" s="40">
        <v>196.7</v>
      </c>
      <c r="J139" s="40">
        <v>198.89999999999998</v>
      </c>
      <c r="K139" s="31">
        <v>194.5</v>
      </c>
      <c r="L139" s="31">
        <v>190.05</v>
      </c>
      <c r="M139" s="31">
        <v>14.72231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33.700000000000003</v>
      </c>
      <c r="D140" s="40">
        <v>33.766666666666673</v>
      </c>
      <c r="E140" s="40">
        <v>33.533333333333346</v>
      </c>
      <c r="F140" s="40">
        <v>33.366666666666674</v>
      </c>
      <c r="G140" s="40">
        <v>33.133333333333347</v>
      </c>
      <c r="H140" s="40">
        <v>33.933333333333344</v>
      </c>
      <c r="I140" s="40">
        <v>34.166666666666679</v>
      </c>
      <c r="J140" s="40">
        <v>34.333333333333343</v>
      </c>
      <c r="K140" s="31">
        <v>34</v>
      </c>
      <c r="L140" s="31">
        <v>33.6</v>
      </c>
      <c r="M140" s="31">
        <v>9.7523400000000002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230</v>
      </c>
      <c r="D141" s="40">
        <v>230.4</v>
      </c>
      <c r="E141" s="40">
        <v>226.9</v>
      </c>
      <c r="F141" s="40">
        <v>223.8</v>
      </c>
      <c r="G141" s="40">
        <v>220.3</v>
      </c>
      <c r="H141" s="40">
        <v>233.5</v>
      </c>
      <c r="I141" s="40">
        <v>237</v>
      </c>
      <c r="J141" s="40">
        <v>240.1</v>
      </c>
      <c r="K141" s="31">
        <v>233.9</v>
      </c>
      <c r="L141" s="31">
        <v>227.3</v>
      </c>
      <c r="M141" s="31">
        <v>6.4978499999999997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3579.6</v>
      </c>
      <c r="D142" s="40">
        <v>3594.2333333333336</v>
      </c>
      <c r="E142" s="40">
        <v>3555.3666666666672</v>
      </c>
      <c r="F142" s="40">
        <v>3531.1333333333337</v>
      </c>
      <c r="G142" s="40">
        <v>3492.2666666666673</v>
      </c>
      <c r="H142" s="40">
        <v>3618.4666666666672</v>
      </c>
      <c r="I142" s="40">
        <v>3657.3333333333339</v>
      </c>
      <c r="J142" s="40">
        <v>3681.5666666666671</v>
      </c>
      <c r="K142" s="31">
        <v>3633.1</v>
      </c>
      <c r="L142" s="31">
        <v>3570</v>
      </c>
      <c r="M142" s="31">
        <v>6.3354299999999997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4546.6000000000004</v>
      </c>
      <c r="D143" s="40">
        <v>4538.3500000000004</v>
      </c>
      <c r="E143" s="40">
        <v>4469.3500000000004</v>
      </c>
      <c r="F143" s="40">
        <v>4392.1000000000004</v>
      </c>
      <c r="G143" s="40">
        <v>4323.1000000000004</v>
      </c>
      <c r="H143" s="40">
        <v>4615.6000000000004</v>
      </c>
      <c r="I143" s="40">
        <v>4684.6000000000004</v>
      </c>
      <c r="J143" s="40">
        <v>4761.8500000000004</v>
      </c>
      <c r="K143" s="31">
        <v>4607.3500000000004</v>
      </c>
      <c r="L143" s="31">
        <v>4461.1000000000004</v>
      </c>
      <c r="M143" s="31">
        <v>9.8985800000000008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2026.45</v>
      </c>
      <c r="D144" s="40">
        <v>2017.9833333333333</v>
      </c>
      <c r="E144" s="40">
        <v>2000.9666666666667</v>
      </c>
      <c r="F144" s="40">
        <v>1975.4833333333333</v>
      </c>
      <c r="G144" s="40">
        <v>1958.4666666666667</v>
      </c>
      <c r="H144" s="40">
        <v>2043.4666666666667</v>
      </c>
      <c r="I144" s="40">
        <v>2060.4833333333336</v>
      </c>
      <c r="J144" s="40">
        <v>2085.9666666666667</v>
      </c>
      <c r="K144" s="31">
        <v>2035</v>
      </c>
      <c r="L144" s="31">
        <v>1992.5</v>
      </c>
      <c r="M144" s="31">
        <v>5.2827700000000002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4915.05</v>
      </c>
      <c r="D145" s="40">
        <v>4893.3999999999996</v>
      </c>
      <c r="E145" s="40">
        <v>4846.7999999999993</v>
      </c>
      <c r="F145" s="40">
        <v>4778.5499999999993</v>
      </c>
      <c r="G145" s="40">
        <v>4731.9499999999989</v>
      </c>
      <c r="H145" s="40">
        <v>4961.6499999999996</v>
      </c>
      <c r="I145" s="40">
        <v>5008.25</v>
      </c>
      <c r="J145" s="40">
        <v>5076.5</v>
      </c>
      <c r="K145" s="31">
        <v>4940</v>
      </c>
      <c r="L145" s="31">
        <v>4825.1499999999996</v>
      </c>
      <c r="M145" s="31">
        <v>7.6290300000000002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466</v>
      </c>
      <c r="D146" s="40">
        <v>465.68333333333334</v>
      </c>
      <c r="E146" s="40">
        <v>462.86666666666667</v>
      </c>
      <c r="F146" s="40">
        <v>459.73333333333335</v>
      </c>
      <c r="G146" s="40">
        <v>456.91666666666669</v>
      </c>
      <c r="H146" s="40">
        <v>468.81666666666666</v>
      </c>
      <c r="I146" s="40">
        <v>471.63333333333338</v>
      </c>
      <c r="J146" s="40">
        <v>474.76666666666665</v>
      </c>
      <c r="K146" s="31">
        <v>468.5</v>
      </c>
      <c r="L146" s="31">
        <v>462.55</v>
      </c>
      <c r="M146" s="31">
        <v>2.2408199999999998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212.55</v>
      </c>
      <c r="D147" s="40">
        <v>212.63333333333335</v>
      </c>
      <c r="E147" s="40">
        <v>210.8666666666667</v>
      </c>
      <c r="F147" s="40">
        <v>209.18333333333334</v>
      </c>
      <c r="G147" s="40">
        <v>207.41666666666669</v>
      </c>
      <c r="H147" s="40">
        <v>214.31666666666672</v>
      </c>
      <c r="I147" s="40">
        <v>216.08333333333337</v>
      </c>
      <c r="J147" s="40">
        <v>217.76666666666674</v>
      </c>
      <c r="K147" s="31">
        <v>214.4</v>
      </c>
      <c r="L147" s="31">
        <v>210.95</v>
      </c>
      <c r="M147" s="31">
        <v>3.3156699999999999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204.45</v>
      </c>
      <c r="D148" s="40">
        <v>204.85</v>
      </c>
      <c r="E148" s="40">
        <v>202.39999999999998</v>
      </c>
      <c r="F148" s="40">
        <v>200.35</v>
      </c>
      <c r="G148" s="40">
        <v>197.89999999999998</v>
      </c>
      <c r="H148" s="40">
        <v>206.89999999999998</v>
      </c>
      <c r="I148" s="40">
        <v>209.34999999999997</v>
      </c>
      <c r="J148" s="40">
        <v>211.39999999999998</v>
      </c>
      <c r="K148" s="31">
        <v>207.3</v>
      </c>
      <c r="L148" s="31">
        <v>202.8</v>
      </c>
      <c r="M148" s="31">
        <v>8.0442099999999996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43.6</v>
      </c>
      <c r="D149" s="40">
        <v>43.766666666666673</v>
      </c>
      <c r="E149" s="40">
        <v>43.233333333333348</v>
      </c>
      <c r="F149" s="40">
        <v>42.866666666666674</v>
      </c>
      <c r="G149" s="40">
        <v>42.33333333333335</v>
      </c>
      <c r="H149" s="40">
        <v>44.133333333333347</v>
      </c>
      <c r="I149" s="40">
        <v>44.666666666666664</v>
      </c>
      <c r="J149" s="40">
        <v>45.033333333333346</v>
      </c>
      <c r="K149" s="31">
        <v>44.3</v>
      </c>
      <c r="L149" s="31">
        <v>43.4</v>
      </c>
      <c r="M149" s="31">
        <v>80.032849999999996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52</v>
      </c>
      <c r="D150" s="40">
        <v>52.233333333333327</v>
      </c>
      <c r="E150" s="40">
        <v>50.966666666666654</v>
      </c>
      <c r="F150" s="40">
        <v>49.93333333333333</v>
      </c>
      <c r="G150" s="40">
        <v>48.666666666666657</v>
      </c>
      <c r="H150" s="40">
        <v>53.266666666666652</v>
      </c>
      <c r="I150" s="40">
        <v>54.533333333333317</v>
      </c>
      <c r="J150" s="40">
        <v>55.566666666666649</v>
      </c>
      <c r="K150" s="31">
        <v>53.5</v>
      </c>
      <c r="L150" s="31">
        <v>51.2</v>
      </c>
      <c r="M150" s="31">
        <v>18.42529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3538.9</v>
      </c>
      <c r="D151" s="40">
        <v>3530.9333333333329</v>
      </c>
      <c r="E151" s="40">
        <v>3497.9666666666658</v>
      </c>
      <c r="F151" s="40">
        <v>3457.0333333333328</v>
      </c>
      <c r="G151" s="40">
        <v>3424.0666666666657</v>
      </c>
      <c r="H151" s="40">
        <v>3571.8666666666659</v>
      </c>
      <c r="I151" s="40">
        <v>3604.833333333333</v>
      </c>
      <c r="J151" s="40">
        <v>3645.766666666666</v>
      </c>
      <c r="K151" s="31">
        <v>3563.9</v>
      </c>
      <c r="L151" s="31">
        <v>3490</v>
      </c>
      <c r="M151" s="31">
        <v>6.10093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534.25</v>
      </c>
      <c r="D152" s="40">
        <v>533.38333333333333</v>
      </c>
      <c r="E152" s="40">
        <v>526.86666666666667</v>
      </c>
      <c r="F152" s="40">
        <v>519.48333333333335</v>
      </c>
      <c r="G152" s="40">
        <v>512.9666666666667</v>
      </c>
      <c r="H152" s="40">
        <v>540.76666666666665</v>
      </c>
      <c r="I152" s="40">
        <v>547.2833333333333</v>
      </c>
      <c r="J152" s="40">
        <v>554.66666666666663</v>
      </c>
      <c r="K152" s="31">
        <v>539.9</v>
      </c>
      <c r="L152" s="31">
        <v>526</v>
      </c>
      <c r="M152" s="31">
        <v>2.2751199999999998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403</v>
      </c>
      <c r="D153" s="40">
        <v>397.0333333333333</v>
      </c>
      <c r="E153" s="40">
        <v>389.06666666666661</v>
      </c>
      <c r="F153" s="40">
        <v>375.13333333333333</v>
      </c>
      <c r="G153" s="40">
        <v>367.16666666666663</v>
      </c>
      <c r="H153" s="40">
        <v>410.96666666666658</v>
      </c>
      <c r="I153" s="40">
        <v>418.93333333333328</v>
      </c>
      <c r="J153" s="40">
        <v>432.86666666666656</v>
      </c>
      <c r="K153" s="31">
        <v>405</v>
      </c>
      <c r="L153" s="31">
        <v>383.1</v>
      </c>
      <c r="M153" s="31">
        <v>17.006450000000001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1548.6</v>
      </c>
      <c r="D154" s="40">
        <v>1566.2</v>
      </c>
      <c r="E154" s="40">
        <v>1507.4</v>
      </c>
      <c r="F154" s="40">
        <v>1466.2</v>
      </c>
      <c r="G154" s="40">
        <v>1407.4</v>
      </c>
      <c r="H154" s="40">
        <v>1607.4</v>
      </c>
      <c r="I154" s="40">
        <v>1666.1999999999998</v>
      </c>
      <c r="J154" s="40">
        <v>1707.4</v>
      </c>
      <c r="K154" s="31">
        <v>1625</v>
      </c>
      <c r="L154" s="31">
        <v>1525</v>
      </c>
      <c r="M154" s="31">
        <v>3.1985700000000001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112.15</v>
      </c>
      <c r="D155" s="40">
        <v>111.36666666666667</v>
      </c>
      <c r="E155" s="40">
        <v>108.83333333333334</v>
      </c>
      <c r="F155" s="40">
        <v>105.51666666666667</v>
      </c>
      <c r="G155" s="40">
        <v>102.98333333333333</v>
      </c>
      <c r="H155" s="40">
        <v>114.68333333333335</v>
      </c>
      <c r="I155" s="40">
        <v>117.21666666666668</v>
      </c>
      <c r="J155" s="40">
        <v>120.53333333333336</v>
      </c>
      <c r="K155" s="31">
        <v>113.9</v>
      </c>
      <c r="L155" s="31">
        <v>108.05</v>
      </c>
      <c r="M155" s="31">
        <v>71.219440000000006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86.2</v>
      </c>
      <c r="D156" s="40">
        <v>86.75</v>
      </c>
      <c r="E156" s="40">
        <v>85.05</v>
      </c>
      <c r="F156" s="40">
        <v>83.899999999999991</v>
      </c>
      <c r="G156" s="40">
        <v>82.199999999999989</v>
      </c>
      <c r="H156" s="40">
        <v>87.9</v>
      </c>
      <c r="I156" s="40">
        <v>89.6</v>
      </c>
      <c r="J156" s="40">
        <v>90.750000000000014</v>
      </c>
      <c r="K156" s="31">
        <v>88.45</v>
      </c>
      <c r="L156" s="31">
        <v>85.6</v>
      </c>
      <c r="M156" s="31">
        <v>141.43338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2179.4</v>
      </c>
      <c r="D157" s="40">
        <v>2168.1333333333332</v>
      </c>
      <c r="E157" s="40">
        <v>2146.2666666666664</v>
      </c>
      <c r="F157" s="40">
        <v>2113.1333333333332</v>
      </c>
      <c r="G157" s="40">
        <v>2091.2666666666664</v>
      </c>
      <c r="H157" s="40">
        <v>2201.2666666666664</v>
      </c>
      <c r="I157" s="40">
        <v>2223.1333333333332</v>
      </c>
      <c r="J157" s="40">
        <v>2256.2666666666664</v>
      </c>
      <c r="K157" s="31">
        <v>2190</v>
      </c>
      <c r="L157" s="31">
        <v>2135</v>
      </c>
      <c r="M157" s="31">
        <v>1.8704799999999999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215</v>
      </c>
      <c r="D158" s="40">
        <v>212.71666666666667</v>
      </c>
      <c r="E158" s="40">
        <v>208.43333333333334</v>
      </c>
      <c r="F158" s="40">
        <v>201.86666666666667</v>
      </c>
      <c r="G158" s="40">
        <v>197.58333333333334</v>
      </c>
      <c r="H158" s="40">
        <v>219.28333333333333</v>
      </c>
      <c r="I158" s="40">
        <v>223.56666666666669</v>
      </c>
      <c r="J158" s="40">
        <v>230.13333333333333</v>
      </c>
      <c r="K158" s="31">
        <v>217</v>
      </c>
      <c r="L158" s="31">
        <v>206.15</v>
      </c>
      <c r="M158" s="31">
        <v>75.949690000000004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309</v>
      </c>
      <c r="D159" s="40">
        <v>308.75</v>
      </c>
      <c r="E159" s="40">
        <v>306.2</v>
      </c>
      <c r="F159" s="40">
        <v>303.39999999999998</v>
      </c>
      <c r="G159" s="40">
        <v>300.84999999999997</v>
      </c>
      <c r="H159" s="40">
        <v>311.55</v>
      </c>
      <c r="I159" s="40">
        <v>314.09999999999997</v>
      </c>
      <c r="J159" s="40">
        <v>316.90000000000003</v>
      </c>
      <c r="K159" s="31">
        <v>311.3</v>
      </c>
      <c r="L159" s="31">
        <v>305.95</v>
      </c>
      <c r="M159" s="31">
        <v>2.7216999999999998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144.35</v>
      </c>
      <c r="D160" s="40">
        <v>142.78333333333333</v>
      </c>
      <c r="E160" s="40">
        <v>140.06666666666666</v>
      </c>
      <c r="F160" s="40">
        <v>135.78333333333333</v>
      </c>
      <c r="G160" s="40">
        <v>133.06666666666666</v>
      </c>
      <c r="H160" s="40">
        <v>147.06666666666666</v>
      </c>
      <c r="I160" s="40">
        <v>149.7833333333333</v>
      </c>
      <c r="J160" s="40">
        <v>154.06666666666666</v>
      </c>
      <c r="K160" s="31">
        <v>145.5</v>
      </c>
      <c r="L160" s="31">
        <v>138.5</v>
      </c>
      <c r="M160" s="31">
        <v>191.29741000000001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123.75</v>
      </c>
      <c r="D161" s="40">
        <v>123.39999999999999</v>
      </c>
      <c r="E161" s="40">
        <v>122.44999999999999</v>
      </c>
      <c r="F161" s="40">
        <v>121.14999999999999</v>
      </c>
      <c r="G161" s="40">
        <v>120.19999999999999</v>
      </c>
      <c r="H161" s="40">
        <v>124.69999999999999</v>
      </c>
      <c r="I161" s="40">
        <v>125.65</v>
      </c>
      <c r="J161" s="40">
        <v>126.94999999999999</v>
      </c>
      <c r="K161" s="31">
        <v>124.35</v>
      </c>
      <c r="L161" s="31">
        <v>122.1</v>
      </c>
      <c r="M161" s="31">
        <v>78.060100000000006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373.75</v>
      </c>
      <c r="D162" s="40">
        <v>379.88333333333338</v>
      </c>
      <c r="E162" s="40">
        <v>365.86666666666679</v>
      </c>
      <c r="F162" s="40">
        <v>357.98333333333341</v>
      </c>
      <c r="G162" s="40">
        <v>343.96666666666681</v>
      </c>
      <c r="H162" s="40">
        <v>387.76666666666677</v>
      </c>
      <c r="I162" s="40">
        <v>401.7833333333333</v>
      </c>
      <c r="J162" s="40">
        <v>409.66666666666674</v>
      </c>
      <c r="K162" s="31">
        <v>393.9</v>
      </c>
      <c r="L162" s="31">
        <v>372</v>
      </c>
      <c r="M162" s="31">
        <v>21.719090000000001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4917.3500000000004</v>
      </c>
      <c r="D163" s="40">
        <v>4923.6333333333332</v>
      </c>
      <c r="E163" s="40">
        <v>4891.3666666666668</v>
      </c>
      <c r="F163" s="40">
        <v>4865.3833333333332</v>
      </c>
      <c r="G163" s="40">
        <v>4833.1166666666668</v>
      </c>
      <c r="H163" s="40">
        <v>4949.6166666666668</v>
      </c>
      <c r="I163" s="40">
        <v>4981.8833333333332</v>
      </c>
      <c r="J163" s="40">
        <v>5007.8666666666668</v>
      </c>
      <c r="K163" s="31">
        <v>4955.8999999999996</v>
      </c>
      <c r="L163" s="31">
        <v>4897.6499999999996</v>
      </c>
      <c r="M163" s="31">
        <v>0.26785999999999999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872.35</v>
      </c>
      <c r="D164" s="40">
        <v>872.48333333333323</v>
      </c>
      <c r="E164" s="40">
        <v>857.96666666666647</v>
      </c>
      <c r="F164" s="40">
        <v>843.58333333333326</v>
      </c>
      <c r="G164" s="40">
        <v>829.06666666666649</v>
      </c>
      <c r="H164" s="40">
        <v>886.86666666666645</v>
      </c>
      <c r="I164" s="40">
        <v>901.3833333333331</v>
      </c>
      <c r="J164" s="40">
        <v>915.76666666666642</v>
      </c>
      <c r="K164" s="31">
        <v>887</v>
      </c>
      <c r="L164" s="31">
        <v>858.1</v>
      </c>
      <c r="M164" s="31">
        <v>6.9316000000000004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174.65</v>
      </c>
      <c r="D165" s="40">
        <v>175.23333333333335</v>
      </c>
      <c r="E165" s="40">
        <v>173.41666666666669</v>
      </c>
      <c r="F165" s="40">
        <v>172.18333333333334</v>
      </c>
      <c r="G165" s="40">
        <v>170.36666666666667</v>
      </c>
      <c r="H165" s="40">
        <v>176.4666666666667</v>
      </c>
      <c r="I165" s="40">
        <v>178.28333333333336</v>
      </c>
      <c r="J165" s="40">
        <v>179.51666666666671</v>
      </c>
      <c r="K165" s="31">
        <v>177.05</v>
      </c>
      <c r="L165" s="31">
        <v>174</v>
      </c>
      <c r="M165" s="31">
        <v>6.1607399999999997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128.9</v>
      </c>
      <c r="D166" s="40">
        <v>129.43333333333334</v>
      </c>
      <c r="E166" s="40">
        <v>127.76666666666668</v>
      </c>
      <c r="F166" s="40">
        <v>126.63333333333335</v>
      </c>
      <c r="G166" s="40">
        <v>124.9666666666667</v>
      </c>
      <c r="H166" s="40">
        <v>130.56666666666666</v>
      </c>
      <c r="I166" s="40">
        <v>132.23333333333329</v>
      </c>
      <c r="J166" s="40">
        <v>133.36666666666665</v>
      </c>
      <c r="K166" s="31">
        <v>131.1</v>
      </c>
      <c r="L166" s="31">
        <v>128.30000000000001</v>
      </c>
      <c r="M166" s="31">
        <v>12.356960000000001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310.2</v>
      </c>
      <c r="D167" s="40">
        <v>308.31666666666666</v>
      </c>
      <c r="E167" s="40">
        <v>305.73333333333335</v>
      </c>
      <c r="F167" s="40">
        <v>301.26666666666671</v>
      </c>
      <c r="G167" s="40">
        <v>298.68333333333339</v>
      </c>
      <c r="H167" s="40">
        <v>312.7833333333333</v>
      </c>
      <c r="I167" s="40">
        <v>315.36666666666667</v>
      </c>
      <c r="J167" s="40">
        <v>319.83333333333326</v>
      </c>
      <c r="K167" s="31">
        <v>310.89999999999998</v>
      </c>
      <c r="L167" s="31">
        <v>303.85000000000002</v>
      </c>
      <c r="M167" s="31">
        <v>15.811489999999999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1271.55</v>
      </c>
      <c r="D168" s="40">
        <v>1277.2833333333333</v>
      </c>
      <c r="E168" s="40">
        <v>1251.5166666666667</v>
      </c>
      <c r="F168" s="40">
        <v>1231.4833333333333</v>
      </c>
      <c r="G168" s="40">
        <v>1205.7166666666667</v>
      </c>
      <c r="H168" s="40">
        <v>1297.3166666666666</v>
      </c>
      <c r="I168" s="40">
        <v>1323.083333333333</v>
      </c>
      <c r="J168" s="40">
        <v>1343.1166666666666</v>
      </c>
      <c r="K168" s="31">
        <v>1303.05</v>
      </c>
      <c r="L168" s="31">
        <v>1257.25</v>
      </c>
      <c r="M168" s="31">
        <v>0.30124000000000001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107.5</v>
      </c>
      <c r="D169" s="40">
        <v>107.25</v>
      </c>
      <c r="E169" s="40">
        <v>106.5</v>
      </c>
      <c r="F169" s="40">
        <v>105.5</v>
      </c>
      <c r="G169" s="40">
        <v>104.75</v>
      </c>
      <c r="H169" s="40">
        <v>108.25</v>
      </c>
      <c r="I169" s="40">
        <v>109</v>
      </c>
      <c r="J169" s="40">
        <v>110</v>
      </c>
      <c r="K169" s="31">
        <v>108</v>
      </c>
      <c r="L169" s="31">
        <v>106.25</v>
      </c>
      <c r="M169" s="31">
        <v>81.191109999999995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1496.15</v>
      </c>
      <c r="D170" s="40">
        <v>1495.8166666666666</v>
      </c>
      <c r="E170" s="40">
        <v>1455.3833333333332</v>
      </c>
      <c r="F170" s="40">
        <v>1414.6166666666666</v>
      </c>
      <c r="G170" s="40">
        <v>1374.1833333333332</v>
      </c>
      <c r="H170" s="40">
        <v>1536.5833333333333</v>
      </c>
      <c r="I170" s="40">
        <v>1577.0166666666667</v>
      </c>
      <c r="J170" s="40">
        <v>1617.7833333333333</v>
      </c>
      <c r="K170" s="31">
        <v>1536.25</v>
      </c>
      <c r="L170" s="31">
        <v>1455.05</v>
      </c>
      <c r="M170" s="31">
        <v>3.0834800000000002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43.1</v>
      </c>
      <c r="D171" s="40">
        <v>43.199999999999996</v>
      </c>
      <c r="E171" s="40">
        <v>42.899999999999991</v>
      </c>
      <c r="F171" s="40">
        <v>42.699999999999996</v>
      </c>
      <c r="G171" s="40">
        <v>42.399999999999991</v>
      </c>
      <c r="H171" s="40">
        <v>43.399999999999991</v>
      </c>
      <c r="I171" s="40">
        <v>43.699999999999989</v>
      </c>
      <c r="J171" s="40">
        <v>43.899999999999991</v>
      </c>
      <c r="K171" s="31">
        <v>43.5</v>
      </c>
      <c r="L171" s="31">
        <v>43</v>
      </c>
      <c r="M171" s="31">
        <v>47.301580000000001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2880.5</v>
      </c>
      <c r="D172" s="40">
        <v>2868.3833333333332</v>
      </c>
      <c r="E172" s="40">
        <v>2812.1166666666663</v>
      </c>
      <c r="F172" s="40">
        <v>2743.7333333333331</v>
      </c>
      <c r="G172" s="40">
        <v>2687.4666666666662</v>
      </c>
      <c r="H172" s="40">
        <v>2936.7666666666664</v>
      </c>
      <c r="I172" s="40">
        <v>2993.0333333333328</v>
      </c>
      <c r="J172" s="40">
        <v>3061.4166666666665</v>
      </c>
      <c r="K172" s="31">
        <v>2924.65</v>
      </c>
      <c r="L172" s="31">
        <v>2800</v>
      </c>
      <c r="M172" s="31">
        <v>0.39744000000000002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3115.8</v>
      </c>
      <c r="D173" s="40">
        <v>3120.5833333333335</v>
      </c>
      <c r="E173" s="40">
        <v>3094.2166666666672</v>
      </c>
      <c r="F173" s="40">
        <v>3072.6333333333337</v>
      </c>
      <c r="G173" s="40">
        <v>3046.2666666666673</v>
      </c>
      <c r="H173" s="40">
        <v>3142.166666666667</v>
      </c>
      <c r="I173" s="40">
        <v>3168.5333333333328</v>
      </c>
      <c r="J173" s="40">
        <v>3190.1166666666668</v>
      </c>
      <c r="K173" s="31">
        <v>3146.95</v>
      </c>
      <c r="L173" s="31">
        <v>3099</v>
      </c>
      <c r="M173" s="31">
        <v>0.10763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189.75</v>
      </c>
      <c r="D174" s="40">
        <v>187.70000000000002</v>
      </c>
      <c r="E174" s="40">
        <v>183.05000000000004</v>
      </c>
      <c r="F174" s="40">
        <v>176.35000000000002</v>
      </c>
      <c r="G174" s="40">
        <v>171.70000000000005</v>
      </c>
      <c r="H174" s="40">
        <v>194.40000000000003</v>
      </c>
      <c r="I174" s="40">
        <v>199.05</v>
      </c>
      <c r="J174" s="40">
        <v>205.75000000000003</v>
      </c>
      <c r="K174" s="31">
        <v>192.35</v>
      </c>
      <c r="L174" s="31">
        <v>181</v>
      </c>
      <c r="M174" s="31">
        <v>17.880490000000002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1009.05</v>
      </c>
      <c r="D175" s="40">
        <v>1013.0833333333334</v>
      </c>
      <c r="E175" s="40">
        <v>999.01666666666665</v>
      </c>
      <c r="F175" s="40">
        <v>988.98333333333323</v>
      </c>
      <c r="G175" s="40">
        <v>974.91666666666652</v>
      </c>
      <c r="H175" s="40">
        <v>1023.1166666666668</v>
      </c>
      <c r="I175" s="40">
        <v>1037.1833333333336</v>
      </c>
      <c r="J175" s="40">
        <v>1047.2166666666669</v>
      </c>
      <c r="K175" s="31">
        <v>1027.1500000000001</v>
      </c>
      <c r="L175" s="31">
        <v>1003.05</v>
      </c>
      <c r="M175" s="31">
        <v>4.9003899999999998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1419.2</v>
      </c>
      <c r="D176" s="40">
        <v>1415.7</v>
      </c>
      <c r="E176" s="40">
        <v>1403.4</v>
      </c>
      <c r="F176" s="40">
        <v>1387.6000000000001</v>
      </c>
      <c r="G176" s="40">
        <v>1375.3000000000002</v>
      </c>
      <c r="H176" s="40">
        <v>1431.5</v>
      </c>
      <c r="I176" s="40">
        <v>1443.7999999999997</v>
      </c>
      <c r="J176" s="40">
        <v>1459.6</v>
      </c>
      <c r="K176" s="31">
        <v>1428</v>
      </c>
      <c r="L176" s="31">
        <v>1399.9</v>
      </c>
      <c r="M176" s="31">
        <v>1.0065900000000001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642.45000000000005</v>
      </c>
      <c r="D177" s="40">
        <v>642.63333333333333</v>
      </c>
      <c r="E177" s="40">
        <v>636.31666666666661</v>
      </c>
      <c r="F177" s="40">
        <v>630.18333333333328</v>
      </c>
      <c r="G177" s="40">
        <v>623.86666666666656</v>
      </c>
      <c r="H177" s="40">
        <v>648.76666666666665</v>
      </c>
      <c r="I177" s="40">
        <v>655.08333333333348</v>
      </c>
      <c r="J177" s="40">
        <v>661.2166666666667</v>
      </c>
      <c r="K177" s="31">
        <v>648.95000000000005</v>
      </c>
      <c r="L177" s="31">
        <v>636.5</v>
      </c>
      <c r="M177" s="31">
        <v>7.9891899999999998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1130.45</v>
      </c>
      <c r="D178" s="40">
        <v>1131.9833333333333</v>
      </c>
      <c r="E178" s="40">
        <v>1120.0166666666667</v>
      </c>
      <c r="F178" s="40">
        <v>1109.5833333333333</v>
      </c>
      <c r="G178" s="40">
        <v>1097.6166666666666</v>
      </c>
      <c r="H178" s="40">
        <v>1142.4166666666667</v>
      </c>
      <c r="I178" s="40">
        <v>1154.3833333333334</v>
      </c>
      <c r="J178" s="40">
        <v>1164.8166666666668</v>
      </c>
      <c r="K178" s="31">
        <v>1143.95</v>
      </c>
      <c r="L178" s="31">
        <v>1121.55</v>
      </c>
      <c r="M178" s="31">
        <v>1.0048600000000001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1746.35</v>
      </c>
      <c r="D179" s="40">
        <v>1751.4333333333334</v>
      </c>
      <c r="E179" s="40">
        <v>1733.9166666666667</v>
      </c>
      <c r="F179" s="40">
        <v>1721.4833333333333</v>
      </c>
      <c r="G179" s="40">
        <v>1703.9666666666667</v>
      </c>
      <c r="H179" s="40">
        <v>1763.8666666666668</v>
      </c>
      <c r="I179" s="40">
        <v>1781.3833333333332</v>
      </c>
      <c r="J179" s="40">
        <v>1793.8166666666668</v>
      </c>
      <c r="K179" s="31">
        <v>1768.95</v>
      </c>
      <c r="L179" s="31">
        <v>1739</v>
      </c>
      <c r="M179" s="31">
        <v>0.33692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456.5</v>
      </c>
      <c r="D180" s="40">
        <v>456.93333333333334</v>
      </c>
      <c r="E180" s="40">
        <v>451.56666666666666</v>
      </c>
      <c r="F180" s="40">
        <v>446.63333333333333</v>
      </c>
      <c r="G180" s="40">
        <v>441.26666666666665</v>
      </c>
      <c r="H180" s="40">
        <v>461.86666666666667</v>
      </c>
      <c r="I180" s="40">
        <v>467.23333333333335</v>
      </c>
      <c r="J180" s="40">
        <v>472.16666666666669</v>
      </c>
      <c r="K180" s="31">
        <v>462.3</v>
      </c>
      <c r="L180" s="31">
        <v>452</v>
      </c>
      <c r="M180" s="31">
        <v>1.68631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1070</v>
      </c>
      <c r="D181" s="40">
        <v>1066.7666666666667</v>
      </c>
      <c r="E181" s="40">
        <v>1051.5333333333333</v>
      </c>
      <c r="F181" s="40">
        <v>1033.0666666666666</v>
      </c>
      <c r="G181" s="40">
        <v>1017.8333333333333</v>
      </c>
      <c r="H181" s="40">
        <v>1085.2333333333333</v>
      </c>
      <c r="I181" s="40">
        <v>1100.4666666666665</v>
      </c>
      <c r="J181" s="40">
        <v>1118.9333333333334</v>
      </c>
      <c r="K181" s="31">
        <v>1082</v>
      </c>
      <c r="L181" s="31">
        <v>1048.3</v>
      </c>
      <c r="M181" s="31">
        <v>16.295020000000001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497.65</v>
      </c>
      <c r="D182" s="40">
        <v>502.83333333333331</v>
      </c>
      <c r="E182" s="40">
        <v>490.01666666666665</v>
      </c>
      <c r="F182" s="40">
        <v>482.38333333333333</v>
      </c>
      <c r="G182" s="40">
        <v>469.56666666666666</v>
      </c>
      <c r="H182" s="40">
        <v>510.46666666666664</v>
      </c>
      <c r="I182" s="40">
        <v>523.2833333333333</v>
      </c>
      <c r="J182" s="40">
        <v>530.91666666666663</v>
      </c>
      <c r="K182" s="31">
        <v>515.65</v>
      </c>
      <c r="L182" s="31">
        <v>495.2</v>
      </c>
      <c r="M182" s="31">
        <v>3.2411500000000002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1536.55</v>
      </c>
      <c r="D183" s="40">
        <v>1547.1833333333334</v>
      </c>
      <c r="E183" s="40">
        <v>1514.3666666666668</v>
      </c>
      <c r="F183" s="40">
        <v>1492.1833333333334</v>
      </c>
      <c r="G183" s="40">
        <v>1459.3666666666668</v>
      </c>
      <c r="H183" s="40">
        <v>1569.3666666666668</v>
      </c>
      <c r="I183" s="40">
        <v>1602.1833333333334</v>
      </c>
      <c r="J183" s="40">
        <v>1624.3666666666668</v>
      </c>
      <c r="K183" s="31">
        <v>1580</v>
      </c>
      <c r="L183" s="31">
        <v>1525</v>
      </c>
      <c r="M183" s="31">
        <v>13.926500000000001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292.05</v>
      </c>
      <c r="D184" s="40">
        <v>291.66666666666669</v>
      </c>
      <c r="E184" s="40">
        <v>287.48333333333335</v>
      </c>
      <c r="F184" s="40">
        <v>282.91666666666669</v>
      </c>
      <c r="G184" s="40">
        <v>278.73333333333335</v>
      </c>
      <c r="H184" s="40">
        <v>296.23333333333335</v>
      </c>
      <c r="I184" s="40">
        <v>300.41666666666663</v>
      </c>
      <c r="J184" s="40">
        <v>304.98333333333335</v>
      </c>
      <c r="K184" s="31">
        <v>295.85000000000002</v>
      </c>
      <c r="L184" s="31">
        <v>287.10000000000002</v>
      </c>
      <c r="M184" s="31">
        <v>20.377369999999999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406.9</v>
      </c>
      <c r="D185" s="40">
        <v>409.89999999999992</v>
      </c>
      <c r="E185" s="40">
        <v>402.14999999999986</v>
      </c>
      <c r="F185" s="40">
        <v>397.39999999999992</v>
      </c>
      <c r="G185" s="40">
        <v>389.64999999999986</v>
      </c>
      <c r="H185" s="40">
        <v>414.64999999999986</v>
      </c>
      <c r="I185" s="40">
        <v>422.4</v>
      </c>
      <c r="J185" s="40">
        <v>427.14999999999986</v>
      </c>
      <c r="K185" s="31">
        <v>417.65</v>
      </c>
      <c r="L185" s="31">
        <v>405.15</v>
      </c>
      <c r="M185" s="31">
        <v>24.876629999999999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1780.75</v>
      </c>
      <c r="D186" s="40">
        <v>1780.5166666666667</v>
      </c>
      <c r="E186" s="40">
        <v>1771.2833333333333</v>
      </c>
      <c r="F186" s="40">
        <v>1761.8166666666666</v>
      </c>
      <c r="G186" s="40">
        <v>1752.5833333333333</v>
      </c>
      <c r="H186" s="40">
        <v>1789.9833333333333</v>
      </c>
      <c r="I186" s="40">
        <v>1799.2166666666665</v>
      </c>
      <c r="J186" s="40">
        <v>1808.6833333333334</v>
      </c>
      <c r="K186" s="31">
        <v>1789.75</v>
      </c>
      <c r="L186" s="31">
        <v>1771.05</v>
      </c>
      <c r="M186" s="31">
        <v>9.6570699999999992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754.95</v>
      </c>
      <c r="D187" s="40">
        <v>765.86666666666667</v>
      </c>
      <c r="E187" s="40">
        <v>740.58333333333337</v>
      </c>
      <c r="F187" s="40">
        <v>726.2166666666667</v>
      </c>
      <c r="G187" s="40">
        <v>700.93333333333339</v>
      </c>
      <c r="H187" s="40">
        <v>780.23333333333335</v>
      </c>
      <c r="I187" s="40">
        <v>805.51666666666665</v>
      </c>
      <c r="J187" s="40">
        <v>819.88333333333333</v>
      </c>
      <c r="K187" s="31">
        <v>791.15</v>
      </c>
      <c r="L187" s="31">
        <v>751.5</v>
      </c>
      <c r="M187" s="31">
        <v>11.49305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341.1</v>
      </c>
      <c r="D188" s="40">
        <v>343.51666666666665</v>
      </c>
      <c r="E188" s="40">
        <v>337.58333333333331</v>
      </c>
      <c r="F188" s="40">
        <v>334.06666666666666</v>
      </c>
      <c r="G188" s="40">
        <v>328.13333333333333</v>
      </c>
      <c r="H188" s="40">
        <v>347.0333333333333</v>
      </c>
      <c r="I188" s="40">
        <v>352.9666666666667</v>
      </c>
      <c r="J188" s="40">
        <v>356.48333333333329</v>
      </c>
      <c r="K188" s="31">
        <v>349.45</v>
      </c>
      <c r="L188" s="31">
        <v>340</v>
      </c>
      <c r="M188" s="31">
        <v>2.67936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2167.35</v>
      </c>
      <c r="D189" s="40">
        <v>2146.4833333333336</v>
      </c>
      <c r="E189" s="40">
        <v>2121.9666666666672</v>
      </c>
      <c r="F189" s="40">
        <v>2076.5833333333335</v>
      </c>
      <c r="G189" s="40">
        <v>2052.0666666666671</v>
      </c>
      <c r="H189" s="40">
        <v>2191.8666666666672</v>
      </c>
      <c r="I189" s="40">
        <v>2216.3833333333337</v>
      </c>
      <c r="J189" s="40">
        <v>2261.7666666666673</v>
      </c>
      <c r="K189" s="31">
        <v>2171</v>
      </c>
      <c r="L189" s="31">
        <v>2101.1</v>
      </c>
      <c r="M189" s="31">
        <v>0.45084999999999997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683.05</v>
      </c>
      <c r="D190" s="40">
        <v>685.18333333333339</v>
      </c>
      <c r="E190" s="40">
        <v>677.36666666666679</v>
      </c>
      <c r="F190" s="40">
        <v>671.68333333333339</v>
      </c>
      <c r="G190" s="40">
        <v>663.86666666666679</v>
      </c>
      <c r="H190" s="40">
        <v>690.86666666666679</v>
      </c>
      <c r="I190" s="40">
        <v>698.68333333333339</v>
      </c>
      <c r="J190" s="40">
        <v>704.36666666666679</v>
      </c>
      <c r="K190" s="31">
        <v>693</v>
      </c>
      <c r="L190" s="31">
        <v>679.5</v>
      </c>
      <c r="M190" s="31">
        <v>0.77768999999999999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250.5</v>
      </c>
      <c r="D191" s="40">
        <v>251.79999999999998</v>
      </c>
      <c r="E191" s="40">
        <v>248.69999999999996</v>
      </c>
      <c r="F191" s="40">
        <v>246.89999999999998</v>
      </c>
      <c r="G191" s="40">
        <v>243.79999999999995</v>
      </c>
      <c r="H191" s="40">
        <v>253.59999999999997</v>
      </c>
      <c r="I191" s="40">
        <v>256.7</v>
      </c>
      <c r="J191" s="40">
        <v>258.5</v>
      </c>
      <c r="K191" s="31">
        <v>254.9</v>
      </c>
      <c r="L191" s="31">
        <v>250</v>
      </c>
      <c r="M191" s="31">
        <v>2.1645500000000002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3172.05</v>
      </c>
      <c r="D192" s="40">
        <v>3182.2166666666667</v>
      </c>
      <c r="E192" s="40">
        <v>3145.8333333333335</v>
      </c>
      <c r="F192" s="40">
        <v>3119.6166666666668</v>
      </c>
      <c r="G192" s="40">
        <v>3083.2333333333336</v>
      </c>
      <c r="H192" s="40">
        <v>3208.4333333333334</v>
      </c>
      <c r="I192" s="40">
        <v>3244.8166666666666</v>
      </c>
      <c r="J192" s="40">
        <v>3271.0333333333333</v>
      </c>
      <c r="K192" s="31">
        <v>3218.6</v>
      </c>
      <c r="L192" s="31">
        <v>3156</v>
      </c>
      <c r="M192" s="31">
        <v>0.57269000000000003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478.6</v>
      </c>
      <c r="D193" s="40">
        <v>480.51666666666665</v>
      </c>
      <c r="E193" s="40">
        <v>474.38333333333333</v>
      </c>
      <c r="F193" s="40">
        <v>470.16666666666669</v>
      </c>
      <c r="G193" s="40">
        <v>464.03333333333336</v>
      </c>
      <c r="H193" s="40">
        <v>484.73333333333329</v>
      </c>
      <c r="I193" s="40">
        <v>490.86666666666662</v>
      </c>
      <c r="J193" s="40">
        <v>495.08333333333326</v>
      </c>
      <c r="K193" s="31">
        <v>486.65</v>
      </c>
      <c r="L193" s="31">
        <v>476.3</v>
      </c>
      <c r="M193" s="31">
        <v>8.2259799999999998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589.70000000000005</v>
      </c>
      <c r="D194" s="40">
        <v>590.5333333333333</v>
      </c>
      <c r="E194" s="40">
        <v>584.06666666666661</v>
      </c>
      <c r="F194" s="40">
        <v>578.43333333333328</v>
      </c>
      <c r="G194" s="40">
        <v>571.96666666666658</v>
      </c>
      <c r="H194" s="40">
        <v>596.16666666666663</v>
      </c>
      <c r="I194" s="40">
        <v>602.63333333333333</v>
      </c>
      <c r="J194" s="40">
        <v>608.26666666666665</v>
      </c>
      <c r="K194" s="31">
        <v>597</v>
      </c>
      <c r="L194" s="31">
        <v>584.9</v>
      </c>
      <c r="M194" s="31">
        <v>8.0794099999999993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115.75</v>
      </c>
      <c r="D195" s="40">
        <v>115.58333333333333</v>
      </c>
      <c r="E195" s="40">
        <v>114.16666666666666</v>
      </c>
      <c r="F195" s="40">
        <v>112.58333333333333</v>
      </c>
      <c r="G195" s="40">
        <v>111.16666666666666</v>
      </c>
      <c r="H195" s="40">
        <v>117.16666666666666</v>
      </c>
      <c r="I195" s="40">
        <v>118.58333333333331</v>
      </c>
      <c r="J195" s="40">
        <v>120.16666666666666</v>
      </c>
      <c r="K195" s="31">
        <v>117</v>
      </c>
      <c r="L195" s="31">
        <v>114</v>
      </c>
      <c r="M195" s="31">
        <v>10.244199999999999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160.4</v>
      </c>
      <c r="D196" s="40">
        <v>160.9</v>
      </c>
      <c r="E196" s="40">
        <v>159.5</v>
      </c>
      <c r="F196" s="40">
        <v>158.6</v>
      </c>
      <c r="G196" s="40">
        <v>157.19999999999999</v>
      </c>
      <c r="H196" s="40">
        <v>161.80000000000001</v>
      </c>
      <c r="I196" s="40">
        <v>163.20000000000005</v>
      </c>
      <c r="J196" s="40">
        <v>164.10000000000002</v>
      </c>
      <c r="K196" s="31">
        <v>162.30000000000001</v>
      </c>
      <c r="L196" s="31">
        <v>160</v>
      </c>
      <c r="M196" s="31">
        <v>16.916709999999998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301.75</v>
      </c>
      <c r="D197" s="40">
        <v>303.65000000000003</v>
      </c>
      <c r="E197" s="40">
        <v>296.55000000000007</v>
      </c>
      <c r="F197" s="40">
        <v>291.35000000000002</v>
      </c>
      <c r="G197" s="40">
        <v>284.25000000000006</v>
      </c>
      <c r="H197" s="40">
        <v>308.85000000000008</v>
      </c>
      <c r="I197" s="40">
        <v>315.9500000000001</v>
      </c>
      <c r="J197" s="40">
        <v>321.15000000000009</v>
      </c>
      <c r="K197" s="31">
        <v>310.75</v>
      </c>
      <c r="L197" s="31">
        <v>298.45</v>
      </c>
      <c r="M197" s="31">
        <v>15.56404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1586</v>
      </c>
      <c r="D198" s="40">
        <v>1615.0666666666666</v>
      </c>
      <c r="E198" s="40">
        <v>1546.1333333333332</v>
      </c>
      <c r="F198" s="40">
        <v>1506.2666666666667</v>
      </c>
      <c r="G198" s="40">
        <v>1437.3333333333333</v>
      </c>
      <c r="H198" s="40">
        <v>1654.9333333333332</v>
      </c>
      <c r="I198" s="40">
        <v>1723.8666666666666</v>
      </c>
      <c r="J198" s="40">
        <v>1763.7333333333331</v>
      </c>
      <c r="K198" s="31">
        <v>1684</v>
      </c>
      <c r="L198" s="31">
        <v>1575.2</v>
      </c>
      <c r="M198" s="31">
        <v>22.437750000000001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1148.2</v>
      </c>
      <c r="D199" s="40">
        <v>1144.9666666666665</v>
      </c>
      <c r="E199" s="40">
        <v>1135.6833333333329</v>
      </c>
      <c r="F199" s="40">
        <v>1123.1666666666665</v>
      </c>
      <c r="G199" s="40">
        <v>1113.883333333333</v>
      </c>
      <c r="H199" s="40">
        <v>1157.4833333333329</v>
      </c>
      <c r="I199" s="40">
        <v>1166.7666666666662</v>
      </c>
      <c r="J199" s="40">
        <v>1179.2833333333328</v>
      </c>
      <c r="K199" s="31">
        <v>1154.25</v>
      </c>
      <c r="L199" s="31">
        <v>1132.45</v>
      </c>
      <c r="M199" s="31">
        <v>29.09817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1918.2</v>
      </c>
      <c r="D200" s="40">
        <v>1924.5666666666666</v>
      </c>
      <c r="E200" s="40">
        <v>1894.6833333333332</v>
      </c>
      <c r="F200" s="40">
        <v>1871.1666666666665</v>
      </c>
      <c r="G200" s="40">
        <v>1841.2833333333331</v>
      </c>
      <c r="H200" s="40">
        <v>1948.0833333333333</v>
      </c>
      <c r="I200" s="40">
        <v>1977.9666666666665</v>
      </c>
      <c r="J200" s="40">
        <v>2001.4833333333333</v>
      </c>
      <c r="K200" s="31">
        <v>1954.45</v>
      </c>
      <c r="L200" s="31">
        <v>1901.05</v>
      </c>
      <c r="M200" s="31">
        <v>7.2533399999999997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1602.75</v>
      </c>
      <c r="D201" s="40">
        <v>1598.6499999999999</v>
      </c>
      <c r="E201" s="40">
        <v>1588.0999999999997</v>
      </c>
      <c r="F201" s="40">
        <v>1573.4499999999998</v>
      </c>
      <c r="G201" s="40">
        <v>1562.8999999999996</v>
      </c>
      <c r="H201" s="40">
        <v>1613.2999999999997</v>
      </c>
      <c r="I201" s="40">
        <v>1623.85</v>
      </c>
      <c r="J201" s="40">
        <v>1638.4999999999998</v>
      </c>
      <c r="K201" s="31">
        <v>1609.2</v>
      </c>
      <c r="L201" s="31">
        <v>1584</v>
      </c>
      <c r="M201" s="31">
        <v>78.896360000000001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609.54999999999995</v>
      </c>
      <c r="D202" s="40">
        <v>600.38333333333333</v>
      </c>
      <c r="E202" s="40">
        <v>585.76666666666665</v>
      </c>
      <c r="F202" s="40">
        <v>561.98333333333335</v>
      </c>
      <c r="G202" s="40">
        <v>547.36666666666667</v>
      </c>
      <c r="H202" s="40">
        <v>624.16666666666663</v>
      </c>
      <c r="I202" s="40">
        <v>638.78333333333319</v>
      </c>
      <c r="J202" s="40">
        <v>662.56666666666661</v>
      </c>
      <c r="K202" s="31">
        <v>615</v>
      </c>
      <c r="L202" s="31">
        <v>576.6</v>
      </c>
      <c r="M202" s="31">
        <v>114.22524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68.400000000000006</v>
      </c>
      <c r="D203" s="40">
        <v>68.650000000000006</v>
      </c>
      <c r="E203" s="40">
        <v>67.900000000000006</v>
      </c>
      <c r="F203" s="40">
        <v>67.400000000000006</v>
      </c>
      <c r="G203" s="40">
        <v>66.650000000000006</v>
      </c>
      <c r="H203" s="40">
        <v>69.150000000000006</v>
      </c>
      <c r="I203" s="40">
        <v>69.900000000000006</v>
      </c>
      <c r="J203" s="40">
        <v>70.400000000000006</v>
      </c>
      <c r="K203" s="31">
        <v>69.400000000000006</v>
      </c>
      <c r="L203" s="31">
        <v>68.150000000000006</v>
      </c>
      <c r="M203" s="31">
        <v>41.960859999999997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667.6</v>
      </c>
      <c r="D204" s="40">
        <v>669.8</v>
      </c>
      <c r="E204" s="40">
        <v>662.84999999999991</v>
      </c>
      <c r="F204" s="40">
        <v>658.09999999999991</v>
      </c>
      <c r="G204" s="40">
        <v>651.14999999999986</v>
      </c>
      <c r="H204" s="40">
        <v>674.55</v>
      </c>
      <c r="I204" s="40">
        <v>681.5</v>
      </c>
      <c r="J204" s="40">
        <v>686.25</v>
      </c>
      <c r="K204" s="31">
        <v>676.75</v>
      </c>
      <c r="L204" s="31">
        <v>665.05</v>
      </c>
      <c r="M204" s="31">
        <v>0.38401000000000002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908</v>
      </c>
      <c r="D205" s="40">
        <v>912.30000000000007</v>
      </c>
      <c r="E205" s="40">
        <v>897.80000000000018</v>
      </c>
      <c r="F205" s="40">
        <v>887.60000000000014</v>
      </c>
      <c r="G205" s="40">
        <v>873.10000000000025</v>
      </c>
      <c r="H205" s="40">
        <v>922.50000000000011</v>
      </c>
      <c r="I205" s="40">
        <v>936.99999999999989</v>
      </c>
      <c r="J205" s="40">
        <v>947.2</v>
      </c>
      <c r="K205" s="31">
        <v>926.8</v>
      </c>
      <c r="L205" s="31">
        <v>902.1</v>
      </c>
      <c r="M205" s="31">
        <v>1.8379700000000001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929.75</v>
      </c>
      <c r="D206" s="40">
        <v>928.58333333333337</v>
      </c>
      <c r="E206" s="40">
        <v>921.16666666666674</v>
      </c>
      <c r="F206" s="40">
        <v>912.58333333333337</v>
      </c>
      <c r="G206" s="40">
        <v>905.16666666666674</v>
      </c>
      <c r="H206" s="40">
        <v>937.16666666666674</v>
      </c>
      <c r="I206" s="40">
        <v>944.58333333333348</v>
      </c>
      <c r="J206" s="40">
        <v>953.16666666666674</v>
      </c>
      <c r="K206" s="31">
        <v>936</v>
      </c>
      <c r="L206" s="31">
        <v>920</v>
      </c>
      <c r="M206" s="31">
        <v>0.20044000000000001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1350.85</v>
      </c>
      <c r="D207" s="40">
        <v>1356.1666666666667</v>
      </c>
      <c r="E207" s="40">
        <v>1343.3333333333335</v>
      </c>
      <c r="F207" s="40">
        <v>1335.8166666666668</v>
      </c>
      <c r="G207" s="40">
        <v>1322.9833333333336</v>
      </c>
      <c r="H207" s="40">
        <v>1363.6833333333334</v>
      </c>
      <c r="I207" s="40">
        <v>1376.5166666666669</v>
      </c>
      <c r="J207" s="40">
        <v>1384.0333333333333</v>
      </c>
      <c r="K207" s="31">
        <v>1369</v>
      </c>
      <c r="L207" s="31">
        <v>1348.65</v>
      </c>
      <c r="M207" s="31">
        <v>8.4432500000000008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2832.05</v>
      </c>
      <c r="D208" s="40">
        <v>2827.3166666666671</v>
      </c>
      <c r="E208" s="40">
        <v>2809.733333333334</v>
      </c>
      <c r="F208" s="40">
        <v>2787.416666666667</v>
      </c>
      <c r="G208" s="40">
        <v>2769.8333333333339</v>
      </c>
      <c r="H208" s="40">
        <v>2849.6333333333341</v>
      </c>
      <c r="I208" s="40">
        <v>2867.2166666666672</v>
      </c>
      <c r="J208" s="40">
        <v>2889.5333333333342</v>
      </c>
      <c r="K208" s="31">
        <v>2844.9</v>
      </c>
      <c r="L208" s="31">
        <v>2805</v>
      </c>
      <c r="M208" s="31">
        <v>10.292350000000001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318.5</v>
      </c>
      <c r="D209" s="40">
        <v>319.3</v>
      </c>
      <c r="E209" s="40">
        <v>316.70000000000005</v>
      </c>
      <c r="F209" s="40">
        <v>314.90000000000003</v>
      </c>
      <c r="G209" s="40">
        <v>312.30000000000007</v>
      </c>
      <c r="H209" s="40">
        <v>321.10000000000002</v>
      </c>
      <c r="I209" s="40">
        <v>323.70000000000005</v>
      </c>
      <c r="J209" s="40">
        <v>325.5</v>
      </c>
      <c r="K209" s="31">
        <v>321.89999999999998</v>
      </c>
      <c r="L209" s="31">
        <v>317.5</v>
      </c>
      <c r="M209" s="31">
        <v>2.4370699999999998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426.95</v>
      </c>
      <c r="D210" s="40">
        <v>428.06666666666666</v>
      </c>
      <c r="E210" s="40">
        <v>424.68333333333334</v>
      </c>
      <c r="F210" s="40">
        <v>422.41666666666669</v>
      </c>
      <c r="G210" s="40">
        <v>419.03333333333336</v>
      </c>
      <c r="H210" s="40">
        <v>430.33333333333331</v>
      </c>
      <c r="I210" s="40">
        <v>433.71666666666664</v>
      </c>
      <c r="J210" s="40">
        <v>435.98333333333329</v>
      </c>
      <c r="K210" s="31">
        <v>431.45</v>
      </c>
      <c r="L210" s="31">
        <v>425.8</v>
      </c>
      <c r="M210" s="31">
        <v>79.310680000000005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1081.8499999999999</v>
      </c>
      <c r="D211" s="40">
        <v>1085.1000000000001</v>
      </c>
      <c r="E211" s="40">
        <v>1077.2000000000003</v>
      </c>
      <c r="F211" s="40">
        <v>1072.5500000000002</v>
      </c>
      <c r="G211" s="40">
        <v>1064.6500000000003</v>
      </c>
      <c r="H211" s="40">
        <v>1089.7500000000002</v>
      </c>
      <c r="I211" s="40">
        <v>1097.6500000000003</v>
      </c>
      <c r="J211" s="40">
        <v>1102.3000000000002</v>
      </c>
      <c r="K211" s="31">
        <v>1093</v>
      </c>
      <c r="L211" s="31">
        <v>1080.45</v>
      </c>
      <c r="M211" s="31">
        <v>0.20893999999999999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3844.7</v>
      </c>
      <c r="D212" s="40">
        <v>3816.35</v>
      </c>
      <c r="E212" s="40">
        <v>3746.7</v>
      </c>
      <c r="F212" s="40">
        <v>3648.7</v>
      </c>
      <c r="G212" s="40">
        <v>3579.0499999999997</v>
      </c>
      <c r="H212" s="40">
        <v>3914.35</v>
      </c>
      <c r="I212" s="40">
        <v>3984.0000000000005</v>
      </c>
      <c r="J212" s="40">
        <v>4082</v>
      </c>
      <c r="K212" s="31">
        <v>3886</v>
      </c>
      <c r="L212" s="31">
        <v>3718.35</v>
      </c>
      <c r="M212" s="31">
        <v>31.196770000000001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115.2</v>
      </c>
      <c r="D213" s="40">
        <v>115.14999999999999</v>
      </c>
      <c r="E213" s="40">
        <v>114.09999999999998</v>
      </c>
      <c r="F213" s="40">
        <v>112.99999999999999</v>
      </c>
      <c r="G213" s="40">
        <v>111.94999999999997</v>
      </c>
      <c r="H213" s="40">
        <v>116.24999999999999</v>
      </c>
      <c r="I213" s="40">
        <v>117.3</v>
      </c>
      <c r="J213" s="40">
        <v>118.39999999999999</v>
      </c>
      <c r="K213" s="31">
        <v>116.2</v>
      </c>
      <c r="L213" s="31">
        <v>114.05</v>
      </c>
      <c r="M213" s="31">
        <v>37.629550000000002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273.39999999999998</v>
      </c>
      <c r="D214" s="40">
        <v>273.13333333333333</v>
      </c>
      <c r="E214" s="40">
        <v>271.26666666666665</v>
      </c>
      <c r="F214" s="40">
        <v>269.13333333333333</v>
      </c>
      <c r="G214" s="40">
        <v>267.26666666666665</v>
      </c>
      <c r="H214" s="40">
        <v>275.26666666666665</v>
      </c>
      <c r="I214" s="40">
        <v>277.13333333333333</v>
      </c>
      <c r="J214" s="40">
        <v>279.26666666666665</v>
      </c>
      <c r="K214" s="31">
        <v>275</v>
      </c>
      <c r="L214" s="31">
        <v>271</v>
      </c>
      <c r="M214" s="31">
        <v>36.599020000000003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2715.65</v>
      </c>
      <c r="D215" s="40">
        <v>2707.6166666666663</v>
      </c>
      <c r="E215" s="40">
        <v>2691.2333333333327</v>
      </c>
      <c r="F215" s="40">
        <v>2666.8166666666662</v>
      </c>
      <c r="G215" s="40">
        <v>2650.4333333333325</v>
      </c>
      <c r="H215" s="40">
        <v>2732.0333333333328</v>
      </c>
      <c r="I215" s="40">
        <v>2748.416666666667</v>
      </c>
      <c r="J215" s="40">
        <v>2772.833333333333</v>
      </c>
      <c r="K215" s="31">
        <v>2724</v>
      </c>
      <c r="L215" s="31">
        <v>2683.2</v>
      </c>
      <c r="M215" s="31">
        <v>17.481449999999999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304.5</v>
      </c>
      <c r="D216" s="40">
        <v>305.96666666666664</v>
      </c>
      <c r="E216" s="40">
        <v>302.43333333333328</v>
      </c>
      <c r="F216" s="40">
        <v>300.36666666666662</v>
      </c>
      <c r="G216" s="40">
        <v>296.83333333333326</v>
      </c>
      <c r="H216" s="40">
        <v>308.0333333333333</v>
      </c>
      <c r="I216" s="40">
        <v>311.56666666666672</v>
      </c>
      <c r="J216" s="40">
        <v>313.63333333333333</v>
      </c>
      <c r="K216" s="31">
        <v>309.5</v>
      </c>
      <c r="L216" s="31">
        <v>303.89999999999998</v>
      </c>
      <c r="M216" s="31">
        <v>8.0357400000000005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4069.75</v>
      </c>
      <c r="D217" s="40">
        <v>4051.4500000000003</v>
      </c>
      <c r="E217" s="40">
        <v>3980.3</v>
      </c>
      <c r="F217" s="40">
        <v>3890.85</v>
      </c>
      <c r="G217" s="40">
        <v>3819.7</v>
      </c>
      <c r="H217" s="40">
        <v>4140.9000000000005</v>
      </c>
      <c r="I217" s="40">
        <v>4212.0500000000011</v>
      </c>
      <c r="J217" s="40">
        <v>4301.5000000000009</v>
      </c>
      <c r="K217" s="31">
        <v>4122.6000000000004</v>
      </c>
      <c r="L217" s="31">
        <v>3962</v>
      </c>
      <c r="M217" s="31">
        <v>0.30595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828.25</v>
      </c>
      <c r="D218" s="40">
        <v>832.91666666666663</v>
      </c>
      <c r="E218" s="40">
        <v>817.63333333333321</v>
      </c>
      <c r="F218" s="40">
        <v>807.01666666666654</v>
      </c>
      <c r="G218" s="40">
        <v>791.73333333333312</v>
      </c>
      <c r="H218" s="40">
        <v>843.5333333333333</v>
      </c>
      <c r="I218" s="40">
        <v>858.81666666666683</v>
      </c>
      <c r="J218" s="40">
        <v>869.43333333333339</v>
      </c>
      <c r="K218" s="31">
        <v>848.2</v>
      </c>
      <c r="L218" s="31">
        <v>822.3</v>
      </c>
      <c r="M218" s="31">
        <v>1.7400899999999999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42040.45</v>
      </c>
      <c r="D219" s="40">
        <v>42071.066666666666</v>
      </c>
      <c r="E219" s="40">
        <v>41953.133333333331</v>
      </c>
      <c r="F219" s="40">
        <v>41865.816666666666</v>
      </c>
      <c r="G219" s="40">
        <v>41747.883333333331</v>
      </c>
      <c r="H219" s="40">
        <v>42158.383333333331</v>
      </c>
      <c r="I219" s="40">
        <v>42276.316666666666</v>
      </c>
      <c r="J219" s="40">
        <v>42363.633333333331</v>
      </c>
      <c r="K219" s="31">
        <v>42189</v>
      </c>
      <c r="L219" s="31">
        <v>41983.75</v>
      </c>
      <c r="M219" s="31">
        <v>2.0789999999999999E-2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58.85</v>
      </c>
      <c r="D220" s="40">
        <v>58.949999999999996</v>
      </c>
      <c r="E220" s="40">
        <v>58.54999999999999</v>
      </c>
      <c r="F220" s="40">
        <v>58.249999999999993</v>
      </c>
      <c r="G220" s="40">
        <v>57.849999999999987</v>
      </c>
      <c r="H220" s="40">
        <v>59.249999999999993</v>
      </c>
      <c r="I220" s="40">
        <v>59.65</v>
      </c>
      <c r="J220" s="40">
        <v>59.949999999999996</v>
      </c>
      <c r="K220" s="31">
        <v>59.35</v>
      </c>
      <c r="L220" s="31">
        <v>58.65</v>
      </c>
      <c r="M220" s="31">
        <v>37.487139999999997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2650.45</v>
      </c>
      <c r="D221" s="40">
        <v>2646.8333333333335</v>
      </c>
      <c r="E221" s="40">
        <v>2629.666666666667</v>
      </c>
      <c r="F221" s="40">
        <v>2608.8833333333337</v>
      </c>
      <c r="G221" s="40">
        <v>2591.7166666666672</v>
      </c>
      <c r="H221" s="40">
        <v>2667.6166666666668</v>
      </c>
      <c r="I221" s="40">
        <v>2684.7833333333338</v>
      </c>
      <c r="J221" s="40">
        <v>2705.5666666666666</v>
      </c>
      <c r="K221" s="31">
        <v>2664</v>
      </c>
      <c r="L221" s="31">
        <v>2626.05</v>
      </c>
      <c r="M221" s="31">
        <v>116.5647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934.2</v>
      </c>
      <c r="D222" s="40">
        <v>932.98333333333323</v>
      </c>
      <c r="E222" s="40">
        <v>928.21666666666647</v>
      </c>
      <c r="F222" s="40">
        <v>922.23333333333323</v>
      </c>
      <c r="G222" s="40">
        <v>917.46666666666647</v>
      </c>
      <c r="H222" s="40">
        <v>938.96666666666647</v>
      </c>
      <c r="I222" s="40">
        <v>943.73333333333312</v>
      </c>
      <c r="J222" s="40">
        <v>949.71666666666647</v>
      </c>
      <c r="K222" s="31">
        <v>937.75</v>
      </c>
      <c r="L222" s="31">
        <v>927</v>
      </c>
      <c r="M222" s="31">
        <v>112.49387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1254.75</v>
      </c>
      <c r="D223" s="40">
        <v>1242.0833333333333</v>
      </c>
      <c r="E223" s="40">
        <v>1224.2166666666665</v>
      </c>
      <c r="F223" s="40">
        <v>1193.6833333333332</v>
      </c>
      <c r="G223" s="40">
        <v>1175.8166666666664</v>
      </c>
      <c r="H223" s="40">
        <v>1272.6166666666666</v>
      </c>
      <c r="I223" s="40">
        <v>1290.4833333333333</v>
      </c>
      <c r="J223" s="40">
        <v>1321.0166666666667</v>
      </c>
      <c r="K223" s="31">
        <v>1259.95</v>
      </c>
      <c r="L223" s="31">
        <v>1211.55</v>
      </c>
      <c r="M223" s="31">
        <v>16.851600000000001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534.20000000000005</v>
      </c>
      <c r="D224" s="40">
        <v>529.31666666666672</v>
      </c>
      <c r="E224" s="40">
        <v>517.68333333333339</v>
      </c>
      <c r="F224" s="40">
        <v>501.16666666666663</v>
      </c>
      <c r="G224" s="40">
        <v>489.5333333333333</v>
      </c>
      <c r="H224" s="40">
        <v>545.83333333333348</v>
      </c>
      <c r="I224" s="40">
        <v>557.46666666666692</v>
      </c>
      <c r="J224" s="40">
        <v>573.98333333333358</v>
      </c>
      <c r="K224" s="31">
        <v>540.95000000000005</v>
      </c>
      <c r="L224" s="31">
        <v>512.79999999999995</v>
      </c>
      <c r="M224" s="31">
        <v>44.58267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526.5</v>
      </c>
      <c r="D225" s="40">
        <v>523.83333333333337</v>
      </c>
      <c r="E225" s="40">
        <v>517.66666666666674</v>
      </c>
      <c r="F225" s="40">
        <v>508.83333333333337</v>
      </c>
      <c r="G225" s="40">
        <v>502.66666666666674</v>
      </c>
      <c r="H225" s="40">
        <v>532.66666666666674</v>
      </c>
      <c r="I225" s="40">
        <v>538.83333333333348</v>
      </c>
      <c r="J225" s="40">
        <v>547.66666666666674</v>
      </c>
      <c r="K225" s="31">
        <v>530</v>
      </c>
      <c r="L225" s="31">
        <v>515</v>
      </c>
      <c r="M225" s="31">
        <v>1.56671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53.85</v>
      </c>
      <c r="D226" s="40">
        <v>53.783333333333331</v>
      </c>
      <c r="E226" s="40">
        <v>53.566666666666663</v>
      </c>
      <c r="F226" s="40">
        <v>53.283333333333331</v>
      </c>
      <c r="G226" s="40">
        <v>53.066666666666663</v>
      </c>
      <c r="H226" s="40">
        <v>54.066666666666663</v>
      </c>
      <c r="I226" s="40">
        <v>54.283333333333331</v>
      </c>
      <c r="J226" s="40">
        <v>54.566666666666663</v>
      </c>
      <c r="K226" s="31">
        <v>54</v>
      </c>
      <c r="L226" s="31">
        <v>53.5</v>
      </c>
      <c r="M226" s="31">
        <v>33.624009999999998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81.7</v>
      </c>
      <c r="D227" s="40">
        <v>81.100000000000009</v>
      </c>
      <c r="E227" s="40">
        <v>79.850000000000023</v>
      </c>
      <c r="F227" s="40">
        <v>78.000000000000014</v>
      </c>
      <c r="G227" s="40">
        <v>76.750000000000028</v>
      </c>
      <c r="H227" s="40">
        <v>82.950000000000017</v>
      </c>
      <c r="I227" s="40">
        <v>84.199999999999989</v>
      </c>
      <c r="J227" s="40">
        <v>86.050000000000011</v>
      </c>
      <c r="K227" s="31">
        <v>82.35</v>
      </c>
      <c r="L227" s="31">
        <v>79.25</v>
      </c>
      <c r="M227" s="31">
        <v>607.84532000000002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108.3</v>
      </c>
      <c r="D228" s="40">
        <v>107.31666666666666</v>
      </c>
      <c r="E228" s="40">
        <v>105.98333333333332</v>
      </c>
      <c r="F228" s="40">
        <v>103.66666666666666</v>
      </c>
      <c r="G228" s="40">
        <v>102.33333333333331</v>
      </c>
      <c r="H228" s="40">
        <v>109.63333333333333</v>
      </c>
      <c r="I228" s="40">
        <v>110.96666666666667</v>
      </c>
      <c r="J228" s="40">
        <v>113.28333333333333</v>
      </c>
      <c r="K228" s="31">
        <v>108.65</v>
      </c>
      <c r="L228" s="31">
        <v>105</v>
      </c>
      <c r="M228" s="31">
        <v>67.496859999999998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810.3</v>
      </c>
      <c r="D229" s="40">
        <v>812</v>
      </c>
      <c r="E229" s="40">
        <v>804.55</v>
      </c>
      <c r="F229" s="40">
        <v>798.8</v>
      </c>
      <c r="G229" s="40">
        <v>791.34999999999991</v>
      </c>
      <c r="H229" s="40">
        <v>817.75</v>
      </c>
      <c r="I229" s="40">
        <v>825.2</v>
      </c>
      <c r="J229" s="40">
        <v>830.95</v>
      </c>
      <c r="K229" s="31">
        <v>819.45</v>
      </c>
      <c r="L229" s="31">
        <v>806.25</v>
      </c>
      <c r="M229" s="31">
        <v>0.32197999999999999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512.65</v>
      </c>
      <c r="D230" s="40">
        <v>515.04999999999995</v>
      </c>
      <c r="E230" s="40">
        <v>505.64999999999986</v>
      </c>
      <c r="F230" s="40">
        <v>498.64999999999992</v>
      </c>
      <c r="G230" s="40">
        <v>489.24999999999983</v>
      </c>
      <c r="H230" s="40">
        <v>522.04999999999995</v>
      </c>
      <c r="I230" s="40">
        <v>531.45000000000005</v>
      </c>
      <c r="J230" s="40">
        <v>538.44999999999993</v>
      </c>
      <c r="K230" s="31">
        <v>524.45000000000005</v>
      </c>
      <c r="L230" s="31">
        <v>508.05</v>
      </c>
      <c r="M230" s="31">
        <v>14.68881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27.35</v>
      </c>
      <c r="D231" s="40">
        <v>27.383333333333336</v>
      </c>
      <c r="E231" s="40">
        <v>27.266666666666673</v>
      </c>
      <c r="F231" s="40">
        <v>27.183333333333337</v>
      </c>
      <c r="G231" s="40">
        <v>27.066666666666674</v>
      </c>
      <c r="H231" s="40">
        <v>27.466666666666672</v>
      </c>
      <c r="I231" s="40">
        <v>27.583333333333339</v>
      </c>
      <c r="J231" s="40">
        <v>27.666666666666671</v>
      </c>
      <c r="K231" s="31">
        <v>27.5</v>
      </c>
      <c r="L231" s="31">
        <v>27.3</v>
      </c>
      <c r="M231" s="31">
        <v>57.013440000000003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453.1</v>
      </c>
      <c r="D232" s="40">
        <v>452.2</v>
      </c>
      <c r="E232" s="40">
        <v>448.79999999999995</v>
      </c>
      <c r="F232" s="40">
        <v>444.49999999999994</v>
      </c>
      <c r="G232" s="40">
        <v>441.09999999999991</v>
      </c>
      <c r="H232" s="40">
        <v>456.5</v>
      </c>
      <c r="I232" s="40">
        <v>459.9</v>
      </c>
      <c r="J232" s="40">
        <v>464.20000000000005</v>
      </c>
      <c r="K232" s="31">
        <v>455.6</v>
      </c>
      <c r="L232" s="31">
        <v>447.9</v>
      </c>
      <c r="M232" s="31">
        <v>117.29680999999999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108.3</v>
      </c>
      <c r="D233" s="40">
        <v>108.38333333333333</v>
      </c>
      <c r="E233" s="40">
        <v>107.41666666666666</v>
      </c>
      <c r="F233" s="40">
        <v>106.53333333333333</v>
      </c>
      <c r="G233" s="40">
        <v>105.56666666666666</v>
      </c>
      <c r="H233" s="40">
        <v>109.26666666666665</v>
      </c>
      <c r="I233" s="40">
        <v>110.23333333333332</v>
      </c>
      <c r="J233" s="40">
        <v>111.11666666666665</v>
      </c>
      <c r="K233" s="31">
        <v>109.35</v>
      </c>
      <c r="L233" s="31">
        <v>107.5</v>
      </c>
      <c r="M233" s="31">
        <v>2.2058499999999999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223.85</v>
      </c>
      <c r="D234" s="40">
        <v>224.5</v>
      </c>
      <c r="E234" s="40">
        <v>222.4</v>
      </c>
      <c r="F234" s="40">
        <v>220.95000000000002</v>
      </c>
      <c r="G234" s="40">
        <v>218.85000000000002</v>
      </c>
      <c r="H234" s="40">
        <v>225.95</v>
      </c>
      <c r="I234" s="40">
        <v>228.05</v>
      </c>
      <c r="J234" s="40">
        <v>229.49999999999997</v>
      </c>
      <c r="K234" s="31">
        <v>226.6</v>
      </c>
      <c r="L234" s="31">
        <v>223.05</v>
      </c>
      <c r="M234" s="31">
        <v>12.87632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112.95</v>
      </c>
      <c r="D235" s="40">
        <v>113.36666666666667</v>
      </c>
      <c r="E235" s="40">
        <v>111.98333333333335</v>
      </c>
      <c r="F235" s="40">
        <v>111.01666666666668</v>
      </c>
      <c r="G235" s="40">
        <v>109.63333333333335</v>
      </c>
      <c r="H235" s="40">
        <v>114.33333333333334</v>
      </c>
      <c r="I235" s="40">
        <v>115.71666666666667</v>
      </c>
      <c r="J235" s="40">
        <v>116.68333333333334</v>
      </c>
      <c r="K235" s="31">
        <v>114.75</v>
      </c>
      <c r="L235" s="31">
        <v>112.4</v>
      </c>
      <c r="M235" s="31">
        <v>50.835250000000002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61.9</v>
      </c>
      <c r="D236" s="40">
        <v>62</v>
      </c>
      <c r="E236" s="40">
        <v>61</v>
      </c>
      <c r="F236" s="40">
        <v>60.1</v>
      </c>
      <c r="G236" s="40">
        <v>59.1</v>
      </c>
      <c r="H236" s="40">
        <v>62.9</v>
      </c>
      <c r="I236" s="40">
        <v>63.9</v>
      </c>
      <c r="J236" s="40">
        <v>64.8</v>
      </c>
      <c r="K236" s="31">
        <v>63</v>
      </c>
      <c r="L236" s="31">
        <v>61.1</v>
      </c>
      <c r="M236" s="31">
        <v>83.420760000000001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5909.85</v>
      </c>
      <c r="D237" s="40">
        <v>5896.2</v>
      </c>
      <c r="E237" s="40">
        <v>5823.4</v>
      </c>
      <c r="F237" s="40">
        <v>5736.95</v>
      </c>
      <c r="G237" s="40">
        <v>5664.15</v>
      </c>
      <c r="H237" s="40">
        <v>5982.65</v>
      </c>
      <c r="I237" s="40">
        <v>6055.4500000000007</v>
      </c>
      <c r="J237" s="40">
        <v>6141.9</v>
      </c>
      <c r="K237" s="31">
        <v>5969</v>
      </c>
      <c r="L237" s="31">
        <v>5809.75</v>
      </c>
      <c r="M237" s="31">
        <v>1.2614099999999999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281.95</v>
      </c>
      <c r="D238" s="40">
        <v>280.48333333333335</v>
      </c>
      <c r="E238" s="40">
        <v>278.4666666666667</v>
      </c>
      <c r="F238" s="40">
        <v>274.98333333333335</v>
      </c>
      <c r="G238" s="40">
        <v>272.9666666666667</v>
      </c>
      <c r="H238" s="40">
        <v>283.9666666666667</v>
      </c>
      <c r="I238" s="40">
        <v>285.98333333333335</v>
      </c>
      <c r="J238" s="40">
        <v>289.4666666666667</v>
      </c>
      <c r="K238" s="31">
        <v>282.5</v>
      </c>
      <c r="L238" s="31">
        <v>277</v>
      </c>
      <c r="M238" s="31">
        <v>13.290559999999999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125.8</v>
      </c>
      <c r="D239" s="40">
        <v>125.46666666666665</v>
      </c>
      <c r="E239" s="40">
        <v>124.5333333333333</v>
      </c>
      <c r="F239" s="40">
        <v>123.26666666666665</v>
      </c>
      <c r="G239" s="40">
        <v>122.3333333333333</v>
      </c>
      <c r="H239" s="40">
        <v>126.73333333333331</v>
      </c>
      <c r="I239" s="40">
        <v>127.66666666666667</v>
      </c>
      <c r="J239" s="40">
        <v>128.93333333333331</v>
      </c>
      <c r="K239" s="31">
        <v>126.4</v>
      </c>
      <c r="L239" s="31">
        <v>124.2</v>
      </c>
      <c r="M239" s="31">
        <v>95.08717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403.25</v>
      </c>
      <c r="D240" s="40">
        <v>400.2</v>
      </c>
      <c r="E240" s="40">
        <v>396.2</v>
      </c>
      <c r="F240" s="40">
        <v>389.15</v>
      </c>
      <c r="G240" s="40">
        <v>385.15</v>
      </c>
      <c r="H240" s="40">
        <v>407.25</v>
      </c>
      <c r="I240" s="40">
        <v>411.25</v>
      </c>
      <c r="J240" s="40">
        <v>418.3</v>
      </c>
      <c r="K240" s="31">
        <v>404.2</v>
      </c>
      <c r="L240" s="31">
        <v>393.15</v>
      </c>
      <c r="M240" s="31">
        <v>48.459609999999998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92.15</v>
      </c>
      <c r="D241" s="40">
        <v>92.416666666666671</v>
      </c>
      <c r="E241" s="40">
        <v>91.63333333333334</v>
      </c>
      <c r="F241" s="40">
        <v>91.116666666666674</v>
      </c>
      <c r="G241" s="40">
        <v>90.333333333333343</v>
      </c>
      <c r="H241" s="40">
        <v>92.933333333333337</v>
      </c>
      <c r="I241" s="40">
        <v>93.716666666666669</v>
      </c>
      <c r="J241" s="40">
        <v>94.233333333333334</v>
      </c>
      <c r="K241" s="31">
        <v>93.2</v>
      </c>
      <c r="L241" s="31">
        <v>91.9</v>
      </c>
      <c r="M241" s="31">
        <v>151.46569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</v>
      </c>
      <c r="D242" s="40">
        <v>24.149999999999995</v>
      </c>
      <c r="E242" s="40">
        <v>23.749999999999989</v>
      </c>
      <c r="F242" s="40">
        <v>23.499999999999993</v>
      </c>
      <c r="G242" s="40">
        <v>23.099999999999987</v>
      </c>
      <c r="H242" s="40">
        <v>24.399999999999991</v>
      </c>
      <c r="I242" s="40">
        <v>24.799999999999997</v>
      </c>
      <c r="J242" s="40">
        <v>25.049999999999994</v>
      </c>
      <c r="K242" s="31">
        <v>24.55</v>
      </c>
      <c r="L242" s="31">
        <v>23.9</v>
      </c>
      <c r="M242" s="31">
        <v>116.10436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665</v>
      </c>
      <c r="D243" s="40">
        <v>659.61666666666667</v>
      </c>
      <c r="E243" s="40">
        <v>648.58333333333337</v>
      </c>
      <c r="F243" s="40">
        <v>632.16666666666674</v>
      </c>
      <c r="G243" s="40">
        <v>621.13333333333344</v>
      </c>
      <c r="H243" s="40">
        <v>676.0333333333333</v>
      </c>
      <c r="I243" s="40">
        <v>687.06666666666661</v>
      </c>
      <c r="J243" s="40">
        <v>703.48333333333323</v>
      </c>
      <c r="K243" s="31">
        <v>670.65</v>
      </c>
      <c r="L243" s="31">
        <v>643.20000000000005</v>
      </c>
      <c r="M243" s="31">
        <v>52.711150000000004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32.950000000000003</v>
      </c>
      <c r="D244" s="40">
        <v>33</v>
      </c>
      <c r="E244" s="40">
        <v>32.75</v>
      </c>
      <c r="F244" s="40">
        <v>32.549999999999997</v>
      </c>
      <c r="G244" s="40">
        <v>32.299999999999997</v>
      </c>
      <c r="H244" s="40">
        <v>33.200000000000003</v>
      </c>
      <c r="I244" s="40">
        <v>33.450000000000003</v>
      </c>
      <c r="J244" s="40">
        <v>33.650000000000006</v>
      </c>
      <c r="K244" s="31">
        <v>33.25</v>
      </c>
      <c r="L244" s="31">
        <v>32.799999999999997</v>
      </c>
      <c r="M244" s="31">
        <v>180.34380999999999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1418.05</v>
      </c>
      <c r="D245" s="40">
        <v>1418.1000000000001</v>
      </c>
      <c r="E245" s="40">
        <v>1406.9500000000003</v>
      </c>
      <c r="F245" s="40">
        <v>1395.8500000000001</v>
      </c>
      <c r="G245" s="40">
        <v>1384.7000000000003</v>
      </c>
      <c r="H245" s="40">
        <v>1429.2000000000003</v>
      </c>
      <c r="I245" s="40">
        <v>1440.3500000000004</v>
      </c>
      <c r="J245" s="40">
        <v>1451.4500000000003</v>
      </c>
      <c r="K245" s="31">
        <v>1429.25</v>
      </c>
      <c r="L245" s="31">
        <v>1407</v>
      </c>
      <c r="M245" s="31">
        <v>0.31568000000000002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330.55</v>
      </c>
      <c r="D246" s="40">
        <v>331.31666666666666</v>
      </c>
      <c r="E246" s="40">
        <v>329.13333333333333</v>
      </c>
      <c r="F246" s="40">
        <v>327.71666666666664</v>
      </c>
      <c r="G246" s="40">
        <v>325.5333333333333</v>
      </c>
      <c r="H246" s="40">
        <v>332.73333333333335</v>
      </c>
      <c r="I246" s="40">
        <v>334.91666666666663</v>
      </c>
      <c r="J246" s="40">
        <v>336.33333333333337</v>
      </c>
      <c r="K246" s="31">
        <v>333.5</v>
      </c>
      <c r="L246" s="31">
        <v>329.9</v>
      </c>
      <c r="M246" s="31">
        <v>1.05278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466.75</v>
      </c>
      <c r="D247" s="40">
        <v>466.56666666666666</v>
      </c>
      <c r="E247" s="40">
        <v>463.88333333333333</v>
      </c>
      <c r="F247" s="40">
        <v>461.01666666666665</v>
      </c>
      <c r="G247" s="40">
        <v>458.33333333333331</v>
      </c>
      <c r="H247" s="40">
        <v>469.43333333333334</v>
      </c>
      <c r="I247" s="40">
        <v>472.11666666666662</v>
      </c>
      <c r="J247" s="40">
        <v>474.98333333333335</v>
      </c>
      <c r="K247" s="31">
        <v>469.25</v>
      </c>
      <c r="L247" s="31">
        <v>463.7</v>
      </c>
      <c r="M247" s="31">
        <v>7.2121199999999996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163.69999999999999</v>
      </c>
      <c r="D248" s="40">
        <v>164.23333333333335</v>
      </c>
      <c r="E248" s="40">
        <v>162.81666666666669</v>
      </c>
      <c r="F248" s="40">
        <v>161.93333333333334</v>
      </c>
      <c r="G248" s="40">
        <v>160.51666666666668</v>
      </c>
      <c r="H248" s="40">
        <v>165.1166666666667</v>
      </c>
      <c r="I248" s="40">
        <v>166.53333333333333</v>
      </c>
      <c r="J248" s="40">
        <v>167.41666666666671</v>
      </c>
      <c r="K248" s="31">
        <v>165.65</v>
      </c>
      <c r="L248" s="31">
        <v>163.35</v>
      </c>
      <c r="M248" s="31">
        <v>43.366729999999997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1314</v>
      </c>
      <c r="D249" s="40">
        <v>1309.05</v>
      </c>
      <c r="E249" s="40">
        <v>1299.5</v>
      </c>
      <c r="F249" s="40">
        <v>1285</v>
      </c>
      <c r="G249" s="40">
        <v>1275.45</v>
      </c>
      <c r="H249" s="40">
        <v>1323.55</v>
      </c>
      <c r="I249" s="40">
        <v>1333.0999999999997</v>
      </c>
      <c r="J249" s="40">
        <v>1347.6</v>
      </c>
      <c r="K249" s="31">
        <v>1318.6</v>
      </c>
      <c r="L249" s="31">
        <v>1294.55</v>
      </c>
      <c r="M249" s="31">
        <v>35.080449999999999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15.15</v>
      </c>
      <c r="D250" s="40">
        <v>15.200000000000001</v>
      </c>
      <c r="E250" s="40">
        <v>15.050000000000002</v>
      </c>
      <c r="F250" s="40">
        <v>14.950000000000001</v>
      </c>
      <c r="G250" s="40">
        <v>14.800000000000002</v>
      </c>
      <c r="H250" s="40">
        <v>15.300000000000002</v>
      </c>
      <c r="I250" s="40">
        <v>15.450000000000001</v>
      </c>
      <c r="J250" s="40">
        <v>15.550000000000002</v>
      </c>
      <c r="K250" s="31">
        <v>15.35</v>
      </c>
      <c r="L250" s="31">
        <v>15.1</v>
      </c>
      <c r="M250" s="31">
        <v>41.650559999999999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4416.8999999999996</v>
      </c>
      <c r="D251" s="40">
        <v>4397.6500000000005</v>
      </c>
      <c r="E251" s="40">
        <v>4350.3000000000011</v>
      </c>
      <c r="F251" s="40">
        <v>4283.7000000000007</v>
      </c>
      <c r="G251" s="40">
        <v>4236.3500000000013</v>
      </c>
      <c r="H251" s="40">
        <v>4464.2500000000009</v>
      </c>
      <c r="I251" s="40">
        <v>4511.6000000000013</v>
      </c>
      <c r="J251" s="40">
        <v>4578.2000000000007</v>
      </c>
      <c r="K251" s="31">
        <v>4445</v>
      </c>
      <c r="L251" s="31">
        <v>4331.05</v>
      </c>
      <c r="M251" s="31">
        <v>7.5323099999999998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1291.6500000000001</v>
      </c>
      <c r="D252" s="40">
        <v>1291.3999999999999</v>
      </c>
      <c r="E252" s="40">
        <v>1281.2999999999997</v>
      </c>
      <c r="F252" s="40">
        <v>1270.9499999999998</v>
      </c>
      <c r="G252" s="40">
        <v>1260.8499999999997</v>
      </c>
      <c r="H252" s="40">
        <v>1301.7499999999998</v>
      </c>
      <c r="I252" s="40">
        <v>1311.8499999999997</v>
      </c>
      <c r="J252" s="40">
        <v>1322.1999999999998</v>
      </c>
      <c r="K252" s="31">
        <v>1301.5</v>
      </c>
      <c r="L252" s="31">
        <v>1281.05</v>
      </c>
      <c r="M252" s="31">
        <v>85.362870000000001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608.45000000000005</v>
      </c>
      <c r="D253" s="40">
        <v>607.66666666666663</v>
      </c>
      <c r="E253" s="40">
        <v>602.08333333333326</v>
      </c>
      <c r="F253" s="40">
        <v>595.71666666666658</v>
      </c>
      <c r="G253" s="40">
        <v>590.13333333333321</v>
      </c>
      <c r="H253" s="40">
        <v>614.0333333333333</v>
      </c>
      <c r="I253" s="40">
        <v>619.61666666666656</v>
      </c>
      <c r="J253" s="40">
        <v>625.98333333333335</v>
      </c>
      <c r="K253" s="31">
        <v>613.25</v>
      </c>
      <c r="L253" s="31">
        <v>601.29999999999995</v>
      </c>
      <c r="M253" s="31">
        <v>3.0779899999999998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2429.5</v>
      </c>
      <c r="D254" s="40">
        <v>2431.8833333333332</v>
      </c>
      <c r="E254" s="40">
        <v>2413.2166666666662</v>
      </c>
      <c r="F254" s="40">
        <v>2396.9333333333329</v>
      </c>
      <c r="G254" s="40">
        <v>2378.266666666666</v>
      </c>
      <c r="H254" s="40">
        <v>2448.1666666666665</v>
      </c>
      <c r="I254" s="40">
        <v>2466.8333333333335</v>
      </c>
      <c r="J254" s="40">
        <v>2483.1166666666668</v>
      </c>
      <c r="K254" s="31">
        <v>2450.5500000000002</v>
      </c>
      <c r="L254" s="31">
        <v>2415.6</v>
      </c>
      <c r="M254" s="31">
        <v>7.0794100000000002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735.35</v>
      </c>
      <c r="D255" s="40">
        <v>731.0333333333333</v>
      </c>
      <c r="E255" s="40">
        <v>724.56666666666661</v>
      </c>
      <c r="F255" s="40">
        <v>713.7833333333333</v>
      </c>
      <c r="G255" s="40">
        <v>707.31666666666661</v>
      </c>
      <c r="H255" s="40">
        <v>741.81666666666661</v>
      </c>
      <c r="I255" s="40">
        <v>748.2833333333333</v>
      </c>
      <c r="J255" s="40">
        <v>759.06666666666661</v>
      </c>
      <c r="K255" s="31">
        <v>737.5</v>
      </c>
      <c r="L255" s="31">
        <v>720.25</v>
      </c>
      <c r="M255" s="31">
        <v>5.3584100000000001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2257.3000000000002</v>
      </c>
      <c r="D256" s="40">
        <v>2227.1</v>
      </c>
      <c r="E256" s="40">
        <v>2184.25</v>
      </c>
      <c r="F256" s="40">
        <v>2111.2000000000003</v>
      </c>
      <c r="G256" s="40">
        <v>2068.3500000000004</v>
      </c>
      <c r="H256" s="40">
        <v>2300.1499999999996</v>
      </c>
      <c r="I256" s="40">
        <v>2342.9999999999991</v>
      </c>
      <c r="J256" s="40">
        <v>2416.0499999999993</v>
      </c>
      <c r="K256" s="31">
        <v>2269.9499999999998</v>
      </c>
      <c r="L256" s="31">
        <v>2154.0500000000002</v>
      </c>
      <c r="M256" s="31">
        <v>2.6393300000000002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3364.5</v>
      </c>
      <c r="D257" s="40">
        <v>3366.7999999999997</v>
      </c>
      <c r="E257" s="40">
        <v>3341.5999999999995</v>
      </c>
      <c r="F257" s="40">
        <v>3318.7</v>
      </c>
      <c r="G257" s="40">
        <v>3293.4999999999995</v>
      </c>
      <c r="H257" s="40">
        <v>3389.6999999999994</v>
      </c>
      <c r="I257" s="40">
        <v>3414.8999999999992</v>
      </c>
      <c r="J257" s="40">
        <v>3437.7999999999993</v>
      </c>
      <c r="K257" s="31">
        <v>3392</v>
      </c>
      <c r="L257" s="31">
        <v>3343.9</v>
      </c>
      <c r="M257" s="31">
        <v>1.5470900000000001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982.6</v>
      </c>
      <c r="D258" s="40">
        <v>988.41666666666663</v>
      </c>
      <c r="E258" s="40">
        <v>970.83333333333326</v>
      </c>
      <c r="F258" s="40">
        <v>959.06666666666661</v>
      </c>
      <c r="G258" s="40">
        <v>941.48333333333323</v>
      </c>
      <c r="H258" s="40">
        <v>1000.1833333333333</v>
      </c>
      <c r="I258" s="40">
        <v>1017.7666666666665</v>
      </c>
      <c r="J258" s="40">
        <v>1029.5333333333333</v>
      </c>
      <c r="K258" s="31">
        <v>1006</v>
      </c>
      <c r="L258" s="31">
        <v>976.65</v>
      </c>
      <c r="M258" s="31">
        <v>3.9875799999999999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725.9</v>
      </c>
      <c r="D259" s="40">
        <v>729.15</v>
      </c>
      <c r="E259" s="40">
        <v>716.8</v>
      </c>
      <c r="F259" s="40">
        <v>707.69999999999993</v>
      </c>
      <c r="G259" s="40">
        <v>695.34999999999991</v>
      </c>
      <c r="H259" s="40">
        <v>738.25</v>
      </c>
      <c r="I259" s="40">
        <v>750.60000000000014</v>
      </c>
      <c r="J259" s="40">
        <v>759.7</v>
      </c>
      <c r="K259" s="31">
        <v>741.5</v>
      </c>
      <c r="L259" s="31">
        <v>720.05</v>
      </c>
      <c r="M259" s="31">
        <v>5.5697000000000001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326.05</v>
      </c>
      <c r="D260" s="40">
        <v>326.15000000000003</v>
      </c>
      <c r="E260" s="40">
        <v>323.90000000000009</v>
      </c>
      <c r="F260" s="40">
        <v>321.75000000000006</v>
      </c>
      <c r="G260" s="40">
        <v>319.50000000000011</v>
      </c>
      <c r="H260" s="40">
        <v>328.30000000000007</v>
      </c>
      <c r="I260" s="40">
        <v>330.54999999999995</v>
      </c>
      <c r="J260" s="40">
        <v>332.70000000000005</v>
      </c>
      <c r="K260" s="31">
        <v>328.4</v>
      </c>
      <c r="L260" s="31">
        <v>324</v>
      </c>
      <c r="M260" s="31">
        <v>4.9670300000000003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73.55</v>
      </c>
      <c r="D261" s="40">
        <v>73.666666666666657</v>
      </c>
      <c r="E261" s="40">
        <v>72.73333333333332</v>
      </c>
      <c r="F261" s="40">
        <v>71.916666666666657</v>
      </c>
      <c r="G261" s="40">
        <v>70.98333333333332</v>
      </c>
      <c r="H261" s="40">
        <v>74.48333333333332</v>
      </c>
      <c r="I261" s="40">
        <v>75.416666666666657</v>
      </c>
      <c r="J261" s="40">
        <v>76.23333333333332</v>
      </c>
      <c r="K261" s="31">
        <v>74.599999999999994</v>
      </c>
      <c r="L261" s="31">
        <v>72.849999999999994</v>
      </c>
      <c r="M261" s="31">
        <v>52.853700000000003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256.60000000000002</v>
      </c>
      <c r="D262" s="40">
        <v>258.41666666666669</v>
      </c>
      <c r="E262" s="40">
        <v>253.33333333333337</v>
      </c>
      <c r="F262" s="40">
        <v>250.06666666666669</v>
      </c>
      <c r="G262" s="40">
        <v>244.98333333333338</v>
      </c>
      <c r="H262" s="40">
        <v>261.68333333333339</v>
      </c>
      <c r="I262" s="40">
        <v>266.76666666666677</v>
      </c>
      <c r="J262" s="40">
        <v>270.03333333333336</v>
      </c>
      <c r="K262" s="31">
        <v>263.5</v>
      </c>
      <c r="L262" s="31">
        <v>255.15</v>
      </c>
      <c r="M262" s="31">
        <v>16.646039999999999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776.1</v>
      </c>
      <c r="D263" s="40">
        <v>776.86666666666679</v>
      </c>
      <c r="E263" s="40">
        <v>771.93333333333362</v>
      </c>
      <c r="F263" s="40">
        <v>767.76666666666688</v>
      </c>
      <c r="G263" s="40">
        <v>762.83333333333371</v>
      </c>
      <c r="H263" s="40">
        <v>781.03333333333353</v>
      </c>
      <c r="I263" s="40">
        <v>785.9666666666667</v>
      </c>
      <c r="J263" s="40">
        <v>790.13333333333344</v>
      </c>
      <c r="K263" s="31">
        <v>781.8</v>
      </c>
      <c r="L263" s="31">
        <v>772.7</v>
      </c>
      <c r="M263" s="31">
        <v>22.857880000000002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97.95</v>
      </c>
      <c r="D264" s="40">
        <v>98.266666666666666</v>
      </c>
      <c r="E264" s="40">
        <v>97.583333333333329</v>
      </c>
      <c r="F264" s="40">
        <v>97.216666666666669</v>
      </c>
      <c r="G264" s="40">
        <v>96.533333333333331</v>
      </c>
      <c r="H264" s="40">
        <v>98.633333333333326</v>
      </c>
      <c r="I264" s="40">
        <v>99.316666666666663</v>
      </c>
      <c r="J264" s="40">
        <v>99.683333333333323</v>
      </c>
      <c r="K264" s="31">
        <v>98.95</v>
      </c>
      <c r="L264" s="31">
        <v>97.9</v>
      </c>
      <c r="M264" s="31">
        <v>12.922169999999999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325.75</v>
      </c>
      <c r="D265" s="40">
        <v>329.53333333333336</v>
      </c>
      <c r="E265" s="40">
        <v>320.61666666666673</v>
      </c>
      <c r="F265" s="40">
        <v>315.48333333333335</v>
      </c>
      <c r="G265" s="40">
        <v>306.56666666666672</v>
      </c>
      <c r="H265" s="40">
        <v>334.66666666666674</v>
      </c>
      <c r="I265" s="40">
        <v>343.58333333333337</v>
      </c>
      <c r="J265" s="40">
        <v>348.71666666666675</v>
      </c>
      <c r="K265" s="31">
        <v>338.45</v>
      </c>
      <c r="L265" s="31">
        <v>324.39999999999998</v>
      </c>
      <c r="M265" s="31">
        <v>10.035959999999999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544.20000000000005</v>
      </c>
      <c r="D266" s="40">
        <v>543.65</v>
      </c>
      <c r="E266" s="40">
        <v>539.34999999999991</v>
      </c>
      <c r="F266" s="40">
        <v>534.49999999999989</v>
      </c>
      <c r="G266" s="40">
        <v>530.19999999999982</v>
      </c>
      <c r="H266" s="40">
        <v>548.5</v>
      </c>
      <c r="I266" s="40">
        <v>552.79999999999995</v>
      </c>
      <c r="J266" s="40">
        <v>557.65000000000009</v>
      </c>
      <c r="K266" s="31">
        <v>547.95000000000005</v>
      </c>
      <c r="L266" s="31">
        <v>538.79999999999995</v>
      </c>
      <c r="M266" s="31">
        <v>24.989940000000001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498.15</v>
      </c>
      <c r="D267" s="40">
        <v>497.05</v>
      </c>
      <c r="E267" s="40">
        <v>494.1</v>
      </c>
      <c r="F267" s="40">
        <v>490.05</v>
      </c>
      <c r="G267" s="40">
        <v>487.1</v>
      </c>
      <c r="H267" s="40">
        <v>501.1</v>
      </c>
      <c r="I267" s="40">
        <v>504.04999999999995</v>
      </c>
      <c r="J267" s="40">
        <v>508.1</v>
      </c>
      <c r="K267" s="31">
        <v>500</v>
      </c>
      <c r="L267" s="31">
        <v>493</v>
      </c>
      <c r="M267" s="31">
        <v>22.24342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456</v>
      </c>
      <c r="D268" s="40">
        <v>459.18333333333339</v>
      </c>
      <c r="E268" s="40">
        <v>449.9166666666668</v>
      </c>
      <c r="F268" s="40">
        <v>443.83333333333343</v>
      </c>
      <c r="G268" s="40">
        <v>434.56666666666683</v>
      </c>
      <c r="H268" s="40">
        <v>465.26666666666677</v>
      </c>
      <c r="I268" s="40">
        <v>474.53333333333342</v>
      </c>
      <c r="J268" s="40">
        <v>480.61666666666673</v>
      </c>
      <c r="K268" s="31">
        <v>468.45</v>
      </c>
      <c r="L268" s="31">
        <v>453.1</v>
      </c>
      <c r="M268" s="31">
        <v>4.7426700000000004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403.65</v>
      </c>
      <c r="D269" s="40">
        <v>398.81666666666666</v>
      </c>
      <c r="E269" s="40">
        <v>391.88333333333333</v>
      </c>
      <c r="F269" s="40">
        <v>380.11666666666667</v>
      </c>
      <c r="G269" s="40">
        <v>373.18333333333334</v>
      </c>
      <c r="H269" s="40">
        <v>410.58333333333331</v>
      </c>
      <c r="I269" s="40">
        <v>417.51666666666659</v>
      </c>
      <c r="J269" s="40">
        <v>429.2833333333333</v>
      </c>
      <c r="K269" s="31">
        <v>405.75</v>
      </c>
      <c r="L269" s="31">
        <v>387.05</v>
      </c>
      <c r="M269" s="31">
        <v>4.9058000000000002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769.1</v>
      </c>
      <c r="D270" s="40">
        <v>774.06666666666661</v>
      </c>
      <c r="E270" s="40">
        <v>760.58333333333326</v>
      </c>
      <c r="F270" s="40">
        <v>752.06666666666661</v>
      </c>
      <c r="G270" s="40">
        <v>738.58333333333326</v>
      </c>
      <c r="H270" s="40">
        <v>782.58333333333326</v>
      </c>
      <c r="I270" s="40">
        <v>796.06666666666661</v>
      </c>
      <c r="J270" s="40">
        <v>804.58333333333326</v>
      </c>
      <c r="K270" s="31">
        <v>787.55</v>
      </c>
      <c r="L270" s="31">
        <v>765.55</v>
      </c>
      <c r="M270" s="31">
        <v>1.4161300000000001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209.7</v>
      </c>
      <c r="D271" s="40">
        <v>209.5</v>
      </c>
      <c r="E271" s="40">
        <v>208</v>
      </c>
      <c r="F271" s="40">
        <v>206.3</v>
      </c>
      <c r="G271" s="40">
        <v>204.8</v>
      </c>
      <c r="H271" s="40">
        <v>211.2</v>
      </c>
      <c r="I271" s="40">
        <v>212.7</v>
      </c>
      <c r="J271" s="40">
        <v>214.39999999999998</v>
      </c>
      <c r="K271" s="31">
        <v>211</v>
      </c>
      <c r="L271" s="31">
        <v>207.8</v>
      </c>
      <c r="M271" s="31">
        <v>2.9868999999999999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634.6</v>
      </c>
      <c r="D272" s="40">
        <v>634</v>
      </c>
      <c r="E272" s="40">
        <v>628.1</v>
      </c>
      <c r="F272" s="40">
        <v>621.6</v>
      </c>
      <c r="G272" s="40">
        <v>615.70000000000005</v>
      </c>
      <c r="H272" s="40">
        <v>640.5</v>
      </c>
      <c r="I272" s="40">
        <v>646.40000000000009</v>
      </c>
      <c r="J272" s="40">
        <v>652.9</v>
      </c>
      <c r="K272" s="31">
        <v>639.9</v>
      </c>
      <c r="L272" s="31">
        <v>627.5</v>
      </c>
      <c r="M272" s="31">
        <v>2.0078299999999998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2242.9</v>
      </c>
      <c r="D273" s="40">
        <v>2264.5666666666671</v>
      </c>
      <c r="E273" s="40">
        <v>2217.1833333333343</v>
      </c>
      <c r="F273" s="40">
        <v>2191.4666666666672</v>
      </c>
      <c r="G273" s="40">
        <v>2144.0833333333344</v>
      </c>
      <c r="H273" s="40">
        <v>2290.2833333333342</v>
      </c>
      <c r="I273" s="40">
        <v>2337.6666666666665</v>
      </c>
      <c r="J273" s="40">
        <v>2363.3833333333341</v>
      </c>
      <c r="K273" s="31">
        <v>2311.9499999999998</v>
      </c>
      <c r="L273" s="31">
        <v>2238.85</v>
      </c>
      <c r="M273" s="31">
        <v>2.3967000000000001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241.2</v>
      </c>
      <c r="D274" s="40">
        <v>241.25</v>
      </c>
      <c r="E274" s="40">
        <v>239.5</v>
      </c>
      <c r="F274" s="40">
        <v>237.8</v>
      </c>
      <c r="G274" s="40">
        <v>236.05</v>
      </c>
      <c r="H274" s="40">
        <v>242.95</v>
      </c>
      <c r="I274" s="40">
        <v>244.7</v>
      </c>
      <c r="J274" s="40">
        <v>246.39999999999998</v>
      </c>
      <c r="K274" s="31">
        <v>243</v>
      </c>
      <c r="L274" s="31">
        <v>239.55</v>
      </c>
      <c r="M274" s="31">
        <v>2.0356999999999998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1084.4000000000001</v>
      </c>
      <c r="D275" s="40">
        <v>1081.3999999999999</v>
      </c>
      <c r="E275" s="40">
        <v>1072.9999999999998</v>
      </c>
      <c r="F275" s="40">
        <v>1061.5999999999999</v>
      </c>
      <c r="G275" s="40">
        <v>1053.1999999999998</v>
      </c>
      <c r="H275" s="40">
        <v>1092.7999999999997</v>
      </c>
      <c r="I275" s="40">
        <v>1101.1999999999998</v>
      </c>
      <c r="J275" s="40">
        <v>1112.5999999999997</v>
      </c>
      <c r="K275" s="31">
        <v>1089.8</v>
      </c>
      <c r="L275" s="31">
        <v>1070</v>
      </c>
      <c r="M275" s="31">
        <v>9.5173100000000002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350.85</v>
      </c>
      <c r="D276" s="40">
        <v>354.55</v>
      </c>
      <c r="E276" s="40">
        <v>346.3</v>
      </c>
      <c r="F276" s="40">
        <v>341.75</v>
      </c>
      <c r="G276" s="40">
        <v>333.5</v>
      </c>
      <c r="H276" s="40">
        <v>359.1</v>
      </c>
      <c r="I276" s="40">
        <v>367.35</v>
      </c>
      <c r="J276" s="40">
        <v>371.90000000000003</v>
      </c>
      <c r="K276" s="31">
        <v>362.8</v>
      </c>
      <c r="L276" s="31">
        <v>350</v>
      </c>
      <c r="M276" s="31">
        <v>3.9935499999999999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1290.05</v>
      </c>
      <c r="D277" s="40">
        <v>1291.6833333333334</v>
      </c>
      <c r="E277" s="40">
        <v>1284.8666666666668</v>
      </c>
      <c r="F277" s="40">
        <v>1279.6833333333334</v>
      </c>
      <c r="G277" s="40">
        <v>1272.8666666666668</v>
      </c>
      <c r="H277" s="40">
        <v>1296.8666666666668</v>
      </c>
      <c r="I277" s="40">
        <v>1303.6833333333334</v>
      </c>
      <c r="J277" s="40">
        <v>1308.8666666666668</v>
      </c>
      <c r="K277" s="31">
        <v>1298.5</v>
      </c>
      <c r="L277" s="31">
        <v>1286.5</v>
      </c>
      <c r="M277" s="31">
        <v>1.85138</v>
      </c>
      <c r="N277" s="1"/>
      <c r="O277" s="1"/>
    </row>
    <row r="278" spans="1:15" ht="12.75" customHeight="1">
      <c r="A278" s="33">
        <v>268</v>
      </c>
      <c r="B278" s="62" t="s">
        <v>1022</v>
      </c>
      <c r="C278" s="31" t="e">
        <v>#N/A</v>
      </c>
      <c r="D278" s="40" t="e">
        <v>#N/A</v>
      </c>
      <c r="E278" s="40" t="e">
        <v>#N/A</v>
      </c>
      <c r="F278" s="40" t="e">
        <v>#N/A</v>
      </c>
      <c r="G278" s="40" t="e">
        <v>#N/A</v>
      </c>
      <c r="H278" s="40" t="e">
        <v>#N/A</v>
      </c>
      <c r="I278" s="40" t="e">
        <v>#N/A</v>
      </c>
      <c r="J278" s="40" t="e">
        <v>#N/A</v>
      </c>
      <c r="K278" s="31" t="e">
        <v>#N/A</v>
      </c>
      <c r="L278" s="31" t="e">
        <v>#N/A</v>
      </c>
      <c r="M278" s="31" t="e">
        <v>#N/A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131.1</v>
      </c>
      <c r="D279" s="40">
        <v>128.36666666666667</v>
      </c>
      <c r="E279" s="40">
        <v>121.83333333333334</v>
      </c>
      <c r="F279" s="40">
        <v>112.56666666666666</v>
      </c>
      <c r="G279" s="40">
        <v>106.03333333333333</v>
      </c>
      <c r="H279" s="40">
        <v>137.63333333333335</v>
      </c>
      <c r="I279" s="40">
        <v>144.16666666666666</v>
      </c>
      <c r="J279" s="40">
        <v>153.43333333333337</v>
      </c>
      <c r="K279" s="31">
        <v>134.9</v>
      </c>
      <c r="L279" s="31">
        <v>119.1</v>
      </c>
      <c r="M279" s="31">
        <v>568.10999000000004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452.75</v>
      </c>
      <c r="D280" s="40">
        <v>456.73333333333335</v>
      </c>
      <c r="E280" s="40">
        <v>447.51666666666671</v>
      </c>
      <c r="F280" s="40">
        <v>442.28333333333336</v>
      </c>
      <c r="G280" s="40">
        <v>433.06666666666672</v>
      </c>
      <c r="H280" s="40">
        <v>461.9666666666667</v>
      </c>
      <c r="I280" s="40">
        <v>471.18333333333339</v>
      </c>
      <c r="J280" s="40">
        <v>476.41666666666669</v>
      </c>
      <c r="K280" s="31">
        <v>465.95</v>
      </c>
      <c r="L280" s="31">
        <v>451.5</v>
      </c>
      <c r="M280" s="31">
        <v>2.2992599999999999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127.85</v>
      </c>
      <c r="D281" s="40">
        <v>125.45</v>
      </c>
      <c r="E281" s="40">
        <v>121</v>
      </c>
      <c r="F281" s="40">
        <v>114.14999999999999</v>
      </c>
      <c r="G281" s="40">
        <v>109.69999999999999</v>
      </c>
      <c r="H281" s="40">
        <v>132.30000000000001</v>
      </c>
      <c r="I281" s="40">
        <v>136.75000000000003</v>
      </c>
      <c r="J281" s="40">
        <v>143.60000000000002</v>
      </c>
      <c r="K281" s="31">
        <v>129.9</v>
      </c>
      <c r="L281" s="31">
        <v>118.6</v>
      </c>
      <c r="M281" s="31">
        <v>167.09957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550.5</v>
      </c>
      <c r="D282" s="40">
        <v>552.16666666666663</v>
      </c>
      <c r="E282" s="40">
        <v>547.58333333333326</v>
      </c>
      <c r="F282" s="40">
        <v>544.66666666666663</v>
      </c>
      <c r="G282" s="40">
        <v>540.08333333333326</v>
      </c>
      <c r="H282" s="40">
        <v>555.08333333333326</v>
      </c>
      <c r="I282" s="40">
        <v>559.66666666666652</v>
      </c>
      <c r="J282" s="40">
        <v>562.58333333333326</v>
      </c>
      <c r="K282" s="31">
        <v>556.75</v>
      </c>
      <c r="L282" s="31">
        <v>549.25</v>
      </c>
      <c r="M282" s="31">
        <v>5.3533400000000002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1857.4</v>
      </c>
      <c r="D283" s="40">
        <v>1850.6833333333334</v>
      </c>
      <c r="E283" s="40">
        <v>1839.7166666666667</v>
      </c>
      <c r="F283" s="40">
        <v>1822.0333333333333</v>
      </c>
      <c r="G283" s="40">
        <v>1811.0666666666666</v>
      </c>
      <c r="H283" s="40">
        <v>1868.3666666666668</v>
      </c>
      <c r="I283" s="40">
        <v>1879.3333333333335</v>
      </c>
      <c r="J283" s="40">
        <v>1897.0166666666669</v>
      </c>
      <c r="K283" s="31">
        <v>1861.65</v>
      </c>
      <c r="L283" s="31">
        <v>1833</v>
      </c>
      <c r="M283" s="31">
        <v>31.976569999999999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1632.75</v>
      </c>
      <c r="D284" s="40">
        <v>1641.0666666666666</v>
      </c>
      <c r="E284" s="40">
        <v>1592.2333333333331</v>
      </c>
      <c r="F284" s="40">
        <v>1551.7166666666665</v>
      </c>
      <c r="G284" s="40">
        <v>1502.883333333333</v>
      </c>
      <c r="H284" s="40">
        <v>1681.5833333333333</v>
      </c>
      <c r="I284" s="40">
        <v>1730.4166666666667</v>
      </c>
      <c r="J284" s="40">
        <v>1770.9333333333334</v>
      </c>
      <c r="K284" s="31">
        <v>1689.9</v>
      </c>
      <c r="L284" s="31">
        <v>1600.55</v>
      </c>
      <c r="M284" s="31">
        <v>1.18781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118.25</v>
      </c>
      <c r="D285" s="40">
        <v>118.31666666666666</v>
      </c>
      <c r="E285" s="40">
        <v>117.13333333333333</v>
      </c>
      <c r="F285" s="40">
        <v>116.01666666666667</v>
      </c>
      <c r="G285" s="40">
        <v>114.83333333333333</v>
      </c>
      <c r="H285" s="40">
        <v>119.43333333333332</v>
      </c>
      <c r="I285" s="40">
        <v>120.61666666666666</v>
      </c>
      <c r="J285" s="40">
        <v>121.73333333333332</v>
      </c>
      <c r="K285" s="31">
        <v>119.5</v>
      </c>
      <c r="L285" s="31">
        <v>117.2</v>
      </c>
      <c r="M285" s="31">
        <v>112.96782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3878.45</v>
      </c>
      <c r="D286" s="40">
        <v>3878.1333333333332</v>
      </c>
      <c r="E286" s="40">
        <v>3841.4666666666662</v>
      </c>
      <c r="F286" s="40">
        <v>3804.4833333333331</v>
      </c>
      <c r="G286" s="40">
        <v>3767.8166666666662</v>
      </c>
      <c r="H286" s="40">
        <v>3915.1166666666663</v>
      </c>
      <c r="I286" s="40">
        <v>3951.7833333333333</v>
      </c>
      <c r="J286" s="40">
        <v>3988.7666666666664</v>
      </c>
      <c r="K286" s="31">
        <v>3914.8</v>
      </c>
      <c r="L286" s="31">
        <v>3841.15</v>
      </c>
      <c r="M286" s="31">
        <v>2.50935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386.4</v>
      </c>
      <c r="D287" s="40">
        <v>385.46666666666664</v>
      </c>
      <c r="E287" s="40">
        <v>377.98333333333329</v>
      </c>
      <c r="F287" s="40">
        <v>369.56666666666666</v>
      </c>
      <c r="G287" s="40">
        <v>362.08333333333331</v>
      </c>
      <c r="H287" s="40">
        <v>393.88333333333327</v>
      </c>
      <c r="I287" s="40">
        <v>401.36666666666662</v>
      </c>
      <c r="J287" s="40">
        <v>409.78333333333325</v>
      </c>
      <c r="K287" s="31">
        <v>392.95</v>
      </c>
      <c r="L287" s="31">
        <v>377.05</v>
      </c>
      <c r="M287" s="31">
        <v>41.584850000000003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5010.6000000000004</v>
      </c>
      <c r="D288" s="40">
        <v>5018.5666666666666</v>
      </c>
      <c r="E288" s="40">
        <v>4944.1333333333332</v>
      </c>
      <c r="F288" s="40">
        <v>4877.666666666667</v>
      </c>
      <c r="G288" s="40">
        <v>4803.2333333333336</v>
      </c>
      <c r="H288" s="40">
        <v>5085.0333333333328</v>
      </c>
      <c r="I288" s="40">
        <v>5159.4666666666653</v>
      </c>
      <c r="J288" s="40">
        <v>5225.9333333333325</v>
      </c>
      <c r="K288" s="31">
        <v>5093</v>
      </c>
      <c r="L288" s="31">
        <v>4952.1000000000004</v>
      </c>
      <c r="M288" s="31">
        <v>6.8946800000000001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12770.5</v>
      </c>
      <c r="D289" s="40">
        <v>12676.516666666668</v>
      </c>
      <c r="E289" s="40">
        <v>12528.533333333336</v>
      </c>
      <c r="F289" s="40">
        <v>12286.566666666668</v>
      </c>
      <c r="G289" s="40">
        <v>12138.583333333336</v>
      </c>
      <c r="H289" s="40">
        <v>12918.483333333337</v>
      </c>
      <c r="I289" s="40">
        <v>13066.466666666671</v>
      </c>
      <c r="J289" s="40">
        <v>13308.433333333338</v>
      </c>
      <c r="K289" s="31">
        <v>12824.5</v>
      </c>
      <c r="L289" s="31">
        <v>12434.55</v>
      </c>
      <c r="M289" s="31">
        <v>7.7880000000000005E-2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2366.8000000000002</v>
      </c>
      <c r="D290" s="40">
        <v>2366.35</v>
      </c>
      <c r="E290" s="40">
        <v>2352.6999999999998</v>
      </c>
      <c r="F290" s="40">
        <v>2338.6</v>
      </c>
      <c r="G290" s="40">
        <v>2324.9499999999998</v>
      </c>
      <c r="H290" s="40">
        <v>2380.4499999999998</v>
      </c>
      <c r="I290" s="40">
        <v>2394.1000000000004</v>
      </c>
      <c r="J290" s="40">
        <v>2408.1999999999998</v>
      </c>
      <c r="K290" s="31">
        <v>2380</v>
      </c>
      <c r="L290" s="31">
        <v>2352.25</v>
      </c>
      <c r="M290" s="31">
        <v>17.945419999999999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342</v>
      </c>
      <c r="D291" s="40">
        <v>343.23333333333335</v>
      </c>
      <c r="E291" s="40">
        <v>339.36666666666667</v>
      </c>
      <c r="F291" s="40">
        <v>336.73333333333335</v>
      </c>
      <c r="G291" s="40">
        <v>332.86666666666667</v>
      </c>
      <c r="H291" s="40">
        <v>345.86666666666667</v>
      </c>
      <c r="I291" s="40">
        <v>349.73333333333335</v>
      </c>
      <c r="J291" s="40">
        <v>352.36666666666667</v>
      </c>
      <c r="K291" s="31">
        <v>347.1</v>
      </c>
      <c r="L291" s="31">
        <v>340.6</v>
      </c>
      <c r="M291" s="31">
        <v>6.1057699999999997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367.95</v>
      </c>
      <c r="D292" s="40">
        <v>369.88333333333338</v>
      </c>
      <c r="E292" s="40">
        <v>364.81666666666678</v>
      </c>
      <c r="F292" s="40">
        <v>361.68333333333339</v>
      </c>
      <c r="G292" s="40">
        <v>356.61666666666679</v>
      </c>
      <c r="H292" s="40">
        <v>373.01666666666677</v>
      </c>
      <c r="I292" s="40">
        <v>378.08333333333337</v>
      </c>
      <c r="J292" s="40">
        <v>381.21666666666675</v>
      </c>
      <c r="K292" s="31">
        <v>374.95</v>
      </c>
      <c r="L292" s="31">
        <v>366.75</v>
      </c>
      <c r="M292" s="31">
        <v>29.426010000000002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267.45</v>
      </c>
      <c r="D293" s="40">
        <v>268.40000000000003</v>
      </c>
      <c r="E293" s="40">
        <v>265.05000000000007</v>
      </c>
      <c r="F293" s="40">
        <v>262.65000000000003</v>
      </c>
      <c r="G293" s="40">
        <v>259.30000000000007</v>
      </c>
      <c r="H293" s="40">
        <v>270.80000000000007</v>
      </c>
      <c r="I293" s="40">
        <v>274.15000000000009</v>
      </c>
      <c r="J293" s="40">
        <v>276.55000000000007</v>
      </c>
      <c r="K293" s="31">
        <v>271.75</v>
      </c>
      <c r="L293" s="31">
        <v>266</v>
      </c>
      <c r="M293" s="31">
        <v>5.8769600000000004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91.95</v>
      </c>
      <c r="D294" s="40">
        <v>92.09999999999998</v>
      </c>
      <c r="E294" s="40">
        <v>91.44999999999996</v>
      </c>
      <c r="F294" s="40">
        <v>90.949999999999974</v>
      </c>
      <c r="G294" s="40">
        <v>90.299999999999955</v>
      </c>
      <c r="H294" s="40">
        <v>92.599999999999966</v>
      </c>
      <c r="I294" s="40">
        <v>93.249999999999972</v>
      </c>
      <c r="J294" s="40">
        <v>93.749999999999972</v>
      </c>
      <c r="K294" s="31">
        <v>92.75</v>
      </c>
      <c r="L294" s="31">
        <v>91.6</v>
      </c>
      <c r="M294" s="31">
        <v>18.73922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604.45000000000005</v>
      </c>
      <c r="D295" s="40">
        <v>602.51666666666677</v>
      </c>
      <c r="E295" s="40">
        <v>598.33333333333348</v>
      </c>
      <c r="F295" s="40">
        <v>592.2166666666667</v>
      </c>
      <c r="G295" s="40">
        <v>588.03333333333342</v>
      </c>
      <c r="H295" s="40">
        <v>608.63333333333355</v>
      </c>
      <c r="I295" s="40">
        <v>612.81666666666672</v>
      </c>
      <c r="J295" s="40">
        <v>618.93333333333362</v>
      </c>
      <c r="K295" s="31">
        <v>606.70000000000005</v>
      </c>
      <c r="L295" s="31">
        <v>596.4</v>
      </c>
      <c r="M295" s="31">
        <v>14.055260000000001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4482.8999999999996</v>
      </c>
      <c r="D296" s="40">
        <v>4479.3666666666659</v>
      </c>
      <c r="E296" s="40">
        <v>4434.3333333333321</v>
      </c>
      <c r="F296" s="40">
        <v>4385.7666666666664</v>
      </c>
      <c r="G296" s="40">
        <v>4340.7333333333327</v>
      </c>
      <c r="H296" s="40">
        <v>4527.9333333333316</v>
      </c>
      <c r="I296" s="40">
        <v>4572.9666666666662</v>
      </c>
      <c r="J296" s="40">
        <v>4621.533333333331</v>
      </c>
      <c r="K296" s="31">
        <v>4524.3999999999996</v>
      </c>
      <c r="L296" s="31">
        <v>4430.8</v>
      </c>
      <c r="M296" s="31">
        <v>0.41985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830.45</v>
      </c>
      <c r="D297" s="40">
        <v>833.69999999999993</v>
      </c>
      <c r="E297" s="40">
        <v>823.74999999999989</v>
      </c>
      <c r="F297" s="40">
        <v>817.05</v>
      </c>
      <c r="G297" s="40">
        <v>807.09999999999991</v>
      </c>
      <c r="H297" s="40">
        <v>840.39999999999986</v>
      </c>
      <c r="I297" s="40">
        <v>850.34999999999991</v>
      </c>
      <c r="J297" s="40">
        <v>857.04999999999984</v>
      </c>
      <c r="K297" s="31">
        <v>843.65</v>
      </c>
      <c r="L297" s="31">
        <v>827</v>
      </c>
      <c r="M297" s="31">
        <v>12.45895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1510.45</v>
      </c>
      <c r="D298" s="40">
        <v>1508.1666666666667</v>
      </c>
      <c r="E298" s="40">
        <v>1497.3333333333335</v>
      </c>
      <c r="F298" s="40">
        <v>1484.2166666666667</v>
      </c>
      <c r="G298" s="40">
        <v>1473.3833333333334</v>
      </c>
      <c r="H298" s="40">
        <v>1521.2833333333335</v>
      </c>
      <c r="I298" s="40">
        <v>1532.116666666667</v>
      </c>
      <c r="J298" s="40">
        <v>1545.2333333333336</v>
      </c>
      <c r="K298" s="31">
        <v>1519</v>
      </c>
      <c r="L298" s="31">
        <v>1495.05</v>
      </c>
      <c r="M298" s="31">
        <v>0.28981000000000001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32.200000000000003</v>
      </c>
      <c r="D299" s="40">
        <v>32.083333333333336</v>
      </c>
      <c r="E299" s="40">
        <v>31.266666666666673</v>
      </c>
      <c r="F299" s="40">
        <v>30.333333333333336</v>
      </c>
      <c r="G299" s="40">
        <v>29.516666666666673</v>
      </c>
      <c r="H299" s="40">
        <v>33.016666666666673</v>
      </c>
      <c r="I299" s="40">
        <v>33.833333333333336</v>
      </c>
      <c r="J299" s="40">
        <v>34.766666666666673</v>
      </c>
      <c r="K299" s="31">
        <v>32.9</v>
      </c>
      <c r="L299" s="31">
        <v>31.15</v>
      </c>
      <c r="M299" s="31">
        <v>41.932360000000003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162.65</v>
      </c>
      <c r="D300" s="40">
        <v>162.21666666666667</v>
      </c>
      <c r="E300" s="40">
        <v>161.03333333333333</v>
      </c>
      <c r="F300" s="40">
        <v>159.41666666666666</v>
      </c>
      <c r="G300" s="40">
        <v>158.23333333333332</v>
      </c>
      <c r="H300" s="40">
        <v>163.83333333333334</v>
      </c>
      <c r="I300" s="40">
        <v>165.01666666666668</v>
      </c>
      <c r="J300" s="40">
        <v>166.63333333333335</v>
      </c>
      <c r="K300" s="31">
        <v>163.4</v>
      </c>
      <c r="L300" s="31">
        <v>160.6</v>
      </c>
      <c r="M300" s="31">
        <v>1.08619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99892.5</v>
      </c>
      <c r="D301" s="40">
        <v>100045.65000000001</v>
      </c>
      <c r="E301" s="40">
        <v>99396.35000000002</v>
      </c>
      <c r="F301" s="40">
        <v>98900.200000000012</v>
      </c>
      <c r="G301" s="40">
        <v>98250.900000000023</v>
      </c>
      <c r="H301" s="40">
        <v>100541.80000000002</v>
      </c>
      <c r="I301" s="40">
        <v>101191.1</v>
      </c>
      <c r="J301" s="40">
        <v>101687.25000000001</v>
      </c>
      <c r="K301" s="31">
        <v>100694.95</v>
      </c>
      <c r="L301" s="31">
        <v>99549.5</v>
      </c>
      <c r="M301" s="31">
        <v>9.7129999999999994E-2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1950.95</v>
      </c>
      <c r="D302" s="40">
        <v>1945.6166666666668</v>
      </c>
      <c r="E302" s="40">
        <v>1916.3833333333337</v>
      </c>
      <c r="F302" s="40">
        <v>1881.8166666666668</v>
      </c>
      <c r="G302" s="40">
        <v>1852.5833333333337</v>
      </c>
      <c r="H302" s="40">
        <v>1980.1833333333336</v>
      </c>
      <c r="I302" s="40">
        <v>2009.4166666666667</v>
      </c>
      <c r="J302" s="40">
        <v>2043.9833333333336</v>
      </c>
      <c r="K302" s="31">
        <v>1974.85</v>
      </c>
      <c r="L302" s="31">
        <v>1911.05</v>
      </c>
      <c r="M302" s="31">
        <v>3.73895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624.20000000000005</v>
      </c>
      <c r="D303" s="40">
        <v>637.0333333333333</v>
      </c>
      <c r="E303" s="40">
        <v>608.16666666666663</v>
      </c>
      <c r="F303" s="40">
        <v>592.13333333333333</v>
      </c>
      <c r="G303" s="40">
        <v>563.26666666666665</v>
      </c>
      <c r="H303" s="40">
        <v>653.06666666666661</v>
      </c>
      <c r="I303" s="40">
        <v>681.93333333333339</v>
      </c>
      <c r="J303" s="40">
        <v>697.96666666666658</v>
      </c>
      <c r="K303" s="31">
        <v>665.9</v>
      </c>
      <c r="L303" s="31">
        <v>621</v>
      </c>
      <c r="M303" s="31">
        <v>18.099740000000001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1045.2</v>
      </c>
      <c r="D304" s="40">
        <v>1043.6666666666667</v>
      </c>
      <c r="E304" s="40">
        <v>1037.5333333333335</v>
      </c>
      <c r="F304" s="40">
        <v>1029.8666666666668</v>
      </c>
      <c r="G304" s="40">
        <v>1023.7333333333336</v>
      </c>
      <c r="H304" s="40">
        <v>1051.3333333333335</v>
      </c>
      <c r="I304" s="40">
        <v>1057.4666666666667</v>
      </c>
      <c r="J304" s="40">
        <v>1065.1333333333334</v>
      </c>
      <c r="K304" s="31">
        <v>1049.8</v>
      </c>
      <c r="L304" s="31">
        <v>1036</v>
      </c>
      <c r="M304" s="31">
        <v>1.47485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305</v>
      </c>
      <c r="D305" s="40">
        <v>301.45</v>
      </c>
      <c r="E305" s="40">
        <v>297</v>
      </c>
      <c r="F305" s="40">
        <v>289</v>
      </c>
      <c r="G305" s="40">
        <v>284.55</v>
      </c>
      <c r="H305" s="40">
        <v>309.45</v>
      </c>
      <c r="I305" s="40">
        <v>313.89999999999992</v>
      </c>
      <c r="J305" s="40">
        <v>321.89999999999998</v>
      </c>
      <c r="K305" s="31">
        <v>305.89999999999998</v>
      </c>
      <c r="L305" s="31">
        <v>293.45</v>
      </c>
      <c r="M305" s="31">
        <v>39.202750000000002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1403.85</v>
      </c>
      <c r="D306" s="40">
        <v>1402.3499999999997</v>
      </c>
      <c r="E306" s="40">
        <v>1394.8999999999994</v>
      </c>
      <c r="F306" s="40">
        <v>1385.9499999999998</v>
      </c>
      <c r="G306" s="40">
        <v>1378.4999999999995</v>
      </c>
      <c r="H306" s="40">
        <v>1411.2999999999993</v>
      </c>
      <c r="I306" s="40">
        <v>1418.7499999999995</v>
      </c>
      <c r="J306" s="40">
        <v>1427.6999999999991</v>
      </c>
      <c r="K306" s="31">
        <v>1409.8</v>
      </c>
      <c r="L306" s="31">
        <v>1393.4</v>
      </c>
      <c r="M306" s="31">
        <v>21.326779999999999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>
        <v>507.7</v>
      </c>
      <c r="D307" s="40">
        <v>507.2</v>
      </c>
      <c r="E307" s="40">
        <v>496.54999999999995</v>
      </c>
      <c r="F307" s="40">
        <v>485.4</v>
      </c>
      <c r="G307" s="40">
        <v>474.74999999999994</v>
      </c>
      <c r="H307" s="40">
        <v>518.34999999999991</v>
      </c>
      <c r="I307" s="40">
        <v>529</v>
      </c>
      <c r="J307" s="40">
        <v>540.15</v>
      </c>
      <c r="K307" s="31">
        <v>517.85</v>
      </c>
      <c r="L307" s="31">
        <v>496.05</v>
      </c>
      <c r="M307" s="31">
        <v>8.0017200000000006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289.39999999999998</v>
      </c>
      <c r="D308" s="40">
        <v>290.76666666666671</v>
      </c>
      <c r="E308" s="40">
        <v>286.73333333333341</v>
      </c>
      <c r="F308" s="40">
        <v>284.06666666666672</v>
      </c>
      <c r="G308" s="40">
        <v>280.03333333333342</v>
      </c>
      <c r="H308" s="40">
        <v>293.43333333333339</v>
      </c>
      <c r="I308" s="40">
        <v>297.4666666666667</v>
      </c>
      <c r="J308" s="40">
        <v>300.13333333333338</v>
      </c>
      <c r="K308" s="31">
        <v>294.8</v>
      </c>
      <c r="L308" s="31">
        <v>288.10000000000002</v>
      </c>
      <c r="M308" s="31">
        <v>1.63554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466.6</v>
      </c>
      <c r="D309" s="40">
        <v>466.60000000000008</v>
      </c>
      <c r="E309" s="40">
        <v>459.40000000000015</v>
      </c>
      <c r="F309" s="40">
        <v>452.20000000000005</v>
      </c>
      <c r="G309" s="40">
        <v>445.00000000000011</v>
      </c>
      <c r="H309" s="40">
        <v>473.80000000000018</v>
      </c>
      <c r="I309" s="40">
        <v>481.00000000000011</v>
      </c>
      <c r="J309" s="40">
        <v>488.20000000000022</v>
      </c>
      <c r="K309" s="31">
        <v>473.8</v>
      </c>
      <c r="L309" s="31">
        <v>459.4</v>
      </c>
      <c r="M309" s="31">
        <v>1.6339999999999999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367.6</v>
      </c>
      <c r="D310" s="40">
        <v>370.58333333333331</v>
      </c>
      <c r="E310" s="40">
        <v>362.16666666666663</v>
      </c>
      <c r="F310" s="40">
        <v>356.73333333333329</v>
      </c>
      <c r="G310" s="40">
        <v>348.31666666666661</v>
      </c>
      <c r="H310" s="40">
        <v>376.01666666666665</v>
      </c>
      <c r="I310" s="40">
        <v>384.43333333333328</v>
      </c>
      <c r="J310" s="40">
        <v>389.86666666666667</v>
      </c>
      <c r="K310" s="31">
        <v>379</v>
      </c>
      <c r="L310" s="31">
        <v>365.15</v>
      </c>
      <c r="M310" s="31">
        <v>2.2568899999999998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125.2</v>
      </c>
      <c r="D311" s="40">
        <v>123.33333333333333</v>
      </c>
      <c r="E311" s="40">
        <v>120.91666666666666</v>
      </c>
      <c r="F311" s="40">
        <v>116.63333333333333</v>
      </c>
      <c r="G311" s="40">
        <v>114.21666666666665</v>
      </c>
      <c r="H311" s="40">
        <v>127.61666666666666</v>
      </c>
      <c r="I311" s="40">
        <v>130.0333333333333</v>
      </c>
      <c r="J311" s="40">
        <v>134.31666666666666</v>
      </c>
      <c r="K311" s="31">
        <v>125.75</v>
      </c>
      <c r="L311" s="31">
        <v>119.05</v>
      </c>
      <c r="M311" s="31">
        <v>241.57487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71.8</v>
      </c>
      <c r="D312" s="40">
        <v>71.149999999999991</v>
      </c>
      <c r="E312" s="40">
        <v>67.84999999999998</v>
      </c>
      <c r="F312" s="40">
        <v>63.899999999999991</v>
      </c>
      <c r="G312" s="40">
        <v>60.59999999999998</v>
      </c>
      <c r="H312" s="40">
        <v>75.09999999999998</v>
      </c>
      <c r="I312" s="40">
        <v>78.399999999999991</v>
      </c>
      <c r="J312" s="40">
        <v>82.34999999999998</v>
      </c>
      <c r="K312" s="31">
        <v>74.45</v>
      </c>
      <c r="L312" s="31">
        <v>67.2</v>
      </c>
      <c r="M312" s="31">
        <v>411.78604000000001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548.15</v>
      </c>
      <c r="D313" s="40">
        <v>549.38333333333333</v>
      </c>
      <c r="E313" s="40">
        <v>545.31666666666661</v>
      </c>
      <c r="F313" s="40">
        <v>542.48333333333323</v>
      </c>
      <c r="G313" s="40">
        <v>538.41666666666652</v>
      </c>
      <c r="H313" s="40">
        <v>552.2166666666667</v>
      </c>
      <c r="I313" s="40">
        <v>556.28333333333353</v>
      </c>
      <c r="J313" s="40">
        <v>559.11666666666679</v>
      </c>
      <c r="K313" s="31">
        <v>553.45000000000005</v>
      </c>
      <c r="L313" s="31">
        <v>546.54999999999995</v>
      </c>
      <c r="M313" s="31">
        <v>17.305029999999999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9603.7000000000007</v>
      </c>
      <c r="D314" s="40">
        <v>9599.6999999999989</v>
      </c>
      <c r="E314" s="40">
        <v>9555.9999999999982</v>
      </c>
      <c r="F314" s="40">
        <v>9508.2999999999993</v>
      </c>
      <c r="G314" s="40">
        <v>9464.5999999999985</v>
      </c>
      <c r="H314" s="40">
        <v>9647.3999999999978</v>
      </c>
      <c r="I314" s="40">
        <v>9691.0999999999985</v>
      </c>
      <c r="J314" s="40">
        <v>9738.7999999999975</v>
      </c>
      <c r="K314" s="31">
        <v>9643.4</v>
      </c>
      <c r="L314" s="31">
        <v>9552</v>
      </c>
      <c r="M314" s="31">
        <v>6.8209900000000001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1977.45</v>
      </c>
      <c r="D315" s="40">
        <v>1978.1333333333332</v>
      </c>
      <c r="E315" s="40">
        <v>1964.3166666666664</v>
      </c>
      <c r="F315" s="40">
        <v>1951.1833333333332</v>
      </c>
      <c r="G315" s="40">
        <v>1937.3666666666663</v>
      </c>
      <c r="H315" s="40">
        <v>1991.2666666666664</v>
      </c>
      <c r="I315" s="40">
        <v>2005.083333333333</v>
      </c>
      <c r="J315" s="40">
        <v>2018.2166666666665</v>
      </c>
      <c r="K315" s="31">
        <v>1991.95</v>
      </c>
      <c r="L315" s="31">
        <v>1965</v>
      </c>
      <c r="M315" s="31">
        <v>0.43855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690.1</v>
      </c>
      <c r="D316" s="40">
        <v>685.9666666666667</v>
      </c>
      <c r="E316" s="40">
        <v>674.23333333333335</v>
      </c>
      <c r="F316" s="40">
        <v>658.36666666666667</v>
      </c>
      <c r="G316" s="40">
        <v>646.63333333333333</v>
      </c>
      <c r="H316" s="40">
        <v>701.83333333333337</v>
      </c>
      <c r="I316" s="40">
        <v>713.56666666666672</v>
      </c>
      <c r="J316" s="40">
        <v>729.43333333333339</v>
      </c>
      <c r="K316" s="31">
        <v>697.7</v>
      </c>
      <c r="L316" s="31">
        <v>670.1</v>
      </c>
      <c r="M316" s="31">
        <v>13.574680000000001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594.4</v>
      </c>
      <c r="D317" s="40">
        <v>593.59999999999991</v>
      </c>
      <c r="E317" s="40">
        <v>586.64999999999986</v>
      </c>
      <c r="F317" s="40">
        <v>578.9</v>
      </c>
      <c r="G317" s="40">
        <v>571.94999999999993</v>
      </c>
      <c r="H317" s="40">
        <v>601.3499999999998</v>
      </c>
      <c r="I317" s="40">
        <v>608.29999999999984</v>
      </c>
      <c r="J317" s="40">
        <v>616.04999999999973</v>
      </c>
      <c r="K317" s="31">
        <v>600.54999999999995</v>
      </c>
      <c r="L317" s="31">
        <v>585.85</v>
      </c>
      <c r="M317" s="31">
        <v>19.389019999999999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1187.5999999999999</v>
      </c>
      <c r="D318" s="40">
        <v>1153.95</v>
      </c>
      <c r="E318" s="40">
        <v>1091.9000000000001</v>
      </c>
      <c r="F318" s="40">
        <v>996.2</v>
      </c>
      <c r="G318" s="40">
        <v>934.15000000000009</v>
      </c>
      <c r="H318" s="40">
        <v>1249.6500000000001</v>
      </c>
      <c r="I318" s="40">
        <v>1311.6999999999998</v>
      </c>
      <c r="J318" s="40">
        <v>1407.4</v>
      </c>
      <c r="K318" s="31">
        <v>1216</v>
      </c>
      <c r="L318" s="31">
        <v>1058.25</v>
      </c>
      <c r="M318" s="31">
        <v>201.23851999999999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798.9</v>
      </c>
      <c r="D319" s="40">
        <v>795.35</v>
      </c>
      <c r="E319" s="40">
        <v>784.1</v>
      </c>
      <c r="F319" s="40">
        <v>769.3</v>
      </c>
      <c r="G319" s="40">
        <v>758.05</v>
      </c>
      <c r="H319" s="40">
        <v>810.15000000000009</v>
      </c>
      <c r="I319" s="40">
        <v>821.40000000000009</v>
      </c>
      <c r="J319" s="40">
        <v>836.20000000000016</v>
      </c>
      <c r="K319" s="31">
        <v>806.6</v>
      </c>
      <c r="L319" s="31">
        <v>780.55</v>
      </c>
      <c r="M319" s="31">
        <v>1.5379400000000001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979.85</v>
      </c>
      <c r="D320" s="40">
        <v>983.79999999999984</v>
      </c>
      <c r="E320" s="40">
        <v>960.09999999999968</v>
      </c>
      <c r="F320" s="40">
        <v>940.3499999999998</v>
      </c>
      <c r="G320" s="40">
        <v>916.64999999999964</v>
      </c>
      <c r="H320" s="40">
        <v>1003.5499999999997</v>
      </c>
      <c r="I320" s="40">
        <v>1027.2499999999998</v>
      </c>
      <c r="J320" s="40">
        <v>1046.9999999999998</v>
      </c>
      <c r="K320" s="31">
        <v>1007.5</v>
      </c>
      <c r="L320" s="31">
        <v>964.05</v>
      </c>
      <c r="M320" s="31">
        <v>2.5585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1352.2</v>
      </c>
      <c r="D321" s="40">
        <v>1344.1</v>
      </c>
      <c r="E321" s="40">
        <v>1325.1999999999998</v>
      </c>
      <c r="F321" s="40">
        <v>1298.1999999999998</v>
      </c>
      <c r="G321" s="40">
        <v>1279.2999999999997</v>
      </c>
      <c r="H321" s="40">
        <v>1371.1</v>
      </c>
      <c r="I321" s="40">
        <v>1390</v>
      </c>
      <c r="J321" s="40">
        <v>1417</v>
      </c>
      <c r="K321" s="31">
        <v>1363</v>
      </c>
      <c r="L321" s="31">
        <v>1317.1</v>
      </c>
      <c r="M321" s="31">
        <v>4.80253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57.7</v>
      </c>
      <c r="D322" s="40">
        <v>57.683333333333337</v>
      </c>
      <c r="E322" s="40">
        <v>56.966666666666676</v>
      </c>
      <c r="F322" s="40">
        <v>56.233333333333341</v>
      </c>
      <c r="G322" s="40">
        <v>55.51666666666668</v>
      </c>
      <c r="H322" s="40">
        <v>58.416666666666671</v>
      </c>
      <c r="I322" s="40">
        <v>59.13333333333334</v>
      </c>
      <c r="J322" s="40">
        <v>59.866666666666667</v>
      </c>
      <c r="K322" s="31">
        <v>58.4</v>
      </c>
      <c r="L322" s="31">
        <v>56.95</v>
      </c>
      <c r="M322" s="31">
        <v>43.970950000000002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706.6</v>
      </c>
      <c r="D323" s="40">
        <v>702.68333333333339</v>
      </c>
      <c r="E323" s="40">
        <v>688.16666666666674</v>
      </c>
      <c r="F323" s="40">
        <v>669.73333333333335</v>
      </c>
      <c r="G323" s="40">
        <v>655.2166666666667</v>
      </c>
      <c r="H323" s="40">
        <v>721.11666666666679</v>
      </c>
      <c r="I323" s="40">
        <v>735.63333333333344</v>
      </c>
      <c r="J323" s="40">
        <v>754.06666666666683</v>
      </c>
      <c r="K323" s="31">
        <v>717.2</v>
      </c>
      <c r="L323" s="31">
        <v>684.25</v>
      </c>
      <c r="M323" s="31">
        <v>2.3965000000000001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1860.05</v>
      </c>
      <c r="D324" s="40">
        <v>1868.05</v>
      </c>
      <c r="E324" s="40">
        <v>1844.1</v>
      </c>
      <c r="F324" s="40">
        <v>1828.1499999999999</v>
      </c>
      <c r="G324" s="40">
        <v>1804.1999999999998</v>
      </c>
      <c r="H324" s="40">
        <v>1884</v>
      </c>
      <c r="I324" s="40">
        <v>1907.9500000000003</v>
      </c>
      <c r="J324" s="40">
        <v>1923.9</v>
      </c>
      <c r="K324" s="31">
        <v>1892</v>
      </c>
      <c r="L324" s="31">
        <v>1852.1</v>
      </c>
      <c r="M324" s="31">
        <v>6.6674100000000003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1601.55</v>
      </c>
      <c r="D325" s="40">
        <v>1592.5166666666667</v>
      </c>
      <c r="E325" s="40">
        <v>1560.0333333333333</v>
      </c>
      <c r="F325" s="40">
        <v>1518.5166666666667</v>
      </c>
      <c r="G325" s="40">
        <v>1486.0333333333333</v>
      </c>
      <c r="H325" s="40">
        <v>1634.0333333333333</v>
      </c>
      <c r="I325" s="40">
        <v>1666.5166666666664</v>
      </c>
      <c r="J325" s="40">
        <v>1708.0333333333333</v>
      </c>
      <c r="K325" s="31">
        <v>1625</v>
      </c>
      <c r="L325" s="31">
        <v>1551</v>
      </c>
      <c r="M325" s="31">
        <v>5.8614499999999996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1167.8499999999999</v>
      </c>
      <c r="D326" s="40">
        <v>1163.95</v>
      </c>
      <c r="E326" s="40">
        <v>1148.9000000000001</v>
      </c>
      <c r="F326" s="40">
        <v>1129.95</v>
      </c>
      <c r="G326" s="40">
        <v>1114.9000000000001</v>
      </c>
      <c r="H326" s="40">
        <v>1182.9000000000001</v>
      </c>
      <c r="I326" s="40">
        <v>1197.9499999999998</v>
      </c>
      <c r="J326" s="40">
        <v>1216.9000000000001</v>
      </c>
      <c r="K326" s="31">
        <v>1179</v>
      </c>
      <c r="L326" s="31">
        <v>1145</v>
      </c>
      <c r="M326" s="31">
        <v>5.0766499999999999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630.35</v>
      </c>
      <c r="D327" s="40">
        <v>637.43333333333328</v>
      </c>
      <c r="E327" s="40">
        <v>619.96666666666658</v>
      </c>
      <c r="F327" s="40">
        <v>609.58333333333326</v>
      </c>
      <c r="G327" s="40">
        <v>592.11666666666656</v>
      </c>
      <c r="H327" s="40">
        <v>647.81666666666661</v>
      </c>
      <c r="I327" s="40">
        <v>665.2833333333333</v>
      </c>
      <c r="J327" s="40">
        <v>675.66666666666663</v>
      </c>
      <c r="K327" s="31">
        <v>654.9</v>
      </c>
      <c r="L327" s="31">
        <v>627.04999999999995</v>
      </c>
      <c r="M327" s="31">
        <v>10.09778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41.2</v>
      </c>
      <c r="D328" s="40">
        <v>41.283333333333331</v>
      </c>
      <c r="E328" s="40">
        <v>40.916666666666664</v>
      </c>
      <c r="F328" s="40">
        <v>40.633333333333333</v>
      </c>
      <c r="G328" s="40">
        <v>40.266666666666666</v>
      </c>
      <c r="H328" s="40">
        <v>41.566666666666663</v>
      </c>
      <c r="I328" s="40">
        <v>41.933333333333337</v>
      </c>
      <c r="J328" s="40">
        <v>42.216666666666661</v>
      </c>
      <c r="K328" s="31">
        <v>41.65</v>
      </c>
      <c r="L328" s="31">
        <v>41</v>
      </c>
      <c r="M328" s="31">
        <v>33.766770000000001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120.9</v>
      </c>
      <c r="D329" s="40">
        <v>121.58333333333333</v>
      </c>
      <c r="E329" s="40">
        <v>119.51666666666665</v>
      </c>
      <c r="F329" s="40">
        <v>118.13333333333333</v>
      </c>
      <c r="G329" s="40">
        <v>116.06666666666665</v>
      </c>
      <c r="H329" s="40">
        <v>122.96666666666665</v>
      </c>
      <c r="I329" s="40">
        <v>125.03333333333335</v>
      </c>
      <c r="J329" s="40">
        <v>126.41666666666666</v>
      </c>
      <c r="K329" s="31">
        <v>123.65</v>
      </c>
      <c r="L329" s="31">
        <v>120.2</v>
      </c>
      <c r="M329" s="31">
        <v>24.361889999999999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</v>
      </c>
      <c r="D330" s="40">
        <v>44.933333333333337</v>
      </c>
      <c r="E330" s="40">
        <v>44.416666666666671</v>
      </c>
      <c r="F330" s="40">
        <v>43.833333333333336</v>
      </c>
      <c r="G330" s="40">
        <v>43.31666666666667</v>
      </c>
      <c r="H330" s="40">
        <v>45.516666666666673</v>
      </c>
      <c r="I330" s="40">
        <v>46.033333333333339</v>
      </c>
      <c r="J330" s="40">
        <v>46.616666666666674</v>
      </c>
      <c r="K330" s="31">
        <v>45.45</v>
      </c>
      <c r="L330" s="31">
        <v>44.35</v>
      </c>
      <c r="M330" s="31">
        <v>126.23454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98.55</v>
      </c>
      <c r="D331" s="40">
        <v>98.916666666666671</v>
      </c>
      <c r="E331" s="40">
        <v>97.833333333333343</v>
      </c>
      <c r="F331" s="40">
        <v>97.116666666666674</v>
      </c>
      <c r="G331" s="40">
        <v>96.033333333333346</v>
      </c>
      <c r="H331" s="40">
        <v>99.63333333333334</v>
      </c>
      <c r="I331" s="40">
        <v>100.71666666666668</v>
      </c>
      <c r="J331" s="40">
        <v>101.43333333333334</v>
      </c>
      <c r="K331" s="31">
        <v>100</v>
      </c>
      <c r="L331" s="31">
        <v>98.2</v>
      </c>
      <c r="M331" s="31">
        <v>13.29449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220.25</v>
      </c>
      <c r="D332" s="40">
        <v>220.46666666666667</v>
      </c>
      <c r="E332" s="40">
        <v>219.28333333333333</v>
      </c>
      <c r="F332" s="40">
        <v>218.31666666666666</v>
      </c>
      <c r="G332" s="40">
        <v>217.13333333333333</v>
      </c>
      <c r="H332" s="40">
        <v>221.43333333333334</v>
      </c>
      <c r="I332" s="40">
        <v>222.61666666666667</v>
      </c>
      <c r="J332" s="40">
        <v>223.58333333333334</v>
      </c>
      <c r="K332" s="31">
        <v>221.65</v>
      </c>
      <c r="L332" s="31">
        <v>219.5</v>
      </c>
      <c r="M332" s="31">
        <v>1.8756200000000001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188.2</v>
      </c>
      <c r="D333" s="40">
        <v>187.65</v>
      </c>
      <c r="E333" s="40">
        <v>186.60000000000002</v>
      </c>
      <c r="F333" s="40">
        <v>185.00000000000003</v>
      </c>
      <c r="G333" s="40">
        <v>183.95000000000005</v>
      </c>
      <c r="H333" s="40">
        <v>189.25</v>
      </c>
      <c r="I333" s="40">
        <v>190.3</v>
      </c>
      <c r="J333" s="40">
        <v>191.89999999999998</v>
      </c>
      <c r="K333" s="31">
        <v>188.7</v>
      </c>
      <c r="L333" s="31">
        <v>186.05</v>
      </c>
      <c r="M333" s="31">
        <v>85.625579999999999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1035.2</v>
      </c>
      <c r="D334" s="40">
        <v>1039.3833333333334</v>
      </c>
      <c r="E334" s="40">
        <v>1014.416666666667</v>
      </c>
      <c r="F334" s="40">
        <v>993.63333333333355</v>
      </c>
      <c r="G334" s="40">
        <v>968.66666666666708</v>
      </c>
      <c r="H334" s="40">
        <v>1060.166666666667</v>
      </c>
      <c r="I334" s="40">
        <v>1085.1333333333337</v>
      </c>
      <c r="J334" s="40">
        <v>1105.9166666666667</v>
      </c>
      <c r="K334" s="31">
        <v>1064.3499999999999</v>
      </c>
      <c r="L334" s="31">
        <v>1018.6</v>
      </c>
      <c r="M334" s="31">
        <v>5.0815900000000003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84.9</v>
      </c>
      <c r="D335" s="40">
        <v>85.166666666666671</v>
      </c>
      <c r="E335" s="40">
        <v>84.333333333333343</v>
      </c>
      <c r="F335" s="40">
        <v>83.766666666666666</v>
      </c>
      <c r="G335" s="40">
        <v>82.933333333333337</v>
      </c>
      <c r="H335" s="40">
        <v>85.733333333333348</v>
      </c>
      <c r="I335" s="40">
        <v>86.566666666666691</v>
      </c>
      <c r="J335" s="40">
        <v>87.133333333333354</v>
      </c>
      <c r="K335" s="31">
        <v>86</v>
      </c>
      <c r="L335" s="31">
        <v>84.6</v>
      </c>
      <c r="M335" s="31">
        <v>65.990030000000004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4653.75</v>
      </c>
      <c r="D336" s="40">
        <v>4654.2666666666664</v>
      </c>
      <c r="E336" s="40">
        <v>4624.5333333333328</v>
      </c>
      <c r="F336" s="40">
        <v>4595.3166666666666</v>
      </c>
      <c r="G336" s="40">
        <v>4565.583333333333</v>
      </c>
      <c r="H336" s="40">
        <v>4683.4833333333327</v>
      </c>
      <c r="I336" s="40">
        <v>4713.2166666666662</v>
      </c>
      <c r="J336" s="40">
        <v>4742.4333333333325</v>
      </c>
      <c r="K336" s="31">
        <v>4684</v>
      </c>
      <c r="L336" s="31">
        <v>4625.05</v>
      </c>
      <c r="M336" s="31">
        <v>0.78434999999999999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688.7</v>
      </c>
      <c r="D337" s="40">
        <v>690.43333333333339</v>
      </c>
      <c r="E337" s="40">
        <v>679.36666666666679</v>
      </c>
      <c r="F337" s="40">
        <v>670.03333333333342</v>
      </c>
      <c r="G337" s="40">
        <v>658.96666666666681</v>
      </c>
      <c r="H337" s="40">
        <v>699.76666666666677</v>
      </c>
      <c r="I337" s="40">
        <v>710.83333333333337</v>
      </c>
      <c r="J337" s="40">
        <v>720.16666666666674</v>
      </c>
      <c r="K337" s="31">
        <v>701.5</v>
      </c>
      <c r="L337" s="31">
        <v>681.1</v>
      </c>
      <c r="M337" s="31">
        <v>5.5647399999999996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22968.55</v>
      </c>
      <c r="D338" s="40">
        <v>23007.033333333336</v>
      </c>
      <c r="E338" s="40">
        <v>22838.816666666673</v>
      </c>
      <c r="F338" s="40">
        <v>22709.083333333336</v>
      </c>
      <c r="G338" s="40">
        <v>22540.866666666672</v>
      </c>
      <c r="H338" s="40">
        <v>23136.766666666674</v>
      </c>
      <c r="I338" s="40">
        <v>23304.983333333341</v>
      </c>
      <c r="J338" s="40">
        <v>23434.716666666674</v>
      </c>
      <c r="K338" s="31">
        <v>23175.25</v>
      </c>
      <c r="L338" s="31">
        <v>22877.3</v>
      </c>
      <c r="M338" s="31">
        <v>0.73541000000000001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65.599999999999994</v>
      </c>
      <c r="D339" s="40">
        <v>65.016666666666666</v>
      </c>
      <c r="E339" s="40">
        <v>63.533333333333331</v>
      </c>
      <c r="F339" s="40">
        <v>61.466666666666669</v>
      </c>
      <c r="G339" s="40">
        <v>59.983333333333334</v>
      </c>
      <c r="H339" s="40">
        <v>67.083333333333329</v>
      </c>
      <c r="I339" s="40">
        <v>68.566666666666649</v>
      </c>
      <c r="J339" s="40">
        <v>70.633333333333326</v>
      </c>
      <c r="K339" s="31">
        <v>66.5</v>
      </c>
      <c r="L339" s="31">
        <v>62.95</v>
      </c>
      <c r="M339" s="31">
        <v>33.131520000000002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246.35</v>
      </c>
      <c r="D340" s="40">
        <v>247.1</v>
      </c>
      <c r="E340" s="40">
        <v>244.5</v>
      </c>
      <c r="F340" s="40">
        <v>242.65</v>
      </c>
      <c r="G340" s="40">
        <v>240.05</v>
      </c>
      <c r="H340" s="40">
        <v>248.95</v>
      </c>
      <c r="I340" s="40">
        <v>251.54999999999995</v>
      </c>
      <c r="J340" s="40">
        <v>253.39999999999998</v>
      </c>
      <c r="K340" s="31">
        <v>249.7</v>
      </c>
      <c r="L340" s="31">
        <v>245.25</v>
      </c>
      <c r="M340" s="31">
        <v>4.9402900000000001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355.05</v>
      </c>
      <c r="D341" s="40">
        <v>356.34999999999997</v>
      </c>
      <c r="E341" s="40">
        <v>352.19999999999993</v>
      </c>
      <c r="F341" s="40">
        <v>349.34999999999997</v>
      </c>
      <c r="G341" s="40">
        <v>345.19999999999993</v>
      </c>
      <c r="H341" s="40">
        <v>359.19999999999993</v>
      </c>
      <c r="I341" s="40">
        <v>363.34999999999991</v>
      </c>
      <c r="J341" s="40">
        <v>366.19999999999993</v>
      </c>
      <c r="K341" s="31">
        <v>360.5</v>
      </c>
      <c r="L341" s="31">
        <v>353.5</v>
      </c>
      <c r="M341" s="31">
        <v>1.8606199999999999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1014.35</v>
      </c>
      <c r="D342" s="40">
        <v>1011.5499999999998</v>
      </c>
      <c r="E342" s="40">
        <v>999.09999999999968</v>
      </c>
      <c r="F342" s="40">
        <v>983.8499999999998</v>
      </c>
      <c r="G342" s="40">
        <v>971.39999999999964</v>
      </c>
      <c r="H342" s="40">
        <v>1026.7999999999997</v>
      </c>
      <c r="I342" s="40">
        <v>1039.2499999999998</v>
      </c>
      <c r="J342" s="40">
        <v>1054.4999999999998</v>
      </c>
      <c r="K342" s="31">
        <v>1024</v>
      </c>
      <c r="L342" s="31">
        <v>996.3</v>
      </c>
      <c r="M342" s="31">
        <v>9.9273000000000007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157</v>
      </c>
      <c r="D343" s="40">
        <v>157.33333333333334</v>
      </c>
      <c r="E343" s="40">
        <v>156.01666666666668</v>
      </c>
      <c r="F343" s="40">
        <v>155.03333333333333</v>
      </c>
      <c r="G343" s="40">
        <v>153.71666666666667</v>
      </c>
      <c r="H343" s="40">
        <v>158.31666666666669</v>
      </c>
      <c r="I343" s="40">
        <v>159.63333333333335</v>
      </c>
      <c r="J343" s="40">
        <v>160.6166666666667</v>
      </c>
      <c r="K343" s="31">
        <v>158.65</v>
      </c>
      <c r="L343" s="31">
        <v>156.35</v>
      </c>
      <c r="M343" s="31">
        <v>114.66647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254.3</v>
      </c>
      <c r="D344" s="40">
        <v>254.53333333333333</v>
      </c>
      <c r="E344" s="40">
        <v>252.51666666666665</v>
      </c>
      <c r="F344" s="40">
        <v>250.73333333333332</v>
      </c>
      <c r="G344" s="40">
        <v>248.71666666666664</v>
      </c>
      <c r="H344" s="40">
        <v>256.31666666666666</v>
      </c>
      <c r="I344" s="40">
        <v>258.33333333333337</v>
      </c>
      <c r="J344" s="40">
        <v>260.11666666666667</v>
      </c>
      <c r="K344" s="31">
        <v>256.55</v>
      </c>
      <c r="L344" s="31">
        <v>252.75</v>
      </c>
      <c r="M344" s="31">
        <v>23.814550000000001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926.2</v>
      </c>
      <c r="D345" s="40">
        <v>938.30000000000007</v>
      </c>
      <c r="E345" s="40">
        <v>908.90000000000009</v>
      </c>
      <c r="F345" s="40">
        <v>891.6</v>
      </c>
      <c r="G345" s="40">
        <v>862.2</v>
      </c>
      <c r="H345" s="40">
        <v>955.60000000000014</v>
      </c>
      <c r="I345" s="40">
        <v>985</v>
      </c>
      <c r="J345" s="40">
        <v>1002.3000000000002</v>
      </c>
      <c r="K345" s="31">
        <v>967.7</v>
      </c>
      <c r="L345" s="31">
        <v>921</v>
      </c>
      <c r="M345" s="31">
        <v>26.517610000000001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895.15</v>
      </c>
      <c r="D346" s="40">
        <v>892.94999999999993</v>
      </c>
      <c r="E346" s="40">
        <v>875.99999999999989</v>
      </c>
      <c r="F346" s="40">
        <v>856.84999999999991</v>
      </c>
      <c r="G346" s="40">
        <v>839.89999999999986</v>
      </c>
      <c r="H346" s="40">
        <v>912.09999999999991</v>
      </c>
      <c r="I346" s="40">
        <v>929.05</v>
      </c>
      <c r="J346" s="40">
        <v>948.19999999999993</v>
      </c>
      <c r="K346" s="31">
        <v>909.9</v>
      </c>
      <c r="L346" s="31">
        <v>873.8</v>
      </c>
      <c r="M346" s="31">
        <v>102.30106000000001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3869.9</v>
      </c>
      <c r="D347" s="40">
        <v>3895.0166666666664</v>
      </c>
      <c r="E347" s="40">
        <v>3817.083333333333</v>
      </c>
      <c r="F347" s="40">
        <v>3764.2666666666664</v>
      </c>
      <c r="G347" s="40">
        <v>3686.333333333333</v>
      </c>
      <c r="H347" s="40">
        <v>3947.833333333333</v>
      </c>
      <c r="I347" s="40">
        <v>4025.7666666666664</v>
      </c>
      <c r="J347" s="40">
        <v>4078.583333333333</v>
      </c>
      <c r="K347" s="31">
        <v>3972.95</v>
      </c>
      <c r="L347" s="31">
        <v>3842.2</v>
      </c>
      <c r="M347" s="31">
        <v>2.6491400000000001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239.65</v>
      </c>
      <c r="D348" s="40">
        <v>239.25</v>
      </c>
      <c r="E348" s="40">
        <v>238.5</v>
      </c>
      <c r="F348" s="40">
        <v>237.35</v>
      </c>
      <c r="G348" s="40">
        <v>236.6</v>
      </c>
      <c r="H348" s="40">
        <v>240.4</v>
      </c>
      <c r="I348" s="40">
        <v>241.15</v>
      </c>
      <c r="J348" s="40">
        <v>242.3</v>
      </c>
      <c r="K348" s="31">
        <v>240</v>
      </c>
      <c r="L348" s="31">
        <v>238.1</v>
      </c>
      <c r="M348" s="31">
        <v>0.95367000000000002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653.25</v>
      </c>
      <c r="D349" s="40">
        <v>649.48333333333335</v>
      </c>
      <c r="E349" s="40">
        <v>638.76666666666665</v>
      </c>
      <c r="F349" s="40">
        <v>624.2833333333333</v>
      </c>
      <c r="G349" s="40">
        <v>613.56666666666661</v>
      </c>
      <c r="H349" s="40">
        <v>663.9666666666667</v>
      </c>
      <c r="I349" s="40">
        <v>674.68333333333339</v>
      </c>
      <c r="J349" s="40">
        <v>689.16666666666674</v>
      </c>
      <c r="K349" s="31">
        <v>660.2</v>
      </c>
      <c r="L349" s="31">
        <v>635</v>
      </c>
      <c r="M349" s="31">
        <v>21.248339999999999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160.30000000000001</v>
      </c>
      <c r="D350" s="40">
        <v>160.43333333333334</v>
      </c>
      <c r="E350" s="40">
        <v>156.86666666666667</v>
      </c>
      <c r="F350" s="40">
        <v>153.43333333333334</v>
      </c>
      <c r="G350" s="40">
        <v>149.86666666666667</v>
      </c>
      <c r="H350" s="40">
        <v>163.86666666666667</v>
      </c>
      <c r="I350" s="40">
        <v>167.43333333333334</v>
      </c>
      <c r="J350" s="40">
        <v>170.86666666666667</v>
      </c>
      <c r="K350" s="31">
        <v>164</v>
      </c>
      <c r="L350" s="31">
        <v>157</v>
      </c>
      <c r="M350" s="31">
        <v>57.442349999999998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3904.45</v>
      </c>
      <c r="D351" s="40">
        <v>3892.4833333333336</v>
      </c>
      <c r="E351" s="40">
        <v>3851.9666666666672</v>
      </c>
      <c r="F351" s="40">
        <v>3799.4833333333336</v>
      </c>
      <c r="G351" s="40">
        <v>3758.9666666666672</v>
      </c>
      <c r="H351" s="40">
        <v>3944.9666666666672</v>
      </c>
      <c r="I351" s="40">
        <v>3985.4833333333336</v>
      </c>
      <c r="J351" s="40">
        <v>4037.9666666666672</v>
      </c>
      <c r="K351" s="31">
        <v>3933</v>
      </c>
      <c r="L351" s="31">
        <v>3840</v>
      </c>
      <c r="M351" s="31">
        <v>4.3992199999999997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569.9</v>
      </c>
      <c r="D352" s="40">
        <v>567.48333333333323</v>
      </c>
      <c r="E352" s="40">
        <v>561.01666666666642</v>
      </c>
      <c r="F352" s="40">
        <v>552.13333333333321</v>
      </c>
      <c r="G352" s="40">
        <v>545.6666666666664</v>
      </c>
      <c r="H352" s="40">
        <v>576.36666666666645</v>
      </c>
      <c r="I352" s="40">
        <v>582.83333333333337</v>
      </c>
      <c r="J352" s="40">
        <v>591.71666666666647</v>
      </c>
      <c r="K352" s="31">
        <v>573.95000000000005</v>
      </c>
      <c r="L352" s="31">
        <v>558.6</v>
      </c>
      <c r="M352" s="31">
        <v>11.8636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336.75</v>
      </c>
      <c r="D353" s="40">
        <v>332.61666666666667</v>
      </c>
      <c r="E353" s="40">
        <v>327.23333333333335</v>
      </c>
      <c r="F353" s="40">
        <v>317.7166666666667</v>
      </c>
      <c r="G353" s="40">
        <v>312.33333333333337</v>
      </c>
      <c r="H353" s="40">
        <v>342.13333333333333</v>
      </c>
      <c r="I353" s="40">
        <v>347.51666666666665</v>
      </c>
      <c r="J353" s="40">
        <v>357.0333333333333</v>
      </c>
      <c r="K353" s="31">
        <v>338</v>
      </c>
      <c r="L353" s="31">
        <v>323.10000000000002</v>
      </c>
      <c r="M353" s="31">
        <v>10.53068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1450.95</v>
      </c>
      <c r="D354" s="40">
        <v>1470.9166666666667</v>
      </c>
      <c r="E354" s="40">
        <v>1425.0333333333335</v>
      </c>
      <c r="F354" s="40">
        <v>1399.1166666666668</v>
      </c>
      <c r="G354" s="40">
        <v>1353.2333333333336</v>
      </c>
      <c r="H354" s="40">
        <v>1496.8333333333335</v>
      </c>
      <c r="I354" s="40">
        <v>1542.7166666666667</v>
      </c>
      <c r="J354" s="40">
        <v>1568.6333333333334</v>
      </c>
      <c r="K354" s="31">
        <v>1516.8</v>
      </c>
      <c r="L354" s="31">
        <v>1445</v>
      </c>
      <c r="M354" s="31">
        <v>11.21757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38568.400000000001</v>
      </c>
      <c r="D355" s="40">
        <v>38661.466666666667</v>
      </c>
      <c r="E355" s="40">
        <v>38283.933333333334</v>
      </c>
      <c r="F355" s="40">
        <v>37999.466666666667</v>
      </c>
      <c r="G355" s="40">
        <v>37621.933333333334</v>
      </c>
      <c r="H355" s="40">
        <v>38945.933333333334</v>
      </c>
      <c r="I355" s="40">
        <v>39323.466666666674</v>
      </c>
      <c r="J355" s="40">
        <v>39607.933333333334</v>
      </c>
      <c r="K355" s="31">
        <v>39039</v>
      </c>
      <c r="L355" s="31">
        <v>38377</v>
      </c>
      <c r="M355" s="31">
        <v>0.29325000000000001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1144.5</v>
      </c>
      <c r="D356" s="40">
        <v>1139</v>
      </c>
      <c r="E356" s="40">
        <v>1128</v>
      </c>
      <c r="F356" s="40">
        <v>1111.5</v>
      </c>
      <c r="G356" s="40">
        <v>1100.5</v>
      </c>
      <c r="H356" s="40">
        <v>1155.5</v>
      </c>
      <c r="I356" s="40">
        <v>1166.5</v>
      </c>
      <c r="J356" s="40">
        <v>1183</v>
      </c>
      <c r="K356" s="31">
        <v>1150</v>
      </c>
      <c r="L356" s="31">
        <v>1122.5</v>
      </c>
      <c r="M356" s="31">
        <v>3.26003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4958.75</v>
      </c>
      <c r="D357" s="40">
        <v>4964.916666666667</v>
      </c>
      <c r="E357" s="40">
        <v>4924.8333333333339</v>
      </c>
      <c r="F357" s="40">
        <v>4890.916666666667</v>
      </c>
      <c r="G357" s="40">
        <v>4850.8333333333339</v>
      </c>
      <c r="H357" s="40">
        <v>4998.8333333333339</v>
      </c>
      <c r="I357" s="40">
        <v>5038.9166666666679</v>
      </c>
      <c r="J357" s="40">
        <v>5072.8333333333339</v>
      </c>
      <c r="K357" s="31">
        <v>5005</v>
      </c>
      <c r="L357" s="31">
        <v>4931</v>
      </c>
      <c r="M357" s="31">
        <v>2.5019200000000001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226.1</v>
      </c>
      <c r="D358" s="40">
        <v>226.66666666666666</v>
      </c>
      <c r="E358" s="40">
        <v>224.98333333333332</v>
      </c>
      <c r="F358" s="40">
        <v>223.86666666666667</v>
      </c>
      <c r="G358" s="40">
        <v>222.18333333333334</v>
      </c>
      <c r="H358" s="40">
        <v>227.7833333333333</v>
      </c>
      <c r="I358" s="40">
        <v>229.46666666666664</v>
      </c>
      <c r="J358" s="40">
        <v>230.58333333333329</v>
      </c>
      <c r="K358" s="31">
        <v>228.35</v>
      </c>
      <c r="L358" s="31">
        <v>225.55</v>
      </c>
      <c r="M358" s="31">
        <v>29.788160000000001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3856.15</v>
      </c>
      <c r="D359" s="40">
        <v>3843.8333333333335</v>
      </c>
      <c r="E359" s="40">
        <v>3817.3666666666668</v>
      </c>
      <c r="F359" s="40">
        <v>3778.5833333333335</v>
      </c>
      <c r="G359" s="40">
        <v>3752.1166666666668</v>
      </c>
      <c r="H359" s="40">
        <v>3882.6166666666668</v>
      </c>
      <c r="I359" s="40">
        <v>3909.083333333333</v>
      </c>
      <c r="J359" s="40">
        <v>3947.8666666666668</v>
      </c>
      <c r="K359" s="31">
        <v>3870.3</v>
      </c>
      <c r="L359" s="31">
        <v>3805.05</v>
      </c>
      <c r="M359" s="31">
        <v>0.14011999999999999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1581</v>
      </c>
      <c r="D360" s="40">
        <v>1576.3500000000001</v>
      </c>
      <c r="E360" s="40">
        <v>1564.7000000000003</v>
      </c>
      <c r="F360" s="40">
        <v>1548.4</v>
      </c>
      <c r="G360" s="40">
        <v>1536.7500000000002</v>
      </c>
      <c r="H360" s="40">
        <v>1592.6500000000003</v>
      </c>
      <c r="I360" s="40">
        <v>1604.3000000000004</v>
      </c>
      <c r="J360" s="40">
        <v>1620.6000000000004</v>
      </c>
      <c r="K360" s="31">
        <v>1588</v>
      </c>
      <c r="L360" s="31">
        <v>1560.05</v>
      </c>
      <c r="M360" s="31">
        <v>0.62361999999999995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2697.7</v>
      </c>
      <c r="D361" s="40">
        <v>2690.1166666666668</v>
      </c>
      <c r="E361" s="40">
        <v>2675.2333333333336</v>
      </c>
      <c r="F361" s="40">
        <v>2652.7666666666669</v>
      </c>
      <c r="G361" s="40">
        <v>2637.8833333333337</v>
      </c>
      <c r="H361" s="40">
        <v>2712.5833333333335</v>
      </c>
      <c r="I361" s="40">
        <v>2727.4666666666667</v>
      </c>
      <c r="J361" s="40">
        <v>2749.9333333333334</v>
      </c>
      <c r="K361" s="31">
        <v>2705</v>
      </c>
      <c r="L361" s="31">
        <v>2667.65</v>
      </c>
      <c r="M361" s="31">
        <v>4.3564999999999996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94.6</v>
      </c>
      <c r="D362" s="40">
        <v>95.05</v>
      </c>
      <c r="E362" s="40">
        <v>92.35</v>
      </c>
      <c r="F362" s="40">
        <v>90.1</v>
      </c>
      <c r="G362" s="40">
        <v>87.399999999999991</v>
      </c>
      <c r="H362" s="40">
        <v>97.3</v>
      </c>
      <c r="I362" s="40">
        <v>100.00000000000001</v>
      </c>
      <c r="J362" s="40">
        <v>102.25</v>
      </c>
      <c r="K362" s="31">
        <v>97.75</v>
      </c>
      <c r="L362" s="31">
        <v>92.8</v>
      </c>
      <c r="M362" s="31">
        <v>602.22119999999995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1146.3499999999999</v>
      </c>
      <c r="D363" s="40">
        <v>1131.3999999999999</v>
      </c>
      <c r="E363" s="40">
        <v>1109.7999999999997</v>
      </c>
      <c r="F363" s="40">
        <v>1073.2499999999998</v>
      </c>
      <c r="G363" s="40">
        <v>1051.6499999999996</v>
      </c>
      <c r="H363" s="40">
        <v>1167.9499999999998</v>
      </c>
      <c r="I363" s="40">
        <v>1189.5499999999997</v>
      </c>
      <c r="J363" s="40">
        <v>1226.0999999999999</v>
      </c>
      <c r="K363" s="31">
        <v>1153</v>
      </c>
      <c r="L363" s="31">
        <v>1094.8499999999999</v>
      </c>
      <c r="M363" s="31">
        <v>5.14147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3574.7</v>
      </c>
      <c r="D364" s="40">
        <v>3566.6166666666663</v>
      </c>
      <c r="E364" s="40">
        <v>3546.2833333333328</v>
      </c>
      <c r="F364" s="40">
        <v>3517.8666666666663</v>
      </c>
      <c r="G364" s="40">
        <v>3497.5333333333328</v>
      </c>
      <c r="H364" s="40">
        <v>3595.0333333333328</v>
      </c>
      <c r="I364" s="40">
        <v>3615.3666666666659</v>
      </c>
      <c r="J364" s="40">
        <v>3643.7833333333328</v>
      </c>
      <c r="K364" s="31">
        <v>3586.95</v>
      </c>
      <c r="L364" s="31">
        <v>3538.2</v>
      </c>
      <c r="M364" s="31">
        <v>2.23482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1357.65</v>
      </c>
      <c r="D365" s="40">
        <v>1341.5333333333335</v>
      </c>
      <c r="E365" s="40">
        <v>1305.116666666667</v>
      </c>
      <c r="F365" s="40">
        <v>1252.5833333333335</v>
      </c>
      <c r="G365" s="40">
        <v>1216.166666666667</v>
      </c>
      <c r="H365" s="40">
        <v>1394.0666666666671</v>
      </c>
      <c r="I365" s="40">
        <v>1430.4833333333336</v>
      </c>
      <c r="J365" s="40">
        <v>1483.0166666666671</v>
      </c>
      <c r="K365" s="31">
        <v>1377.95</v>
      </c>
      <c r="L365" s="31">
        <v>1289</v>
      </c>
      <c r="M365" s="31">
        <v>7.1406299999999998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345</v>
      </c>
      <c r="D366" s="40">
        <v>343.91666666666669</v>
      </c>
      <c r="E366" s="40">
        <v>341.88333333333338</v>
      </c>
      <c r="F366" s="40">
        <v>338.76666666666671</v>
      </c>
      <c r="G366" s="40">
        <v>336.73333333333341</v>
      </c>
      <c r="H366" s="40">
        <v>347.03333333333336</v>
      </c>
      <c r="I366" s="40">
        <v>349.06666666666666</v>
      </c>
      <c r="J366" s="40">
        <v>352.18333333333334</v>
      </c>
      <c r="K366" s="31">
        <v>345.95</v>
      </c>
      <c r="L366" s="31">
        <v>340.8</v>
      </c>
      <c r="M366" s="31">
        <v>13.29879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197.1</v>
      </c>
      <c r="D367" s="40">
        <v>196.58333333333334</v>
      </c>
      <c r="E367" s="40">
        <v>194.76666666666668</v>
      </c>
      <c r="F367" s="40">
        <v>192.43333333333334</v>
      </c>
      <c r="G367" s="40">
        <v>190.61666666666667</v>
      </c>
      <c r="H367" s="40">
        <v>198.91666666666669</v>
      </c>
      <c r="I367" s="40">
        <v>200.73333333333335</v>
      </c>
      <c r="J367" s="40">
        <v>203.06666666666669</v>
      </c>
      <c r="K367" s="31">
        <v>198.4</v>
      </c>
      <c r="L367" s="31">
        <v>194.25</v>
      </c>
      <c r="M367" s="31">
        <v>98.610479999999995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246.45</v>
      </c>
      <c r="D368" s="40">
        <v>246.1</v>
      </c>
      <c r="E368" s="40">
        <v>244.85</v>
      </c>
      <c r="F368" s="40">
        <v>243.25</v>
      </c>
      <c r="G368" s="40">
        <v>242</v>
      </c>
      <c r="H368" s="40">
        <v>247.7</v>
      </c>
      <c r="I368" s="40">
        <v>248.95</v>
      </c>
      <c r="J368" s="40">
        <v>250.54999999999998</v>
      </c>
      <c r="K368" s="31">
        <v>247.35</v>
      </c>
      <c r="L368" s="31">
        <v>244.5</v>
      </c>
      <c r="M368" s="31">
        <v>72.767709999999994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389.7</v>
      </c>
      <c r="D369" s="40">
        <v>390.60000000000008</v>
      </c>
      <c r="E369" s="40">
        <v>387.20000000000016</v>
      </c>
      <c r="F369" s="40">
        <v>384.7000000000001</v>
      </c>
      <c r="G369" s="40">
        <v>381.30000000000018</v>
      </c>
      <c r="H369" s="40">
        <v>393.10000000000014</v>
      </c>
      <c r="I369" s="40">
        <v>396.50000000000011</v>
      </c>
      <c r="J369" s="40">
        <v>399.00000000000011</v>
      </c>
      <c r="K369" s="31">
        <v>394</v>
      </c>
      <c r="L369" s="31">
        <v>388.1</v>
      </c>
      <c r="M369" s="31">
        <v>3.9956399999999999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575.04999999999995</v>
      </c>
      <c r="D370" s="40">
        <v>574.33333333333337</v>
      </c>
      <c r="E370" s="40">
        <v>569.81666666666672</v>
      </c>
      <c r="F370" s="40">
        <v>564.58333333333337</v>
      </c>
      <c r="G370" s="40">
        <v>560.06666666666672</v>
      </c>
      <c r="H370" s="40">
        <v>579.56666666666672</v>
      </c>
      <c r="I370" s="40">
        <v>584.08333333333337</v>
      </c>
      <c r="J370" s="40">
        <v>589.31666666666672</v>
      </c>
      <c r="K370" s="31">
        <v>578.85</v>
      </c>
      <c r="L370" s="31">
        <v>569.1</v>
      </c>
      <c r="M370" s="31">
        <v>3.6390899999999999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660.75</v>
      </c>
      <c r="D371" s="40">
        <v>661.86666666666667</v>
      </c>
      <c r="E371" s="40">
        <v>653.88333333333333</v>
      </c>
      <c r="F371" s="40">
        <v>647.01666666666665</v>
      </c>
      <c r="G371" s="40">
        <v>639.0333333333333</v>
      </c>
      <c r="H371" s="40">
        <v>668.73333333333335</v>
      </c>
      <c r="I371" s="40">
        <v>676.7166666666667</v>
      </c>
      <c r="J371" s="40">
        <v>683.58333333333337</v>
      </c>
      <c r="K371" s="31">
        <v>669.85</v>
      </c>
      <c r="L371" s="31">
        <v>655</v>
      </c>
      <c r="M371" s="31">
        <v>5.5999699999999999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129.15</v>
      </c>
      <c r="D372" s="40">
        <v>127.86666666666667</v>
      </c>
      <c r="E372" s="40">
        <v>125.68333333333334</v>
      </c>
      <c r="F372" s="40">
        <v>122.21666666666667</v>
      </c>
      <c r="G372" s="40">
        <v>120.03333333333333</v>
      </c>
      <c r="H372" s="40">
        <v>131.33333333333334</v>
      </c>
      <c r="I372" s="40">
        <v>133.51666666666668</v>
      </c>
      <c r="J372" s="40">
        <v>136.98333333333335</v>
      </c>
      <c r="K372" s="31">
        <v>130.05000000000001</v>
      </c>
      <c r="L372" s="31">
        <v>124.4</v>
      </c>
      <c r="M372" s="31">
        <v>8.0500000000000007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1108.55</v>
      </c>
      <c r="D373" s="40">
        <v>1112.7</v>
      </c>
      <c r="E373" s="40">
        <v>1096.9000000000001</v>
      </c>
      <c r="F373" s="40">
        <v>1085.25</v>
      </c>
      <c r="G373" s="40">
        <v>1069.45</v>
      </c>
      <c r="H373" s="40">
        <v>1124.3500000000001</v>
      </c>
      <c r="I373" s="40">
        <v>1140.1499999999999</v>
      </c>
      <c r="J373" s="40">
        <v>1151.8000000000002</v>
      </c>
      <c r="K373" s="31">
        <v>1128.5</v>
      </c>
      <c r="L373" s="31">
        <v>1101.05</v>
      </c>
      <c r="M373" s="31">
        <v>0.15737999999999999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5099.8500000000004</v>
      </c>
      <c r="D374" s="40">
        <v>5152.7333333333336</v>
      </c>
      <c r="E374" s="40">
        <v>5017.2166666666672</v>
      </c>
      <c r="F374" s="40">
        <v>4934.5833333333339</v>
      </c>
      <c r="G374" s="40">
        <v>4799.0666666666675</v>
      </c>
      <c r="H374" s="40">
        <v>5235.3666666666668</v>
      </c>
      <c r="I374" s="40">
        <v>5370.8833333333332</v>
      </c>
      <c r="J374" s="40">
        <v>5453.5166666666664</v>
      </c>
      <c r="K374" s="31">
        <v>5288.25</v>
      </c>
      <c r="L374" s="31">
        <v>5070.1000000000004</v>
      </c>
      <c r="M374" s="31">
        <v>0.15146000000000001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13947</v>
      </c>
      <c r="D375" s="40">
        <v>13930.033333333333</v>
      </c>
      <c r="E375" s="40">
        <v>13848.066666666666</v>
      </c>
      <c r="F375" s="40">
        <v>13749.133333333333</v>
      </c>
      <c r="G375" s="40">
        <v>13667.166666666666</v>
      </c>
      <c r="H375" s="40">
        <v>14028.966666666665</v>
      </c>
      <c r="I375" s="40">
        <v>14110.933333333332</v>
      </c>
      <c r="J375" s="40">
        <v>14209.866666666665</v>
      </c>
      <c r="K375" s="31">
        <v>14012</v>
      </c>
      <c r="L375" s="31">
        <v>13831.1</v>
      </c>
      <c r="M375" s="31">
        <v>3.7920000000000002E-2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51.55</v>
      </c>
      <c r="D376" s="40">
        <v>51.5</v>
      </c>
      <c r="E376" s="40">
        <v>50.55</v>
      </c>
      <c r="F376" s="40">
        <v>49.55</v>
      </c>
      <c r="G376" s="40">
        <v>48.599999999999994</v>
      </c>
      <c r="H376" s="40">
        <v>52.5</v>
      </c>
      <c r="I376" s="40">
        <v>53.45</v>
      </c>
      <c r="J376" s="40">
        <v>54.45</v>
      </c>
      <c r="K376" s="31">
        <v>52.45</v>
      </c>
      <c r="L376" s="31">
        <v>50.5</v>
      </c>
      <c r="M376" s="31">
        <v>968.84339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427.25</v>
      </c>
      <c r="D377" s="40">
        <v>426.5</v>
      </c>
      <c r="E377" s="40">
        <v>423.8</v>
      </c>
      <c r="F377" s="40">
        <v>420.35</v>
      </c>
      <c r="G377" s="40">
        <v>417.65000000000003</v>
      </c>
      <c r="H377" s="40">
        <v>429.95</v>
      </c>
      <c r="I377" s="40">
        <v>432.65000000000003</v>
      </c>
      <c r="J377" s="40">
        <v>436.09999999999997</v>
      </c>
      <c r="K377" s="31">
        <v>429.2</v>
      </c>
      <c r="L377" s="31">
        <v>423.05</v>
      </c>
      <c r="M377" s="31">
        <v>1.18808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173.35</v>
      </c>
      <c r="D378" s="40">
        <v>171.61666666666665</v>
      </c>
      <c r="E378" s="40">
        <v>168.5333333333333</v>
      </c>
      <c r="F378" s="40">
        <v>163.71666666666667</v>
      </c>
      <c r="G378" s="40">
        <v>160.63333333333333</v>
      </c>
      <c r="H378" s="40">
        <v>176.43333333333328</v>
      </c>
      <c r="I378" s="40">
        <v>179.51666666666659</v>
      </c>
      <c r="J378" s="40">
        <v>184.33333333333326</v>
      </c>
      <c r="K378" s="31">
        <v>174.7</v>
      </c>
      <c r="L378" s="31">
        <v>166.8</v>
      </c>
      <c r="M378" s="31">
        <v>100.48339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152.6</v>
      </c>
      <c r="D379" s="40">
        <v>152.26666666666668</v>
      </c>
      <c r="E379" s="40">
        <v>150.88333333333335</v>
      </c>
      <c r="F379" s="40">
        <v>149.16666666666669</v>
      </c>
      <c r="G379" s="40">
        <v>147.78333333333336</v>
      </c>
      <c r="H379" s="40">
        <v>153.98333333333335</v>
      </c>
      <c r="I379" s="40">
        <v>155.36666666666667</v>
      </c>
      <c r="J379" s="40">
        <v>157.08333333333334</v>
      </c>
      <c r="K379" s="31">
        <v>153.65</v>
      </c>
      <c r="L379" s="31">
        <v>150.55000000000001</v>
      </c>
      <c r="M379" s="31">
        <v>74.039199999999994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672.45</v>
      </c>
      <c r="D380" s="40">
        <v>677.4</v>
      </c>
      <c r="E380" s="40">
        <v>656.59999999999991</v>
      </c>
      <c r="F380" s="40">
        <v>640.74999999999989</v>
      </c>
      <c r="G380" s="40">
        <v>619.94999999999982</v>
      </c>
      <c r="H380" s="40">
        <v>693.25</v>
      </c>
      <c r="I380" s="40">
        <v>714.05</v>
      </c>
      <c r="J380" s="40">
        <v>729.90000000000009</v>
      </c>
      <c r="K380" s="31">
        <v>698.2</v>
      </c>
      <c r="L380" s="31">
        <v>661.55</v>
      </c>
      <c r="M380" s="31">
        <v>8.9010300000000004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398.55</v>
      </c>
      <c r="D381" s="40">
        <v>393.2833333333333</v>
      </c>
      <c r="E381" s="40">
        <v>386.56666666666661</v>
      </c>
      <c r="F381" s="40">
        <v>374.58333333333331</v>
      </c>
      <c r="G381" s="40">
        <v>367.86666666666662</v>
      </c>
      <c r="H381" s="40">
        <v>405.26666666666659</v>
      </c>
      <c r="I381" s="40">
        <v>411.98333333333329</v>
      </c>
      <c r="J381" s="40">
        <v>423.96666666666658</v>
      </c>
      <c r="K381" s="31">
        <v>400</v>
      </c>
      <c r="L381" s="31">
        <v>381.3</v>
      </c>
      <c r="M381" s="31">
        <v>29.125969999999999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1199.7</v>
      </c>
      <c r="D382" s="40">
        <v>1195.2666666666667</v>
      </c>
      <c r="E382" s="40">
        <v>1185.5333333333333</v>
      </c>
      <c r="F382" s="40">
        <v>1171.3666666666666</v>
      </c>
      <c r="G382" s="40">
        <v>1161.6333333333332</v>
      </c>
      <c r="H382" s="40">
        <v>1209.4333333333334</v>
      </c>
      <c r="I382" s="40">
        <v>1219.1666666666665</v>
      </c>
      <c r="J382" s="40">
        <v>1233.3333333333335</v>
      </c>
      <c r="K382" s="31">
        <v>1205</v>
      </c>
      <c r="L382" s="31">
        <v>1181.0999999999999</v>
      </c>
      <c r="M382" s="31">
        <v>1.36877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122.85</v>
      </c>
      <c r="D383" s="40">
        <v>123.25</v>
      </c>
      <c r="E383" s="40">
        <v>121.7</v>
      </c>
      <c r="F383" s="40">
        <v>120.55</v>
      </c>
      <c r="G383" s="40">
        <v>119</v>
      </c>
      <c r="H383" s="40">
        <v>124.4</v>
      </c>
      <c r="I383" s="40">
        <v>125.95000000000002</v>
      </c>
      <c r="J383" s="40">
        <v>127.10000000000001</v>
      </c>
      <c r="K383" s="31">
        <v>124.8</v>
      </c>
      <c r="L383" s="31">
        <v>122.1</v>
      </c>
      <c r="M383" s="31">
        <v>105.55409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172.15</v>
      </c>
      <c r="D384" s="40">
        <v>171.36666666666665</v>
      </c>
      <c r="E384" s="40">
        <v>167.98333333333329</v>
      </c>
      <c r="F384" s="40">
        <v>163.81666666666663</v>
      </c>
      <c r="G384" s="40">
        <v>160.43333333333328</v>
      </c>
      <c r="H384" s="40">
        <v>175.5333333333333</v>
      </c>
      <c r="I384" s="40">
        <v>178.91666666666669</v>
      </c>
      <c r="J384" s="40">
        <v>183.08333333333331</v>
      </c>
      <c r="K384" s="31">
        <v>174.75</v>
      </c>
      <c r="L384" s="31">
        <v>167.2</v>
      </c>
      <c r="M384" s="31">
        <v>94.564840000000004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944.65</v>
      </c>
      <c r="D385" s="40">
        <v>943.73333333333323</v>
      </c>
      <c r="E385" s="40">
        <v>937.56666666666649</v>
      </c>
      <c r="F385" s="40">
        <v>930.48333333333323</v>
      </c>
      <c r="G385" s="40">
        <v>924.31666666666649</v>
      </c>
      <c r="H385" s="40">
        <v>950.81666666666649</v>
      </c>
      <c r="I385" s="40">
        <v>956.98333333333323</v>
      </c>
      <c r="J385" s="40">
        <v>964.06666666666649</v>
      </c>
      <c r="K385" s="31">
        <v>949.9</v>
      </c>
      <c r="L385" s="31">
        <v>936.65</v>
      </c>
      <c r="M385" s="31">
        <v>1.5678300000000001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620.54999999999995</v>
      </c>
      <c r="D386" s="40">
        <v>632.31666666666661</v>
      </c>
      <c r="E386" s="40">
        <v>595.33333333333326</v>
      </c>
      <c r="F386" s="40">
        <v>570.11666666666667</v>
      </c>
      <c r="G386" s="40">
        <v>533.13333333333333</v>
      </c>
      <c r="H386" s="40">
        <v>657.53333333333319</v>
      </c>
      <c r="I386" s="40">
        <v>694.51666666666654</v>
      </c>
      <c r="J386" s="40">
        <v>719.73333333333312</v>
      </c>
      <c r="K386" s="31">
        <v>669.3</v>
      </c>
      <c r="L386" s="31">
        <v>607.1</v>
      </c>
      <c r="M386" s="31">
        <v>41.123399999999997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194.45</v>
      </c>
      <c r="D387" s="40">
        <v>194.83333333333334</v>
      </c>
      <c r="E387" s="40">
        <v>193.76666666666668</v>
      </c>
      <c r="F387" s="40">
        <v>193.08333333333334</v>
      </c>
      <c r="G387" s="40">
        <v>192.01666666666668</v>
      </c>
      <c r="H387" s="40">
        <v>195.51666666666668</v>
      </c>
      <c r="I387" s="40">
        <v>196.58333333333334</v>
      </c>
      <c r="J387" s="40">
        <v>197.26666666666668</v>
      </c>
      <c r="K387" s="31">
        <v>195.9</v>
      </c>
      <c r="L387" s="31">
        <v>194.15</v>
      </c>
      <c r="M387" s="31">
        <v>3.0813199999999998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109.25</v>
      </c>
      <c r="D388" s="40">
        <v>109.41666666666667</v>
      </c>
      <c r="E388" s="40">
        <v>108.63333333333334</v>
      </c>
      <c r="F388" s="40">
        <v>108.01666666666667</v>
      </c>
      <c r="G388" s="40">
        <v>107.23333333333333</v>
      </c>
      <c r="H388" s="40">
        <v>110.03333333333335</v>
      </c>
      <c r="I388" s="40">
        <v>110.81666666666668</v>
      </c>
      <c r="J388" s="40">
        <v>111.43333333333335</v>
      </c>
      <c r="K388" s="31">
        <v>110.2</v>
      </c>
      <c r="L388" s="31">
        <v>108.8</v>
      </c>
      <c r="M388" s="31">
        <v>15.04162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2328.9</v>
      </c>
      <c r="D389" s="40">
        <v>2315.1833333333334</v>
      </c>
      <c r="E389" s="40">
        <v>2295.2166666666667</v>
      </c>
      <c r="F389" s="40">
        <v>2261.5333333333333</v>
      </c>
      <c r="G389" s="40">
        <v>2241.5666666666666</v>
      </c>
      <c r="H389" s="40">
        <v>2348.8666666666668</v>
      </c>
      <c r="I389" s="40">
        <v>2368.8333333333339</v>
      </c>
      <c r="J389" s="40">
        <v>2402.5166666666669</v>
      </c>
      <c r="K389" s="31">
        <v>2335.15</v>
      </c>
      <c r="L389" s="31">
        <v>2281.5</v>
      </c>
      <c r="M389" s="31">
        <v>0.19885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38.1</v>
      </c>
      <c r="D390" s="40">
        <v>38.283333333333339</v>
      </c>
      <c r="E390" s="40">
        <v>37.866666666666674</v>
      </c>
      <c r="F390" s="40">
        <v>37.633333333333333</v>
      </c>
      <c r="G390" s="40">
        <v>37.216666666666669</v>
      </c>
      <c r="H390" s="40">
        <v>38.51666666666668</v>
      </c>
      <c r="I390" s="40">
        <v>38.933333333333351</v>
      </c>
      <c r="J390" s="40">
        <v>39.166666666666686</v>
      </c>
      <c r="K390" s="31">
        <v>38.700000000000003</v>
      </c>
      <c r="L390" s="31">
        <v>38.049999999999997</v>
      </c>
      <c r="M390" s="31">
        <v>9.0594000000000001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1725.8</v>
      </c>
      <c r="D391" s="40">
        <v>1712.6000000000001</v>
      </c>
      <c r="E391" s="40">
        <v>1678.2000000000003</v>
      </c>
      <c r="F391" s="40">
        <v>1630.6000000000001</v>
      </c>
      <c r="G391" s="40">
        <v>1596.2000000000003</v>
      </c>
      <c r="H391" s="40">
        <v>1760.2000000000003</v>
      </c>
      <c r="I391" s="40">
        <v>1794.6000000000004</v>
      </c>
      <c r="J391" s="40">
        <v>1842.2000000000003</v>
      </c>
      <c r="K391" s="31">
        <v>1747</v>
      </c>
      <c r="L391" s="31">
        <v>1665</v>
      </c>
      <c r="M391" s="31">
        <v>5.6121100000000004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186.85</v>
      </c>
      <c r="D392" s="40">
        <v>187.88333333333333</v>
      </c>
      <c r="E392" s="40">
        <v>184.36666666666665</v>
      </c>
      <c r="F392" s="40">
        <v>181.88333333333333</v>
      </c>
      <c r="G392" s="40">
        <v>178.36666666666665</v>
      </c>
      <c r="H392" s="40">
        <v>190.36666666666665</v>
      </c>
      <c r="I392" s="40">
        <v>193.8833333333333</v>
      </c>
      <c r="J392" s="40">
        <v>196.36666666666665</v>
      </c>
      <c r="K392" s="31">
        <v>191.4</v>
      </c>
      <c r="L392" s="31">
        <v>185.4</v>
      </c>
      <c r="M392" s="31">
        <v>16.740259999999999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923.35</v>
      </c>
      <c r="D393" s="40">
        <v>925.11666666666667</v>
      </c>
      <c r="E393" s="40">
        <v>915.23333333333335</v>
      </c>
      <c r="F393" s="40">
        <v>907.11666666666667</v>
      </c>
      <c r="G393" s="40">
        <v>897.23333333333335</v>
      </c>
      <c r="H393" s="40">
        <v>933.23333333333335</v>
      </c>
      <c r="I393" s="40">
        <v>943.11666666666679</v>
      </c>
      <c r="J393" s="40">
        <v>951.23333333333335</v>
      </c>
      <c r="K393" s="31">
        <v>935</v>
      </c>
      <c r="L393" s="31">
        <v>917</v>
      </c>
      <c r="M393" s="31">
        <v>0.99677000000000004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2577.4</v>
      </c>
      <c r="D394" s="40">
        <v>2573.3333333333335</v>
      </c>
      <c r="E394" s="40">
        <v>2564.2666666666669</v>
      </c>
      <c r="F394" s="40">
        <v>2551.1333333333332</v>
      </c>
      <c r="G394" s="40">
        <v>2542.0666666666666</v>
      </c>
      <c r="H394" s="40">
        <v>2586.4666666666672</v>
      </c>
      <c r="I394" s="40">
        <v>2595.5333333333338</v>
      </c>
      <c r="J394" s="40">
        <v>2608.6666666666674</v>
      </c>
      <c r="K394" s="31">
        <v>2582.4</v>
      </c>
      <c r="L394" s="31">
        <v>2560.1999999999998</v>
      </c>
      <c r="M394" s="31">
        <v>111.5518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110</v>
      </c>
      <c r="D395" s="40">
        <v>109.53333333333335</v>
      </c>
      <c r="E395" s="40">
        <v>108.41666666666669</v>
      </c>
      <c r="F395" s="40">
        <v>106.83333333333334</v>
      </c>
      <c r="G395" s="40">
        <v>105.71666666666668</v>
      </c>
      <c r="H395" s="40">
        <v>111.11666666666669</v>
      </c>
      <c r="I395" s="40">
        <v>112.23333333333333</v>
      </c>
      <c r="J395" s="40">
        <v>113.81666666666669</v>
      </c>
      <c r="K395" s="31">
        <v>110.65</v>
      </c>
      <c r="L395" s="31">
        <v>107.95</v>
      </c>
      <c r="M395" s="31">
        <v>7.8260699999999996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848.1</v>
      </c>
      <c r="D396" s="40">
        <v>849.51666666666677</v>
      </c>
      <c r="E396" s="40">
        <v>843.03333333333353</v>
      </c>
      <c r="F396" s="40">
        <v>837.96666666666681</v>
      </c>
      <c r="G396" s="40">
        <v>831.48333333333358</v>
      </c>
      <c r="H396" s="40">
        <v>854.58333333333348</v>
      </c>
      <c r="I396" s="40">
        <v>861.06666666666683</v>
      </c>
      <c r="J396" s="40">
        <v>866.13333333333344</v>
      </c>
      <c r="K396" s="31">
        <v>856</v>
      </c>
      <c r="L396" s="31">
        <v>844.45</v>
      </c>
      <c r="M396" s="31">
        <v>0.83650000000000002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1574.35</v>
      </c>
      <c r="D397" s="40">
        <v>1577</v>
      </c>
      <c r="E397" s="40">
        <v>1556.95</v>
      </c>
      <c r="F397" s="40">
        <v>1539.55</v>
      </c>
      <c r="G397" s="40">
        <v>1519.5</v>
      </c>
      <c r="H397" s="40">
        <v>1594.4</v>
      </c>
      <c r="I397" s="40">
        <v>1614.4500000000003</v>
      </c>
      <c r="J397" s="40">
        <v>1631.8500000000001</v>
      </c>
      <c r="K397" s="31">
        <v>1597.05</v>
      </c>
      <c r="L397" s="31">
        <v>1559.6</v>
      </c>
      <c r="M397" s="31">
        <v>2.44049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912.9</v>
      </c>
      <c r="D398" s="40">
        <v>912.76666666666677</v>
      </c>
      <c r="E398" s="40">
        <v>908.13333333333355</v>
      </c>
      <c r="F398" s="40">
        <v>903.36666666666679</v>
      </c>
      <c r="G398" s="40">
        <v>898.73333333333358</v>
      </c>
      <c r="H398" s="40">
        <v>917.53333333333353</v>
      </c>
      <c r="I398" s="40">
        <v>922.16666666666674</v>
      </c>
      <c r="J398" s="40">
        <v>926.93333333333351</v>
      </c>
      <c r="K398" s="31">
        <v>917.4</v>
      </c>
      <c r="L398" s="31">
        <v>908</v>
      </c>
      <c r="M398" s="31">
        <v>6.1970299999999998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1281.3499999999999</v>
      </c>
      <c r="D399" s="40">
        <v>1269.7833333333335</v>
      </c>
      <c r="E399" s="40">
        <v>1247.616666666667</v>
      </c>
      <c r="F399" s="40">
        <v>1213.8833333333334</v>
      </c>
      <c r="G399" s="40">
        <v>1191.7166666666669</v>
      </c>
      <c r="H399" s="40">
        <v>1303.5166666666671</v>
      </c>
      <c r="I399" s="40">
        <v>1325.6833333333336</v>
      </c>
      <c r="J399" s="40">
        <v>1359.4166666666672</v>
      </c>
      <c r="K399" s="31">
        <v>1291.95</v>
      </c>
      <c r="L399" s="31">
        <v>1236.05</v>
      </c>
      <c r="M399" s="31">
        <v>20.490030000000001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413.8</v>
      </c>
      <c r="D400" s="40">
        <v>417.93333333333334</v>
      </c>
      <c r="E400" s="40">
        <v>407.86666666666667</v>
      </c>
      <c r="F400" s="40">
        <v>401.93333333333334</v>
      </c>
      <c r="G400" s="40">
        <v>391.86666666666667</v>
      </c>
      <c r="H400" s="40">
        <v>423.86666666666667</v>
      </c>
      <c r="I400" s="40">
        <v>433.93333333333339</v>
      </c>
      <c r="J400" s="40">
        <v>439.86666666666667</v>
      </c>
      <c r="K400" s="31">
        <v>428</v>
      </c>
      <c r="L400" s="31">
        <v>412</v>
      </c>
      <c r="M400" s="31">
        <v>0.64205000000000001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38.799999999999997</v>
      </c>
      <c r="D401" s="40">
        <v>39</v>
      </c>
      <c r="E401" s="40">
        <v>38.450000000000003</v>
      </c>
      <c r="F401" s="40">
        <v>38.1</v>
      </c>
      <c r="G401" s="40">
        <v>37.550000000000004</v>
      </c>
      <c r="H401" s="40">
        <v>39.35</v>
      </c>
      <c r="I401" s="40">
        <v>39.9</v>
      </c>
      <c r="J401" s="40">
        <v>40.25</v>
      </c>
      <c r="K401" s="31">
        <v>39.549999999999997</v>
      </c>
      <c r="L401" s="31">
        <v>38.65</v>
      </c>
      <c r="M401" s="31">
        <v>69.193240000000003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4779.25</v>
      </c>
      <c r="D402" s="40">
        <v>4764.416666666667</v>
      </c>
      <c r="E402" s="40">
        <v>4730.3833333333341</v>
      </c>
      <c r="F402" s="40">
        <v>4681.5166666666673</v>
      </c>
      <c r="G402" s="40">
        <v>4647.4833333333345</v>
      </c>
      <c r="H402" s="40">
        <v>4813.2833333333338</v>
      </c>
      <c r="I402" s="40">
        <v>4847.3166666666666</v>
      </c>
      <c r="J402" s="40">
        <v>4896.1833333333334</v>
      </c>
      <c r="K402" s="31">
        <v>4798.45</v>
      </c>
      <c r="L402" s="31">
        <v>4715.55</v>
      </c>
      <c r="M402" s="31">
        <v>0.11888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2397.4499999999998</v>
      </c>
      <c r="D403" s="40">
        <v>2389.8000000000002</v>
      </c>
      <c r="E403" s="40">
        <v>2374.7000000000003</v>
      </c>
      <c r="F403" s="40">
        <v>2351.9500000000003</v>
      </c>
      <c r="G403" s="40">
        <v>2336.8500000000004</v>
      </c>
      <c r="H403" s="40">
        <v>2412.5500000000002</v>
      </c>
      <c r="I403" s="40">
        <v>2427.6500000000005</v>
      </c>
      <c r="J403" s="40">
        <v>2450.4</v>
      </c>
      <c r="K403" s="31">
        <v>2404.9</v>
      </c>
      <c r="L403" s="31">
        <v>2367.0500000000002</v>
      </c>
      <c r="M403" s="31">
        <v>4.1880899999999999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82.55</v>
      </c>
      <c r="D404" s="40">
        <v>82.63333333333334</v>
      </c>
      <c r="E404" s="40">
        <v>81.816666666666677</v>
      </c>
      <c r="F404" s="40">
        <v>81.083333333333343</v>
      </c>
      <c r="G404" s="40">
        <v>80.26666666666668</v>
      </c>
      <c r="H404" s="40">
        <v>83.366666666666674</v>
      </c>
      <c r="I404" s="40">
        <v>84.183333333333337</v>
      </c>
      <c r="J404" s="40">
        <v>84.916666666666671</v>
      </c>
      <c r="K404" s="31">
        <v>83.45</v>
      </c>
      <c r="L404" s="31">
        <v>81.900000000000006</v>
      </c>
      <c r="M404" s="31">
        <v>166.14549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6930.35</v>
      </c>
      <c r="D405" s="40">
        <v>6948.6000000000013</v>
      </c>
      <c r="E405" s="40">
        <v>6896.6500000000024</v>
      </c>
      <c r="F405" s="40">
        <v>6862.9500000000007</v>
      </c>
      <c r="G405" s="40">
        <v>6811.0000000000018</v>
      </c>
      <c r="H405" s="40">
        <v>6982.3000000000029</v>
      </c>
      <c r="I405" s="40">
        <v>7034.2500000000018</v>
      </c>
      <c r="J405" s="40">
        <v>7067.9500000000035</v>
      </c>
      <c r="K405" s="31">
        <v>7000.55</v>
      </c>
      <c r="L405" s="31">
        <v>6914.9</v>
      </c>
      <c r="M405" s="31">
        <v>9.3060000000000004E-2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1397.3</v>
      </c>
      <c r="D406" s="40">
        <v>1393.9666666666665</v>
      </c>
      <c r="E406" s="40">
        <v>1383.333333333333</v>
      </c>
      <c r="F406" s="40">
        <v>1369.3666666666666</v>
      </c>
      <c r="G406" s="40">
        <v>1358.7333333333331</v>
      </c>
      <c r="H406" s="40">
        <v>1407.9333333333329</v>
      </c>
      <c r="I406" s="40">
        <v>1418.5666666666666</v>
      </c>
      <c r="J406" s="40">
        <v>1432.5333333333328</v>
      </c>
      <c r="K406" s="31">
        <v>1404.6</v>
      </c>
      <c r="L406" s="31">
        <v>1380</v>
      </c>
      <c r="M406" s="31">
        <v>0.51175000000000004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3184.55</v>
      </c>
      <c r="D407" s="40">
        <v>3143.85</v>
      </c>
      <c r="E407" s="40">
        <v>3073.7</v>
      </c>
      <c r="F407" s="40">
        <v>2962.85</v>
      </c>
      <c r="G407" s="40">
        <v>2892.7</v>
      </c>
      <c r="H407" s="40">
        <v>3254.7</v>
      </c>
      <c r="I407" s="40">
        <v>3324.8500000000004</v>
      </c>
      <c r="J407" s="40">
        <v>3435.7</v>
      </c>
      <c r="K407" s="31">
        <v>3214</v>
      </c>
      <c r="L407" s="31">
        <v>3033</v>
      </c>
      <c r="M407" s="31">
        <v>3.79237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543.15</v>
      </c>
      <c r="D408" s="40">
        <v>547.4</v>
      </c>
      <c r="E408" s="40">
        <v>536.15</v>
      </c>
      <c r="F408" s="40">
        <v>529.15</v>
      </c>
      <c r="G408" s="40">
        <v>517.9</v>
      </c>
      <c r="H408" s="40">
        <v>554.4</v>
      </c>
      <c r="I408" s="40">
        <v>565.65</v>
      </c>
      <c r="J408" s="40">
        <v>572.65</v>
      </c>
      <c r="K408" s="31">
        <v>558.65</v>
      </c>
      <c r="L408" s="31">
        <v>540.4</v>
      </c>
      <c r="M408" s="31">
        <v>1.19598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1187.5999999999999</v>
      </c>
      <c r="D409" s="40">
        <v>1195.1333333333332</v>
      </c>
      <c r="E409" s="40">
        <v>1169.2666666666664</v>
      </c>
      <c r="F409" s="40">
        <v>1150.9333333333332</v>
      </c>
      <c r="G409" s="40">
        <v>1125.0666666666664</v>
      </c>
      <c r="H409" s="40">
        <v>1213.4666666666665</v>
      </c>
      <c r="I409" s="40">
        <v>1239.3333333333333</v>
      </c>
      <c r="J409" s="40">
        <v>1257.6666666666665</v>
      </c>
      <c r="K409" s="31">
        <v>1221</v>
      </c>
      <c r="L409" s="31">
        <v>1176.8</v>
      </c>
      <c r="M409" s="31">
        <v>0.79120999999999997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235.6</v>
      </c>
      <c r="D410" s="40">
        <v>237.33333333333334</v>
      </c>
      <c r="E410" s="40">
        <v>232.61666666666667</v>
      </c>
      <c r="F410" s="40">
        <v>229.63333333333333</v>
      </c>
      <c r="G410" s="40">
        <v>224.91666666666666</v>
      </c>
      <c r="H410" s="40">
        <v>240.31666666666669</v>
      </c>
      <c r="I410" s="40">
        <v>245.03333333333333</v>
      </c>
      <c r="J410" s="40">
        <v>248.01666666666671</v>
      </c>
      <c r="K410" s="31">
        <v>242.05</v>
      </c>
      <c r="L410" s="31">
        <v>234.35</v>
      </c>
      <c r="M410" s="31">
        <v>6.5531100000000002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781.8</v>
      </c>
      <c r="D411" s="40">
        <v>788.06666666666661</v>
      </c>
      <c r="E411" s="40">
        <v>769.98333333333323</v>
      </c>
      <c r="F411" s="40">
        <v>758.16666666666663</v>
      </c>
      <c r="G411" s="40">
        <v>740.08333333333326</v>
      </c>
      <c r="H411" s="40">
        <v>799.88333333333321</v>
      </c>
      <c r="I411" s="40">
        <v>817.9666666666667</v>
      </c>
      <c r="J411" s="40">
        <v>829.78333333333319</v>
      </c>
      <c r="K411" s="31">
        <v>806.15</v>
      </c>
      <c r="L411" s="31">
        <v>776.25</v>
      </c>
      <c r="M411" s="31">
        <v>0.86900999999999995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26213.15</v>
      </c>
      <c r="D412" s="40">
        <v>26241.066666666666</v>
      </c>
      <c r="E412" s="40">
        <v>26082.133333333331</v>
      </c>
      <c r="F412" s="40">
        <v>25951.116666666665</v>
      </c>
      <c r="G412" s="40">
        <v>25792.183333333331</v>
      </c>
      <c r="H412" s="40">
        <v>26372.083333333332</v>
      </c>
      <c r="I412" s="40">
        <v>26531.016666666666</v>
      </c>
      <c r="J412" s="40">
        <v>26662.033333333333</v>
      </c>
      <c r="K412" s="31">
        <v>26400</v>
      </c>
      <c r="L412" s="31">
        <v>26110.05</v>
      </c>
      <c r="M412" s="31">
        <v>0.31673000000000001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43.7</v>
      </c>
      <c r="D413" s="40">
        <v>43.683333333333337</v>
      </c>
      <c r="E413" s="40">
        <v>43.066666666666677</v>
      </c>
      <c r="F413" s="40">
        <v>42.433333333333337</v>
      </c>
      <c r="G413" s="40">
        <v>41.816666666666677</v>
      </c>
      <c r="H413" s="40">
        <v>44.316666666666677</v>
      </c>
      <c r="I413" s="40">
        <v>44.933333333333337</v>
      </c>
      <c r="J413" s="40">
        <v>45.566666666666677</v>
      </c>
      <c r="K413" s="31">
        <v>44.3</v>
      </c>
      <c r="L413" s="31">
        <v>43.05</v>
      </c>
      <c r="M413" s="31">
        <v>93.00967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1401.5</v>
      </c>
      <c r="D414" s="40">
        <v>1400.8666666666668</v>
      </c>
      <c r="E414" s="40">
        <v>1390.7333333333336</v>
      </c>
      <c r="F414" s="40">
        <v>1379.9666666666667</v>
      </c>
      <c r="G414" s="40">
        <v>1369.8333333333335</v>
      </c>
      <c r="H414" s="40">
        <v>1411.6333333333337</v>
      </c>
      <c r="I414" s="40">
        <v>1421.7666666666669</v>
      </c>
      <c r="J414" s="40">
        <v>1432.5333333333338</v>
      </c>
      <c r="K414" s="31">
        <v>1411</v>
      </c>
      <c r="L414" s="31">
        <v>1390.1</v>
      </c>
      <c r="M414" s="31">
        <v>13.79509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340.3</v>
      </c>
      <c r="D415" s="40">
        <v>341.98333333333335</v>
      </c>
      <c r="E415" s="40">
        <v>335.31666666666672</v>
      </c>
      <c r="F415" s="40">
        <v>330.33333333333337</v>
      </c>
      <c r="G415" s="40">
        <v>323.66666666666674</v>
      </c>
      <c r="H415" s="40">
        <v>346.9666666666667</v>
      </c>
      <c r="I415" s="40">
        <v>353.63333333333333</v>
      </c>
      <c r="J415" s="40">
        <v>358.61666666666667</v>
      </c>
      <c r="K415" s="31">
        <v>348.65</v>
      </c>
      <c r="L415" s="31">
        <v>337</v>
      </c>
      <c r="M415" s="31">
        <v>5.2858000000000001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3793.1</v>
      </c>
      <c r="D416" s="40">
        <v>3777.3666666666668</v>
      </c>
      <c r="E416" s="40">
        <v>3755.7333333333336</v>
      </c>
      <c r="F416" s="40">
        <v>3718.3666666666668</v>
      </c>
      <c r="G416" s="40">
        <v>3696.7333333333336</v>
      </c>
      <c r="H416" s="40">
        <v>3814.7333333333336</v>
      </c>
      <c r="I416" s="40">
        <v>3836.3666666666668</v>
      </c>
      <c r="J416" s="40">
        <v>3873.7333333333336</v>
      </c>
      <c r="K416" s="31">
        <v>3799</v>
      </c>
      <c r="L416" s="31">
        <v>3740</v>
      </c>
      <c r="M416" s="31">
        <v>3.06264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552.29999999999995</v>
      </c>
      <c r="D417" s="40">
        <v>552.7166666666667</v>
      </c>
      <c r="E417" s="40">
        <v>546.43333333333339</v>
      </c>
      <c r="F417" s="40">
        <v>540.56666666666672</v>
      </c>
      <c r="G417" s="40">
        <v>534.28333333333342</v>
      </c>
      <c r="H417" s="40">
        <v>558.58333333333337</v>
      </c>
      <c r="I417" s="40">
        <v>564.86666666666667</v>
      </c>
      <c r="J417" s="40">
        <v>570.73333333333335</v>
      </c>
      <c r="K417" s="31">
        <v>559</v>
      </c>
      <c r="L417" s="31">
        <v>546.85</v>
      </c>
      <c r="M417" s="31">
        <v>4.0339799999999997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3799.15</v>
      </c>
      <c r="D418" s="40">
        <v>3808.7166666666667</v>
      </c>
      <c r="E418" s="40">
        <v>3740.4333333333334</v>
      </c>
      <c r="F418" s="40">
        <v>3681.7166666666667</v>
      </c>
      <c r="G418" s="40">
        <v>3613.4333333333334</v>
      </c>
      <c r="H418" s="40">
        <v>3867.4333333333334</v>
      </c>
      <c r="I418" s="40">
        <v>3935.7166666666672</v>
      </c>
      <c r="J418" s="40">
        <v>3994.4333333333334</v>
      </c>
      <c r="K418" s="31">
        <v>3877</v>
      </c>
      <c r="L418" s="31">
        <v>3750</v>
      </c>
      <c r="M418" s="31">
        <v>2.3266399999999998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520</v>
      </c>
      <c r="D419" s="40">
        <v>519</v>
      </c>
      <c r="E419" s="40">
        <v>515.1</v>
      </c>
      <c r="F419" s="40">
        <v>510.20000000000005</v>
      </c>
      <c r="G419" s="40">
        <v>506.30000000000007</v>
      </c>
      <c r="H419" s="40">
        <v>523.9</v>
      </c>
      <c r="I419" s="40">
        <v>527.80000000000007</v>
      </c>
      <c r="J419" s="40">
        <v>532.69999999999993</v>
      </c>
      <c r="K419" s="31">
        <v>522.9</v>
      </c>
      <c r="L419" s="31">
        <v>514.1</v>
      </c>
      <c r="M419" s="31">
        <v>12.14715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1018.45</v>
      </c>
      <c r="D420" s="40">
        <v>1020.7333333333332</v>
      </c>
      <c r="E420" s="40">
        <v>1001.7666666666664</v>
      </c>
      <c r="F420" s="40">
        <v>985.08333333333314</v>
      </c>
      <c r="G420" s="40">
        <v>966.11666666666633</v>
      </c>
      <c r="H420" s="40">
        <v>1037.4166666666665</v>
      </c>
      <c r="I420" s="40">
        <v>1056.3833333333334</v>
      </c>
      <c r="J420" s="40">
        <v>1073.0666666666666</v>
      </c>
      <c r="K420" s="31">
        <v>1039.7</v>
      </c>
      <c r="L420" s="31">
        <v>1004.05</v>
      </c>
      <c r="M420" s="31">
        <v>2.9932099999999999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530.45000000000005</v>
      </c>
      <c r="D421" s="40">
        <v>531.48333333333335</v>
      </c>
      <c r="E421" s="40">
        <v>525.4666666666667</v>
      </c>
      <c r="F421" s="40">
        <v>520.48333333333335</v>
      </c>
      <c r="G421" s="40">
        <v>514.4666666666667</v>
      </c>
      <c r="H421" s="40">
        <v>536.4666666666667</v>
      </c>
      <c r="I421" s="40">
        <v>542.48333333333335</v>
      </c>
      <c r="J421" s="40">
        <v>547.4666666666667</v>
      </c>
      <c r="K421" s="31">
        <v>537.5</v>
      </c>
      <c r="L421" s="31">
        <v>526.5</v>
      </c>
      <c r="M421" s="31">
        <v>7.0728600000000004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571.25</v>
      </c>
      <c r="D422" s="40">
        <v>571</v>
      </c>
      <c r="E422" s="40">
        <v>567.29999999999995</v>
      </c>
      <c r="F422" s="40">
        <v>563.34999999999991</v>
      </c>
      <c r="G422" s="40">
        <v>559.64999999999986</v>
      </c>
      <c r="H422" s="40">
        <v>574.95000000000005</v>
      </c>
      <c r="I422" s="40">
        <v>578.65000000000009</v>
      </c>
      <c r="J422" s="40">
        <v>582.60000000000014</v>
      </c>
      <c r="K422" s="31">
        <v>574.70000000000005</v>
      </c>
      <c r="L422" s="31">
        <v>567.04999999999995</v>
      </c>
      <c r="M422" s="31">
        <v>126.60226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85.15</v>
      </c>
      <c r="D423" s="40">
        <v>85.149999999999991</v>
      </c>
      <c r="E423" s="40">
        <v>84.699999999999989</v>
      </c>
      <c r="F423" s="40">
        <v>84.25</v>
      </c>
      <c r="G423" s="40">
        <v>83.8</v>
      </c>
      <c r="H423" s="40">
        <v>85.59999999999998</v>
      </c>
      <c r="I423" s="40">
        <v>86.05</v>
      </c>
      <c r="J423" s="40">
        <v>86.499999999999972</v>
      </c>
      <c r="K423" s="31">
        <v>85.6</v>
      </c>
      <c r="L423" s="31">
        <v>84.7</v>
      </c>
      <c r="M423" s="31">
        <v>115.01358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311.25</v>
      </c>
      <c r="D424" s="40">
        <v>312.4666666666667</v>
      </c>
      <c r="E424" s="40">
        <v>308.23333333333341</v>
      </c>
      <c r="F424" s="40">
        <v>305.2166666666667</v>
      </c>
      <c r="G424" s="40">
        <v>300.98333333333341</v>
      </c>
      <c r="H424" s="40">
        <v>315.48333333333341</v>
      </c>
      <c r="I424" s="40">
        <v>319.71666666666675</v>
      </c>
      <c r="J424" s="40">
        <v>322.73333333333341</v>
      </c>
      <c r="K424" s="31">
        <v>316.7</v>
      </c>
      <c r="L424" s="31">
        <v>309.45</v>
      </c>
      <c r="M424" s="31">
        <v>4.6024399999999996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154.15</v>
      </c>
      <c r="D425" s="40">
        <v>153.53333333333333</v>
      </c>
      <c r="E425" s="40">
        <v>152.36666666666667</v>
      </c>
      <c r="F425" s="40">
        <v>150.58333333333334</v>
      </c>
      <c r="G425" s="40">
        <v>149.41666666666669</v>
      </c>
      <c r="H425" s="40">
        <v>155.31666666666666</v>
      </c>
      <c r="I425" s="40">
        <v>156.48333333333335</v>
      </c>
      <c r="J425" s="40">
        <v>158.26666666666665</v>
      </c>
      <c r="K425" s="31">
        <v>154.69999999999999</v>
      </c>
      <c r="L425" s="31">
        <v>151.75</v>
      </c>
      <c r="M425" s="31">
        <v>8.4866399999999995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500.35</v>
      </c>
      <c r="D426" s="40">
        <v>502.41666666666669</v>
      </c>
      <c r="E426" s="40">
        <v>495.28333333333336</v>
      </c>
      <c r="F426" s="40">
        <v>490.2166666666667</v>
      </c>
      <c r="G426" s="40">
        <v>483.08333333333337</v>
      </c>
      <c r="H426" s="40">
        <v>507.48333333333335</v>
      </c>
      <c r="I426" s="40">
        <v>514.61666666666667</v>
      </c>
      <c r="J426" s="40">
        <v>519.68333333333339</v>
      </c>
      <c r="K426" s="31">
        <v>509.55</v>
      </c>
      <c r="L426" s="31">
        <v>497.35</v>
      </c>
      <c r="M426" s="31">
        <v>1.03278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415.8</v>
      </c>
      <c r="D427" s="40">
        <v>415.2833333333333</v>
      </c>
      <c r="E427" s="40">
        <v>409.76666666666659</v>
      </c>
      <c r="F427" s="40">
        <v>403.73333333333329</v>
      </c>
      <c r="G427" s="40">
        <v>398.21666666666658</v>
      </c>
      <c r="H427" s="40">
        <v>421.31666666666661</v>
      </c>
      <c r="I427" s="40">
        <v>426.83333333333326</v>
      </c>
      <c r="J427" s="40">
        <v>432.86666666666662</v>
      </c>
      <c r="K427" s="31">
        <v>420.8</v>
      </c>
      <c r="L427" s="31">
        <v>409.25</v>
      </c>
      <c r="M427" s="31">
        <v>6.1252700000000004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195.35</v>
      </c>
      <c r="D428" s="40">
        <v>195.79999999999998</v>
      </c>
      <c r="E428" s="40">
        <v>191.79999999999995</v>
      </c>
      <c r="F428" s="40">
        <v>188.24999999999997</v>
      </c>
      <c r="G428" s="40">
        <v>184.24999999999994</v>
      </c>
      <c r="H428" s="40">
        <v>199.34999999999997</v>
      </c>
      <c r="I428" s="40">
        <v>203.35000000000002</v>
      </c>
      <c r="J428" s="40">
        <v>206.89999999999998</v>
      </c>
      <c r="K428" s="31">
        <v>199.8</v>
      </c>
      <c r="L428" s="31">
        <v>192.25</v>
      </c>
      <c r="M428" s="31">
        <v>13.42052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992</v>
      </c>
      <c r="D429" s="40">
        <v>991.28333333333342</v>
      </c>
      <c r="E429" s="40">
        <v>987.91666666666686</v>
      </c>
      <c r="F429" s="40">
        <v>983.83333333333348</v>
      </c>
      <c r="G429" s="40">
        <v>980.46666666666692</v>
      </c>
      <c r="H429" s="40">
        <v>995.36666666666679</v>
      </c>
      <c r="I429" s="40">
        <v>998.73333333333335</v>
      </c>
      <c r="J429" s="40">
        <v>1002.8166666666667</v>
      </c>
      <c r="K429" s="31">
        <v>994.65</v>
      </c>
      <c r="L429" s="31">
        <v>987.2</v>
      </c>
      <c r="M429" s="31">
        <v>36.112139999999997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444.85</v>
      </c>
      <c r="D430" s="40">
        <v>443.3</v>
      </c>
      <c r="E430" s="40">
        <v>439.6</v>
      </c>
      <c r="F430" s="40">
        <v>434.35</v>
      </c>
      <c r="G430" s="40">
        <v>430.65000000000003</v>
      </c>
      <c r="H430" s="40">
        <v>448.55</v>
      </c>
      <c r="I430" s="40">
        <v>452.24999999999994</v>
      </c>
      <c r="J430" s="40">
        <v>457.5</v>
      </c>
      <c r="K430" s="31">
        <v>447</v>
      </c>
      <c r="L430" s="31">
        <v>438.05</v>
      </c>
      <c r="M430" s="31">
        <v>6.2659599999999998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2577.5</v>
      </c>
      <c r="D431" s="40">
        <v>2585.1166666666668</v>
      </c>
      <c r="E431" s="40">
        <v>2557.4333333333334</v>
      </c>
      <c r="F431" s="40">
        <v>2537.3666666666668</v>
      </c>
      <c r="G431" s="40">
        <v>2509.6833333333334</v>
      </c>
      <c r="H431" s="40">
        <v>2605.1833333333334</v>
      </c>
      <c r="I431" s="40">
        <v>2632.8666666666668</v>
      </c>
      <c r="J431" s="40">
        <v>2652.9333333333334</v>
      </c>
      <c r="K431" s="31">
        <v>2612.8000000000002</v>
      </c>
      <c r="L431" s="31">
        <v>2565.0500000000002</v>
      </c>
      <c r="M431" s="31">
        <v>0.81667000000000001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1193.5</v>
      </c>
      <c r="D432" s="40">
        <v>1193.7</v>
      </c>
      <c r="E432" s="40">
        <v>1175.4000000000001</v>
      </c>
      <c r="F432" s="40">
        <v>1157.3</v>
      </c>
      <c r="G432" s="40">
        <v>1139</v>
      </c>
      <c r="H432" s="40">
        <v>1211.8000000000002</v>
      </c>
      <c r="I432" s="40">
        <v>1230.0999999999999</v>
      </c>
      <c r="J432" s="40">
        <v>1248.2000000000003</v>
      </c>
      <c r="K432" s="31">
        <v>1212</v>
      </c>
      <c r="L432" s="31">
        <v>1175.5999999999999</v>
      </c>
      <c r="M432" s="31">
        <v>1.10765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283.55</v>
      </c>
      <c r="D433" s="40">
        <v>283.45</v>
      </c>
      <c r="E433" s="40">
        <v>282</v>
      </c>
      <c r="F433" s="40">
        <v>280.45</v>
      </c>
      <c r="G433" s="40">
        <v>279</v>
      </c>
      <c r="H433" s="40">
        <v>285</v>
      </c>
      <c r="I433" s="40">
        <v>286.44999999999993</v>
      </c>
      <c r="J433" s="40">
        <v>288</v>
      </c>
      <c r="K433" s="31">
        <v>284.89999999999998</v>
      </c>
      <c r="L433" s="31">
        <v>281.89999999999998</v>
      </c>
      <c r="M433" s="31">
        <v>2.9125000000000001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395.55</v>
      </c>
      <c r="D434" s="40">
        <v>394.98333333333335</v>
      </c>
      <c r="E434" s="40">
        <v>389.76666666666671</v>
      </c>
      <c r="F434" s="40">
        <v>383.98333333333335</v>
      </c>
      <c r="G434" s="40">
        <v>378.76666666666671</v>
      </c>
      <c r="H434" s="40">
        <v>400.76666666666671</v>
      </c>
      <c r="I434" s="40">
        <v>405.98333333333341</v>
      </c>
      <c r="J434" s="40">
        <v>411.76666666666671</v>
      </c>
      <c r="K434" s="31">
        <v>400.2</v>
      </c>
      <c r="L434" s="31">
        <v>389.2</v>
      </c>
      <c r="M434" s="31">
        <v>3.0313099999999999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3009.25</v>
      </c>
      <c r="D435" s="40">
        <v>3012.3333333333335</v>
      </c>
      <c r="E435" s="40">
        <v>2979.916666666667</v>
      </c>
      <c r="F435" s="40">
        <v>2950.5833333333335</v>
      </c>
      <c r="G435" s="40">
        <v>2918.166666666667</v>
      </c>
      <c r="H435" s="40">
        <v>3041.666666666667</v>
      </c>
      <c r="I435" s="40">
        <v>3074.0833333333339</v>
      </c>
      <c r="J435" s="40">
        <v>3103.416666666667</v>
      </c>
      <c r="K435" s="31">
        <v>3044.75</v>
      </c>
      <c r="L435" s="31">
        <v>2983</v>
      </c>
      <c r="M435" s="31">
        <v>0.63514000000000004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485.2</v>
      </c>
      <c r="D436" s="40">
        <v>482.84999999999997</v>
      </c>
      <c r="E436" s="40">
        <v>478.79999999999995</v>
      </c>
      <c r="F436" s="40">
        <v>472.4</v>
      </c>
      <c r="G436" s="40">
        <v>468.34999999999997</v>
      </c>
      <c r="H436" s="40">
        <v>489.24999999999994</v>
      </c>
      <c r="I436" s="40">
        <v>493.3</v>
      </c>
      <c r="J436" s="40">
        <v>499.69999999999993</v>
      </c>
      <c r="K436" s="31">
        <v>486.9</v>
      </c>
      <c r="L436" s="31">
        <v>476.45</v>
      </c>
      <c r="M436" s="31">
        <v>5.6595500000000003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14.75</v>
      </c>
      <c r="D437" s="40">
        <v>14.816666666666668</v>
      </c>
      <c r="E437" s="40">
        <v>14.483333333333336</v>
      </c>
      <c r="F437" s="40">
        <v>14.216666666666669</v>
      </c>
      <c r="G437" s="40">
        <v>13.883333333333336</v>
      </c>
      <c r="H437" s="40">
        <v>15.083333333333336</v>
      </c>
      <c r="I437" s="40">
        <v>15.416666666666668</v>
      </c>
      <c r="J437" s="40">
        <v>15.683333333333335</v>
      </c>
      <c r="K437" s="31">
        <v>15.15</v>
      </c>
      <c r="L437" s="31">
        <v>14.55</v>
      </c>
      <c r="M437" s="31">
        <v>2824.9108500000002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235.3</v>
      </c>
      <c r="D438" s="40">
        <v>235.63333333333333</v>
      </c>
      <c r="E438" s="40">
        <v>232.66666666666666</v>
      </c>
      <c r="F438" s="40">
        <v>230.03333333333333</v>
      </c>
      <c r="G438" s="40">
        <v>227.06666666666666</v>
      </c>
      <c r="H438" s="40">
        <v>238.26666666666665</v>
      </c>
      <c r="I438" s="40">
        <v>241.23333333333335</v>
      </c>
      <c r="J438" s="40">
        <v>243.86666666666665</v>
      </c>
      <c r="K438" s="31">
        <v>238.6</v>
      </c>
      <c r="L438" s="31">
        <v>233</v>
      </c>
      <c r="M438" s="31">
        <v>0.91869999999999996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914.95</v>
      </c>
      <c r="D439" s="40">
        <v>918.63333333333333</v>
      </c>
      <c r="E439" s="40">
        <v>909.31666666666661</v>
      </c>
      <c r="F439" s="40">
        <v>903.68333333333328</v>
      </c>
      <c r="G439" s="40">
        <v>894.36666666666656</v>
      </c>
      <c r="H439" s="40">
        <v>924.26666666666665</v>
      </c>
      <c r="I439" s="40">
        <v>933.58333333333348</v>
      </c>
      <c r="J439" s="40">
        <v>939.2166666666667</v>
      </c>
      <c r="K439" s="31">
        <v>927.95</v>
      </c>
      <c r="L439" s="31">
        <v>913</v>
      </c>
      <c r="M439" s="31">
        <v>0.41277999999999998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742.4</v>
      </c>
      <c r="D440" s="40">
        <v>744.38333333333333</v>
      </c>
      <c r="E440" s="40">
        <v>738.01666666666665</v>
      </c>
      <c r="F440" s="40">
        <v>733.63333333333333</v>
      </c>
      <c r="G440" s="40">
        <v>727.26666666666665</v>
      </c>
      <c r="H440" s="40">
        <v>748.76666666666665</v>
      </c>
      <c r="I440" s="40">
        <v>755.13333333333321</v>
      </c>
      <c r="J440" s="40">
        <v>759.51666666666665</v>
      </c>
      <c r="K440" s="31">
        <v>750.75</v>
      </c>
      <c r="L440" s="31">
        <v>740</v>
      </c>
      <c r="M440" s="31">
        <v>2.6423800000000002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1625.25</v>
      </c>
      <c r="D441" s="40">
        <v>1631.5333333333335</v>
      </c>
      <c r="E441" s="40">
        <v>1608.2666666666671</v>
      </c>
      <c r="F441" s="40">
        <v>1591.2833333333335</v>
      </c>
      <c r="G441" s="40">
        <v>1568.0166666666671</v>
      </c>
      <c r="H441" s="40">
        <v>1648.5166666666671</v>
      </c>
      <c r="I441" s="40">
        <v>1671.7833333333335</v>
      </c>
      <c r="J441" s="40">
        <v>1688.7666666666671</v>
      </c>
      <c r="K441" s="31">
        <v>1654.8</v>
      </c>
      <c r="L441" s="31">
        <v>1614.55</v>
      </c>
      <c r="M441" s="31">
        <v>0.11345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415.15</v>
      </c>
      <c r="D442" s="40">
        <v>415.75</v>
      </c>
      <c r="E442" s="40">
        <v>413.9</v>
      </c>
      <c r="F442" s="40">
        <v>412.65</v>
      </c>
      <c r="G442" s="40">
        <v>410.79999999999995</v>
      </c>
      <c r="H442" s="40">
        <v>417</v>
      </c>
      <c r="I442" s="40">
        <v>418.85</v>
      </c>
      <c r="J442" s="40">
        <v>420.1</v>
      </c>
      <c r="K442" s="31">
        <v>417.6</v>
      </c>
      <c r="L442" s="31">
        <v>414.5</v>
      </c>
      <c r="M442" s="31">
        <v>2.3596699999999999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740.05</v>
      </c>
      <c r="D443" s="40">
        <v>739.79999999999984</v>
      </c>
      <c r="E443" s="40">
        <v>726.79999999999973</v>
      </c>
      <c r="F443" s="40">
        <v>713.54999999999984</v>
      </c>
      <c r="G443" s="40">
        <v>700.54999999999973</v>
      </c>
      <c r="H443" s="40">
        <v>753.04999999999973</v>
      </c>
      <c r="I443" s="40">
        <v>766.05</v>
      </c>
      <c r="J443" s="40">
        <v>779.29999999999973</v>
      </c>
      <c r="K443" s="31">
        <v>752.8</v>
      </c>
      <c r="L443" s="31">
        <v>726.55</v>
      </c>
      <c r="M443" s="31">
        <v>1.2304999999999999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40.6</v>
      </c>
      <c r="D444" s="40">
        <v>39.6</v>
      </c>
      <c r="E444" s="40">
        <v>38</v>
      </c>
      <c r="F444" s="40">
        <v>35.4</v>
      </c>
      <c r="G444" s="40">
        <v>33.799999999999997</v>
      </c>
      <c r="H444" s="40">
        <v>42.2</v>
      </c>
      <c r="I444" s="40">
        <v>43.800000000000011</v>
      </c>
      <c r="J444" s="40">
        <v>46.400000000000006</v>
      </c>
      <c r="K444" s="31">
        <v>41.2</v>
      </c>
      <c r="L444" s="31">
        <v>37</v>
      </c>
      <c r="M444" s="31">
        <v>353.73889000000003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1352.85</v>
      </c>
      <c r="D445" s="40">
        <v>1344.1999999999998</v>
      </c>
      <c r="E445" s="40">
        <v>1331.5999999999997</v>
      </c>
      <c r="F445" s="40">
        <v>1310.3499999999999</v>
      </c>
      <c r="G445" s="40">
        <v>1297.7499999999998</v>
      </c>
      <c r="H445" s="40">
        <v>1365.4499999999996</v>
      </c>
      <c r="I445" s="40">
        <v>1378.05</v>
      </c>
      <c r="J445" s="40">
        <v>1399.2999999999995</v>
      </c>
      <c r="K445" s="31">
        <v>1356.8</v>
      </c>
      <c r="L445" s="31">
        <v>1322.95</v>
      </c>
      <c r="M445" s="31">
        <v>11.82213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991.15</v>
      </c>
      <c r="D446" s="40">
        <v>996.36666666666667</v>
      </c>
      <c r="E446" s="40">
        <v>974.7833333333333</v>
      </c>
      <c r="F446" s="40">
        <v>958.41666666666663</v>
      </c>
      <c r="G446" s="40">
        <v>936.83333333333326</v>
      </c>
      <c r="H446" s="40">
        <v>1012.7333333333333</v>
      </c>
      <c r="I446" s="40">
        <v>1034.3166666666666</v>
      </c>
      <c r="J446" s="40">
        <v>1050.6833333333334</v>
      </c>
      <c r="K446" s="31">
        <v>1017.95</v>
      </c>
      <c r="L446" s="31">
        <v>980</v>
      </c>
      <c r="M446" s="31">
        <v>9.0524299999999993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970.95</v>
      </c>
      <c r="D447" s="40">
        <v>966.56666666666661</v>
      </c>
      <c r="E447" s="40">
        <v>960.38333333333321</v>
      </c>
      <c r="F447" s="40">
        <v>949.81666666666661</v>
      </c>
      <c r="G447" s="40">
        <v>943.63333333333321</v>
      </c>
      <c r="H447" s="40">
        <v>977.13333333333321</v>
      </c>
      <c r="I447" s="40">
        <v>983.31666666666661</v>
      </c>
      <c r="J447" s="40">
        <v>993.88333333333321</v>
      </c>
      <c r="K447" s="31">
        <v>972.75</v>
      </c>
      <c r="L447" s="31">
        <v>956</v>
      </c>
      <c r="M447" s="31">
        <v>13.978160000000001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248.75</v>
      </c>
      <c r="D448" s="40">
        <v>248.76666666666665</v>
      </c>
      <c r="E448" s="40">
        <v>245.68333333333331</v>
      </c>
      <c r="F448" s="40">
        <v>242.61666666666665</v>
      </c>
      <c r="G448" s="40">
        <v>239.5333333333333</v>
      </c>
      <c r="H448" s="40">
        <v>251.83333333333331</v>
      </c>
      <c r="I448" s="40">
        <v>254.91666666666669</v>
      </c>
      <c r="J448" s="40">
        <v>257.98333333333335</v>
      </c>
      <c r="K448" s="31">
        <v>251.85</v>
      </c>
      <c r="L448" s="31">
        <v>245.7</v>
      </c>
      <c r="M448" s="31">
        <v>8.9624199999999998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1628.45</v>
      </c>
      <c r="D449" s="40">
        <v>1637.9333333333334</v>
      </c>
      <c r="E449" s="40">
        <v>1615.5166666666669</v>
      </c>
      <c r="F449" s="40">
        <v>1602.5833333333335</v>
      </c>
      <c r="G449" s="40">
        <v>1580.166666666667</v>
      </c>
      <c r="H449" s="40">
        <v>1650.8666666666668</v>
      </c>
      <c r="I449" s="40">
        <v>1673.2833333333333</v>
      </c>
      <c r="J449" s="40">
        <v>1686.2166666666667</v>
      </c>
      <c r="K449" s="31">
        <v>1660.35</v>
      </c>
      <c r="L449" s="31">
        <v>1625</v>
      </c>
      <c r="M449" s="31">
        <v>7.0958300000000003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3174.9</v>
      </c>
      <c r="D450" s="40">
        <v>3176.7666666666664</v>
      </c>
      <c r="E450" s="40">
        <v>3154.1333333333328</v>
      </c>
      <c r="F450" s="40">
        <v>3133.3666666666663</v>
      </c>
      <c r="G450" s="40">
        <v>3110.7333333333327</v>
      </c>
      <c r="H450" s="40">
        <v>3197.5333333333328</v>
      </c>
      <c r="I450" s="40">
        <v>3220.1666666666661</v>
      </c>
      <c r="J450" s="40">
        <v>3240.9333333333329</v>
      </c>
      <c r="K450" s="31">
        <v>3199.4</v>
      </c>
      <c r="L450" s="31">
        <v>3156</v>
      </c>
      <c r="M450" s="31">
        <v>41.561889999999998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862.75</v>
      </c>
      <c r="D451" s="40">
        <v>861.75</v>
      </c>
      <c r="E451" s="40">
        <v>853.05</v>
      </c>
      <c r="F451" s="40">
        <v>843.34999999999991</v>
      </c>
      <c r="G451" s="40">
        <v>834.64999999999986</v>
      </c>
      <c r="H451" s="40">
        <v>871.45</v>
      </c>
      <c r="I451" s="40">
        <v>880.15000000000009</v>
      </c>
      <c r="J451" s="40">
        <v>889.85000000000014</v>
      </c>
      <c r="K451" s="31">
        <v>870.45</v>
      </c>
      <c r="L451" s="31">
        <v>852.05</v>
      </c>
      <c r="M451" s="31">
        <v>17.547149999999998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7640.2</v>
      </c>
      <c r="D452" s="40">
        <v>7703.4000000000005</v>
      </c>
      <c r="E452" s="40">
        <v>7536.8000000000011</v>
      </c>
      <c r="F452" s="40">
        <v>7433.4000000000005</v>
      </c>
      <c r="G452" s="40">
        <v>7266.8000000000011</v>
      </c>
      <c r="H452" s="40">
        <v>7806.8000000000011</v>
      </c>
      <c r="I452" s="40">
        <v>7973.4000000000015</v>
      </c>
      <c r="J452" s="40">
        <v>8076.8000000000011</v>
      </c>
      <c r="K452" s="31">
        <v>7870</v>
      </c>
      <c r="L452" s="31">
        <v>7600</v>
      </c>
      <c r="M452" s="31">
        <v>2.0013899999999998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2424.9</v>
      </c>
      <c r="D453" s="40">
        <v>2427.4166666666665</v>
      </c>
      <c r="E453" s="40">
        <v>2408.3833333333332</v>
      </c>
      <c r="F453" s="40">
        <v>2391.8666666666668</v>
      </c>
      <c r="G453" s="40">
        <v>2372.8333333333335</v>
      </c>
      <c r="H453" s="40">
        <v>2443.9333333333329</v>
      </c>
      <c r="I453" s="40">
        <v>2462.9666666666667</v>
      </c>
      <c r="J453" s="40">
        <v>2479.4833333333327</v>
      </c>
      <c r="K453" s="31">
        <v>2446.4499999999998</v>
      </c>
      <c r="L453" s="31">
        <v>2410.9</v>
      </c>
      <c r="M453" s="31">
        <v>0.48633999999999999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320.55</v>
      </c>
      <c r="D454" s="40">
        <v>319.01666666666665</v>
      </c>
      <c r="E454" s="40">
        <v>316.0333333333333</v>
      </c>
      <c r="F454" s="40">
        <v>311.51666666666665</v>
      </c>
      <c r="G454" s="40">
        <v>308.5333333333333</v>
      </c>
      <c r="H454" s="40">
        <v>323.5333333333333</v>
      </c>
      <c r="I454" s="40">
        <v>326.51666666666665</v>
      </c>
      <c r="J454" s="40">
        <v>331.0333333333333</v>
      </c>
      <c r="K454" s="31">
        <v>322</v>
      </c>
      <c r="L454" s="31">
        <v>314.5</v>
      </c>
      <c r="M454" s="31">
        <v>23.630990000000001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569.79999999999995</v>
      </c>
      <c r="D455" s="40">
        <v>569.35</v>
      </c>
      <c r="E455" s="40">
        <v>566.5</v>
      </c>
      <c r="F455" s="40">
        <v>563.19999999999993</v>
      </c>
      <c r="G455" s="40">
        <v>560.34999999999991</v>
      </c>
      <c r="H455" s="40">
        <v>572.65000000000009</v>
      </c>
      <c r="I455" s="40">
        <v>575.50000000000023</v>
      </c>
      <c r="J455" s="40">
        <v>578.80000000000018</v>
      </c>
      <c r="K455" s="31">
        <v>572.20000000000005</v>
      </c>
      <c r="L455" s="31">
        <v>566.04999999999995</v>
      </c>
      <c r="M455" s="31">
        <v>87.363129999999998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222.25</v>
      </c>
      <c r="D456" s="40">
        <v>222.28333333333333</v>
      </c>
      <c r="E456" s="40">
        <v>220.86666666666667</v>
      </c>
      <c r="F456" s="40">
        <v>219.48333333333335</v>
      </c>
      <c r="G456" s="40">
        <v>218.06666666666669</v>
      </c>
      <c r="H456" s="40">
        <v>223.66666666666666</v>
      </c>
      <c r="I456" s="40">
        <v>225.08333333333334</v>
      </c>
      <c r="J456" s="40">
        <v>226.46666666666664</v>
      </c>
      <c r="K456" s="31">
        <v>223.7</v>
      </c>
      <c r="L456" s="31">
        <v>220.9</v>
      </c>
      <c r="M456" s="31">
        <v>71.36739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114.25</v>
      </c>
      <c r="D457" s="40">
        <v>114.3</v>
      </c>
      <c r="E457" s="40">
        <v>113.8</v>
      </c>
      <c r="F457" s="40">
        <v>113.35</v>
      </c>
      <c r="G457" s="40">
        <v>112.85</v>
      </c>
      <c r="H457" s="40">
        <v>114.75</v>
      </c>
      <c r="I457" s="40">
        <v>115.25</v>
      </c>
      <c r="J457" s="40">
        <v>115.7</v>
      </c>
      <c r="K457" s="31">
        <v>114.8</v>
      </c>
      <c r="L457" s="31">
        <v>113.85</v>
      </c>
      <c r="M457" s="31">
        <v>317.15807000000001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77.95</v>
      </c>
      <c r="D458" s="40">
        <v>78.399999999999991</v>
      </c>
      <c r="E458" s="40">
        <v>76.799999999999983</v>
      </c>
      <c r="F458" s="40">
        <v>75.649999999999991</v>
      </c>
      <c r="G458" s="40">
        <v>74.049999999999983</v>
      </c>
      <c r="H458" s="40">
        <v>79.549999999999983</v>
      </c>
      <c r="I458" s="40">
        <v>81.149999999999977</v>
      </c>
      <c r="J458" s="40">
        <v>82.299999999999983</v>
      </c>
      <c r="K458" s="31">
        <v>80</v>
      </c>
      <c r="L458" s="31">
        <v>77.25</v>
      </c>
      <c r="M458" s="31">
        <v>26.741849999999999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2387.1</v>
      </c>
      <c r="D459" s="40">
        <v>2401.2666666666664</v>
      </c>
      <c r="E459" s="40">
        <v>2305.833333333333</v>
      </c>
      <c r="F459" s="40">
        <v>2224.5666666666666</v>
      </c>
      <c r="G459" s="40">
        <v>2129.1333333333332</v>
      </c>
      <c r="H459" s="40">
        <v>2482.5333333333328</v>
      </c>
      <c r="I459" s="40">
        <v>2577.9666666666662</v>
      </c>
      <c r="J459" s="40">
        <v>2659.2333333333327</v>
      </c>
      <c r="K459" s="31">
        <v>2496.6999999999998</v>
      </c>
      <c r="L459" s="31">
        <v>2320</v>
      </c>
      <c r="M459" s="31">
        <v>0.92481000000000002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1077.2</v>
      </c>
      <c r="D460" s="40">
        <v>1078.5333333333335</v>
      </c>
      <c r="E460" s="40">
        <v>1070.116666666667</v>
      </c>
      <c r="F460" s="40">
        <v>1063.0333333333335</v>
      </c>
      <c r="G460" s="40">
        <v>1054.616666666667</v>
      </c>
      <c r="H460" s="40">
        <v>1085.616666666667</v>
      </c>
      <c r="I460" s="40">
        <v>1094.0333333333335</v>
      </c>
      <c r="J460" s="40">
        <v>1101.116666666667</v>
      </c>
      <c r="K460" s="31">
        <v>1086.95</v>
      </c>
      <c r="L460" s="31">
        <v>1071.45</v>
      </c>
      <c r="M460" s="31">
        <v>43.92418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710</v>
      </c>
      <c r="D461" s="40">
        <v>711.18333333333339</v>
      </c>
      <c r="E461" s="40">
        <v>704.81666666666683</v>
      </c>
      <c r="F461" s="40">
        <v>699.63333333333344</v>
      </c>
      <c r="G461" s="40">
        <v>693.26666666666688</v>
      </c>
      <c r="H461" s="40">
        <v>716.36666666666679</v>
      </c>
      <c r="I461" s="40">
        <v>722.73333333333335</v>
      </c>
      <c r="J461" s="40">
        <v>727.91666666666674</v>
      </c>
      <c r="K461" s="31">
        <v>717.55</v>
      </c>
      <c r="L461" s="31">
        <v>706</v>
      </c>
      <c r="M461" s="31">
        <v>2.5642499999999999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123.05</v>
      </c>
      <c r="D462" s="40">
        <v>122.36666666666667</v>
      </c>
      <c r="E462" s="40">
        <v>120.33333333333334</v>
      </c>
      <c r="F462" s="40">
        <v>117.61666666666667</v>
      </c>
      <c r="G462" s="40">
        <v>115.58333333333334</v>
      </c>
      <c r="H462" s="40">
        <v>125.08333333333334</v>
      </c>
      <c r="I462" s="40">
        <v>127.11666666666667</v>
      </c>
      <c r="J462" s="40">
        <v>129.83333333333334</v>
      </c>
      <c r="K462" s="31">
        <v>124.4</v>
      </c>
      <c r="L462" s="31">
        <v>119.65</v>
      </c>
      <c r="M462" s="31">
        <v>15.452310000000001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943.85</v>
      </c>
      <c r="D463" s="40">
        <v>944.58333333333337</v>
      </c>
      <c r="E463" s="40">
        <v>938.76666666666677</v>
      </c>
      <c r="F463" s="40">
        <v>933.68333333333339</v>
      </c>
      <c r="G463" s="40">
        <v>927.86666666666679</v>
      </c>
      <c r="H463" s="40">
        <v>949.66666666666674</v>
      </c>
      <c r="I463" s="40">
        <v>955.48333333333335</v>
      </c>
      <c r="J463" s="40">
        <v>960.56666666666672</v>
      </c>
      <c r="K463" s="31">
        <v>950.4</v>
      </c>
      <c r="L463" s="31">
        <v>939.5</v>
      </c>
      <c r="M463" s="31">
        <v>1.8430899999999999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2392.65</v>
      </c>
      <c r="D464" s="40">
        <v>2390.0333333333333</v>
      </c>
      <c r="E464" s="40">
        <v>2355.5666666666666</v>
      </c>
      <c r="F464" s="40">
        <v>2318.4833333333331</v>
      </c>
      <c r="G464" s="40">
        <v>2284.0166666666664</v>
      </c>
      <c r="H464" s="40">
        <v>2427.1166666666668</v>
      </c>
      <c r="I464" s="40">
        <v>2461.583333333333</v>
      </c>
      <c r="J464" s="40">
        <v>2498.666666666667</v>
      </c>
      <c r="K464" s="31">
        <v>2424.5</v>
      </c>
      <c r="L464" s="31">
        <v>2352.9499999999998</v>
      </c>
      <c r="M464" s="31">
        <v>1.07151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478.15</v>
      </c>
      <c r="D465" s="40">
        <v>477.9666666666667</v>
      </c>
      <c r="E465" s="40">
        <v>467.18333333333339</v>
      </c>
      <c r="F465" s="40">
        <v>456.2166666666667</v>
      </c>
      <c r="G465" s="40">
        <v>445.43333333333339</v>
      </c>
      <c r="H465" s="40">
        <v>488.93333333333339</v>
      </c>
      <c r="I465" s="40">
        <v>499.7166666666667</v>
      </c>
      <c r="J465" s="40">
        <v>510.68333333333339</v>
      </c>
      <c r="K465" s="31">
        <v>488.75</v>
      </c>
      <c r="L465" s="31">
        <v>467</v>
      </c>
      <c r="M465" s="31">
        <v>1.92286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3496.95</v>
      </c>
      <c r="D466" s="40">
        <v>3477</v>
      </c>
      <c r="E466" s="40">
        <v>3440</v>
      </c>
      <c r="F466" s="40">
        <v>3383.05</v>
      </c>
      <c r="G466" s="40">
        <v>3346.05</v>
      </c>
      <c r="H466" s="40">
        <v>3533.95</v>
      </c>
      <c r="I466" s="40">
        <v>3570.95</v>
      </c>
      <c r="J466" s="40">
        <v>3627.8999999999996</v>
      </c>
      <c r="K466" s="31">
        <v>3514</v>
      </c>
      <c r="L466" s="31">
        <v>3420.05</v>
      </c>
      <c r="M466" s="31">
        <v>0.33409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2954.3</v>
      </c>
      <c r="D467" s="40">
        <v>2942.0333333333333</v>
      </c>
      <c r="E467" s="40">
        <v>2924.0666666666666</v>
      </c>
      <c r="F467" s="40">
        <v>2893.8333333333335</v>
      </c>
      <c r="G467" s="40">
        <v>2875.8666666666668</v>
      </c>
      <c r="H467" s="40">
        <v>2972.2666666666664</v>
      </c>
      <c r="I467" s="40">
        <v>2990.2333333333327</v>
      </c>
      <c r="J467" s="40">
        <v>3020.4666666666662</v>
      </c>
      <c r="K467" s="31">
        <v>2960</v>
      </c>
      <c r="L467" s="31">
        <v>2911.8</v>
      </c>
      <c r="M467" s="31">
        <v>10.223890000000001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1858.2</v>
      </c>
      <c r="D468" s="40">
        <v>1859.4166666666667</v>
      </c>
      <c r="E468" s="40">
        <v>1839.6333333333334</v>
      </c>
      <c r="F468" s="40">
        <v>1821.0666666666666</v>
      </c>
      <c r="G468" s="40">
        <v>1801.2833333333333</v>
      </c>
      <c r="H468" s="40">
        <v>1877.9833333333336</v>
      </c>
      <c r="I468" s="40">
        <v>1897.7666666666669</v>
      </c>
      <c r="J468" s="40">
        <v>1916.3333333333337</v>
      </c>
      <c r="K468" s="31">
        <v>1879.2</v>
      </c>
      <c r="L468" s="31">
        <v>1840.85</v>
      </c>
      <c r="M468" s="31">
        <v>4.4959600000000002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671</v>
      </c>
      <c r="D469" s="40">
        <v>667.0333333333333</v>
      </c>
      <c r="E469" s="40">
        <v>655.26666666666665</v>
      </c>
      <c r="F469" s="40">
        <v>639.5333333333333</v>
      </c>
      <c r="G469" s="40">
        <v>627.76666666666665</v>
      </c>
      <c r="H469" s="40">
        <v>682.76666666666665</v>
      </c>
      <c r="I469" s="40">
        <v>694.5333333333333</v>
      </c>
      <c r="J469" s="40">
        <v>710.26666666666665</v>
      </c>
      <c r="K469" s="31">
        <v>678.8</v>
      </c>
      <c r="L469" s="31">
        <v>651.29999999999995</v>
      </c>
      <c r="M469" s="31">
        <v>12.04655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719.8</v>
      </c>
      <c r="D470" s="40">
        <v>718.43333333333328</v>
      </c>
      <c r="E470" s="40">
        <v>711.46666666666658</v>
      </c>
      <c r="F470" s="40">
        <v>703.13333333333333</v>
      </c>
      <c r="G470" s="40">
        <v>696.16666666666663</v>
      </c>
      <c r="H470" s="40">
        <v>726.76666666666654</v>
      </c>
      <c r="I470" s="40">
        <v>733.73333333333323</v>
      </c>
      <c r="J470" s="40">
        <v>742.06666666666649</v>
      </c>
      <c r="K470" s="31">
        <v>725.4</v>
      </c>
      <c r="L470" s="31">
        <v>710.1</v>
      </c>
      <c r="M470" s="31">
        <v>0.91591999999999996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1714.25</v>
      </c>
      <c r="D471" s="40">
        <v>1704.5833333333333</v>
      </c>
      <c r="E471" s="40">
        <v>1689.6666666666665</v>
      </c>
      <c r="F471" s="40">
        <v>1665.0833333333333</v>
      </c>
      <c r="G471" s="40">
        <v>1650.1666666666665</v>
      </c>
      <c r="H471" s="40">
        <v>1729.1666666666665</v>
      </c>
      <c r="I471" s="40">
        <v>1744.083333333333</v>
      </c>
      <c r="J471" s="40">
        <v>1768.6666666666665</v>
      </c>
      <c r="K471" s="31">
        <v>1719.5</v>
      </c>
      <c r="L471" s="31">
        <v>1680</v>
      </c>
      <c r="M471" s="31">
        <v>4.8488100000000003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33.549999999999997</v>
      </c>
      <c r="D472" s="40">
        <v>33.5</v>
      </c>
      <c r="E472" s="40">
        <v>33.15</v>
      </c>
      <c r="F472" s="40">
        <v>32.75</v>
      </c>
      <c r="G472" s="40">
        <v>32.4</v>
      </c>
      <c r="H472" s="40">
        <v>33.9</v>
      </c>
      <c r="I472" s="40">
        <v>34.249999999999993</v>
      </c>
      <c r="J472" s="40">
        <v>34.65</v>
      </c>
      <c r="K472" s="31">
        <v>33.85</v>
      </c>
      <c r="L472" s="31">
        <v>33.1</v>
      </c>
      <c r="M472" s="31">
        <v>74.452809999999999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286.39999999999998</v>
      </c>
      <c r="D473" s="40">
        <v>286.59999999999997</v>
      </c>
      <c r="E473" s="40">
        <v>283.79999999999995</v>
      </c>
      <c r="F473" s="40">
        <v>281.2</v>
      </c>
      <c r="G473" s="40">
        <v>278.39999999999998</v>
      </c>
      <c r="H473" s="40">
        <v>289.19999999999993</v>
      </c>
      <c r="I473" s="40">
        <v>292</v>
      </c>
      <c r="J473" s="40">
        <v>294.59999999999991</v>
      </c>
      <c r="K473" s="31">
        <v>289.39999999999998</v>
      </c>
      <c r="L473" s="31">
        <v>284</v>
      </c>
      <c r="M473" s="31">
        <v>3.5116800000000001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423.1</v>
      </c>
      <c r="D474" s="40">
        <v>419.36666666666662</v>
      </c>
      <c r="E474" s="40">
        <v>413.73333333333323</v>
      </c>
      <c r="F474" s="40">
        <v>404.36666666666662</v>
      </c>
      <c r="G474" s="40">
        <v>398.73333333333323</v>
      </c>
      <c r="H474" s="40">
        <v>428.73333333333323</v>
      </c>
      <c r="I474" s="40">
        <v>434.36666666666656</v>
      </c>
      <c r="J474" s="40">
        <v>443.73333333333323</v>
      </c>
      <c r="K474" s="31">
        <v>425</v>
      </c>
      <c r="L474" s="31">
        <v>410</v>
      </c>
      <c r="M474" s="31">
        <v>10.459770000000001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2988.7</v>
      </c>
      <c r="D475" s="40">
        <v>2987.4166666666665</v>
      </c>
      <c r="E475" s="40">
        <v>2936.833333333333</v>
      </c>
      <c r="F475" s="40">
        <v>2884.9666666666667</v>
      </c>
      <c r="G475" s="40">
        <v>2834.3833333333332</v>
      </c>
      <c r="H475" s="40">
        <v>3039.2833333333328</v>
      </c>
      <c r="I475" s="40">
        <v>3089.8666666666659</v>
      </c>
      <c r="J475" s="40">
        <v>3141.7333333333327</v>
      </c>
      <c r="K475" s="31">
        <v>3038</v>
      </c>
      <c r="L475" s="31">
        <v>2935.55</v>
      </c>
      <c r="M475" s="31">
        <v>1.66279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26.35</v>
      </c>
      <c r="D476" s="40">
        <v>26.400000000000002</v>
      </c>
      <c r="E476" s="40">
        <v>26.200000000000003</v>
      </c>
      <c r="F476" s="40">
        <v>26.05</v>
      </c>
      <c r="G476" s="40">
        <v>25.85</v>
      </c>
      <c r="H476" s="40">
        <v>26.550000000000004</v>
      </c>
      <c r="I476" s="40">
        <v>26.75</v>
      </c>
      <c r="J476" s="40">
        <v>26.900000000000006</v>
      </c>
      <c r="K476" s="31">
        <v>26.6</v>
      </c>
      <c r="L476" s="31">
        <v>26.25</v>
      </c>
      <c r="M476" s="31">
        <v>56.029260000000001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432.2</v>
      </c>
      <c r="D477" s="40">
        <v>428.7</v>
      </c>
      <c r="E477" s="40">
        <v>421.2</v>
      </c>
      <c r="F477" s="40">
        <v>410.2</v>
      </c>
      <c r="G477" s="40">
        <v>402.7</v>
      </c>
      <c r="H477" s="40">
        <v>439.7</v>
      </c>
      <c r="I477" s="40">
        <v>447.2</v>
      </c>
      <c r="J477" s="40">
        <v>458.2</v>
      </c>
      <c r="K477" s="31">
        <v>436.2</v>
      </c>
      <c r="L477" s="31">
        <v>417.7</v>
      </c>
      <c r="M477" s="31">
        <v>4.15008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585.9</v>
      </c>
      <c r="D478" s="40">
        <v>587.65</v>
      </c>
      <c r="E478" s="40">
        <v>578.29999999999995</v>
      </c>
      <c r="F478" s="40">
        <v>570.69999999999993</v>
      </c>
      <c r="G478" s="40">
        <v>561.34999999999991</v>
      </c>
      <c r="H478" s="40">
        <v>595.25</v>
      </c>
      <c r="I478" s="40">
        <v>604.60000000000014</v>
      </c>
      <c r="J478" s="40">
        <v>612.20000000000005</v>
      </c>
      <c r="K478" s="31">
        <v>597</v>
      </c>
      <c r="L478" s="31">
        <v>580.04999999999995</v>
      </c>
      <c r="M478" s="31">
        <v>6.3004899999999999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690.85</v>
      </c>
      <c r="D479" s="40">
        <v>689.25</v>
      </c>
      <c r="E479" s="40">
        <v>682.7</v>
      </c>
      <c r="F479" s="40">
        <v>674.55000000000007</v>
      </c>
      <c r="G479" s="40">
        <v>668.00000000000011</v>
      </c>
      <c r="H479" s="40">
        <v>697.4</v>
      </c>
      <c r="I479" s="40">
        <v>703.94999999999993</v>
      </c>
      <c r="J479" s="40">
        <v>712.09999999999991</v>
      </c>
      <c r="K479" s="31">
        <v>695.8</v>
      </c>
      <c r="L479" s="31">
        <v>681.1</v>
      </c>
      <c r="M479" s="31">
        <v>33.977209999999999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692.7</v>
      </c>
      <c r="D480" s="40">
        <v>692.44999999999993</v>
      </c>
      <c r="E480" s="40">
        <v>684.89999999999986</v>
      </c>
      <c r="F480" s="40">
        <v>677.09999999999991</v>
      </c>
      <c r="G480" s="40">
        <v>669.54999999999984</v>
      </c>
      <c r="H480" s="40">
        <v>700.24999999999989</v>
      </c>
      <c r="I480" s="40">
        <v>707.79999999999984</v>
      </c>
      <c r="J480" s="40">
        <v>715.59999999999991</v>
      </c>
      <c r="K480" s="31">
        <v>700</v>
      </c>
      <c r="L480" s="31">
        <v>684.65</v>
      </c>
      <c r="M480" s="31">
        <v>0.88478999999999997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8333.25</v>
      </c>
      <c r="D481" s="40">
        <v>8357.0833333333339</v>
      </c>
      <c r="E481" s="40">
        <v>8282.0166666666682</v>
      </c>
      <c r="F481" s="40">
        <v>8230.7833333333347</v>
      </c>
      <c r="G481" s="40">
        <v>8155.716666666669</v>
      </c>
      <c r="H481" s="40">
        <v>8408.3166666666675</v>
      </c>
      <c r="I481" s="40">
        <v>8483.3833333333332</v>
      </c>
      <c r="J481" s="40">
        <v>8534.6166666666668</v>
      </c>
      <c r="K481" s="31">
        <v>8432.15</v>
      </c>
      <c r="L481" s="31">
        <v>8305.85</v>
      </c>
      <c r="M481" s="31">
        <v>3.56982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71.099999999999994</v>
      </c>
      <c r="D482" s="40">
        <v>70.916666666666671</v>
      </c>
      <c r="E482" s="40">
        <v>70.38333333333334</v>
      </c>
      <c r="F482" s="40">
        <v>69.666666666666671</v>
      </c>
      <c r="G482" s="40">
        <v>69.13333333333334</v>
      </c>
      <c r="H482" s="40">
        <v>71.63333333333334</v>
      </c>
      <c r="I482" s="40">
        <v>72.166666666666671</v>
      </c>
      <c r="J482" s="40">
        <v>72.88333333333334</v>
      </c>
      <c r="K482" s="31">
        <v>71.45</v>
      </c>
      <c r="L482" s="31">
        <v>70.2</v>
      </c>
      <c r="M482" s="31">
        <v>53.556640000000002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1512.2</v>
      </c>
      <c r="D483" s="40">
        <v>1506.6499999999999</v>
      </c>
      <c r="E483" s="40">
        <v>1488.4999999999998</v>
      </c>
      <c r="F483" s="40">
        <v>1464.8</v>
      </c>
      <c r="G483" s="40">
        <v>1446.6499999999999</v>
      </c>
      <c r="H483" s="40">
        <v>1530.3499999999997</v>
      </c>
      <c r="I483" s="40">
        <v>1548.4999999999998</v>
      </c>
      <c r="J483" s="31">
        <v>1572.1999999999996</v>
      </c>
      <c r="K483" s="31">
        <v>1524.8</v>
      </c>
      <c r="L483" s="31">
        <v>1482.95</v>
      </c>
      <c r="M483" s="62">
        <v>8.7631800000000002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909.35</v>
      </c>
      <c r="D484" s="40">
        <v>906</v>
      </c>
      <c r="E484" s="40">
        <v>900.2</v>
      </c>
      <c r="F484" s="40">
        <v>891.05000000000007</v>
      </c>
      <c r="G484" s="40">
        <v>885.25000000000011</v>
      </c>
      <c r="H484" s="40">
        <v>915.15</v>
      </c>
      <c r="I484" s="40">
        <v>920.94999999999993</v>
      </c>
      <c r="J484" s="31">
        <v>930.09999999999991</v>
      </c>
      <c r="K484" s="31">
        <v>911.8</v>
      </c>
      <c r="L484" s="31">
        <v>896.85</v>
      </c>
      <c r="M484" s="62">
        <v>7.0163799999999998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254.75</v>
      </c>
      <c r="D485" s="40">
        <v>253.71666666666667</v>
      </c>
      <c r="E485" s="40">
        <v>251.93333333333334</v>
      </c>
      <c r="F485" s="40">
        <v>249.11666666666667</v>
      </c>
      <c r="G485" s="40">
        <v>247.33333333333334</v>
      </c>
      <c r="H485" s="40">
        <v>256.5333333333333</v>
      </c>
      <c r="I485" s="40">
        <v>258.31666666666672</v>
      </c>
      <c r="J485" s="40">
        <v>261.13333333333333</v>
      </c>
      <c r="K485" s="31">
        <v>255.5</v>
      </c>
      <c r="L485" s="31">
        <v>250.9</v>
      </c>
      <c r="M485" s="31">
        <v>1.1763999999999999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2138.1999999999998</v>
      </c>
      <c r="D486" s="40">
        <v>2135.2666666666664</v>
      </c>
      <c r="E486" s="40">
        <v>2114.5333333333328</v>
      </c>
      <c r="F486" s="40">
        <v>2090.8666666666663</v>
      </c>
      <c r="G486" s="40">
        <v>2070.1333333333328</v>
      </c>
      <c r="H486" s="40">
        <v>2158.9333333333329</v>
      </c>
      <c r="I486" s="40">
        <v>2179.6666666666665</v>
      </c>
      <c r="J486" s="31">
        <v>2203.333333333333</v>
      </c>
      <c r="K486" s="31">
        <v>2156</v>
      </c>
      <c r="L486" s="31">
        <v>2111.6</v>
      </c>
      <c r="M486" s="62">
        <v>1.5358700000000001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641.95000000000005</v>
      </c>
      <c r="D487" s="40">
        <v>640.44999999999993</v>
      </c>
      <c r="E487" s="40">
        <v>635.09999999999991</v>
      </c>
      <c r="F487" s="40">
        <v>628.25</v>
      </c>
      <c r="G487" s="40">
        <v>622.9</v>
      </c>
      <c r="H487" s="40">
        <v>647.29999999999984</v>
      </c>
      <c r="I487" s="40">
        <v>652.65</v>
      </c>
      <c r="J487" s="40">
        <v>659.49999999999977</v>
      </c>
      <c r="K487" s="31">
        <v>645.79999999999995</v>
      </c>
      <c r="L487" s="31">
        <v>633.6</v>
      </c>
      <c r="M487" s="31">
        <v>4.4014100000000003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308.45</v>
      </c>
      <c r="D488" s="40">
        <v>308.86666666666667</v>
      </c>
      <c r="E488" s="40">
        <v>306.73333333333335</v>
      </c>
      <c r="F488" s="40">
        <v>305.01666666666665</v>
      </c>
      <c r="G488" s="40">
        <v>302.88333333333333</v>
      </c>
      <c r="H488" s="40">
        <v>310.58333333333337</v>
      </c>
      <c r="I488" s="40">
        <v>312.7166666666667</v>
      </c>
      <c r="J488" s="40">
        <v>314.43333333333339</v>
      </c>
      <c r="K488" s="31">
        <v>311</v>
      </c>
      <c r="L488" s="31">
        <v>307.14999999999998</v>
      </c>
      <c r="M488" s="31">
        <v>0.83489999999999998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352.5</v>
      </c>
      <c r="D489" s="40">
        <v>356.36666666666662</v>
      </c>
      <c r="E489" s="40">
        <v>344.63333333333321</v>
      </c>
      <c r="F489" s="40">
        <v>336.76666666666659</v>
      </c>
      <c r="G489" s="40">
        <v>325.03333333333319</v>
      </c>
      <c r="H489" s="40">
        <v>364.23333333333323</v>
      </c>
      <c r="I489" s="40">
        <v>375.9666666666667</v>
      </c>
      <c r="J489" s="40">
        <v>383.83333333333326</v>
      </c>
      <c r="K489" s="31">
        <v>368.1</v>
      </c>
      <c r="L489" s="31">
        <v>348.5</v>
      </c>
      <c r="M489" s="31">
        <v>2.7948499999999998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323.10000000000002</v>
      </c>
      <c r="D490" s="40">
        <v>325.7</v>
      </c>
      <c r="E490" s="40">
        <v>318.29999999999995</v>
      </c>
      <c r="F490" s="40">
        <v>313.49999999999994</v>
      </c>
      <c r="G490" s="40">
        <v>306.09999999999991</v>
      </c>
      <c r="H490" s="40">
        <v>330.5</v>
      </c>
      <c r="I490" s="40">
        <v>337.9</v>
      </c>
      <c r="J490" s="40">
        <v>342.70000000000005</v>
      </c>
      <c r="K490" s="31">
        <v>333.1</v>
      </c>
      <c r="L490" s="31">
        <v>320.89999999999998</v>
      </c>
      <c r="M490" s="31">
        <v>1.76694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821.25</v>
      </c>
      <c r="D491" s="40">
        <v>822</v>
      </c>
      <c r="E491" s="40">
        <v>805.25</v>
      </c>
      <c r="F491" s="40">
        <v>789.25</v>
      </c>
      <c r="G491" s="40">
        <v>772.5</v>
      </c>
      <c r="H491" s="40">
        <v>838</v>
      </c>
      <c r="I491" s="40">
        <v>854.75</v>
      </c>
      <c r="J491" s="40">
        <v>870.75</v>
      </c>
      <c r="K491" s="31">
        <v>838.75</v>
      </c>
      <c r="L491" s="31">
        <v>806</v>
      </c>
      <c r="M491" s="31">
        <v>54.848550000000003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1363.7</v>
      </c>
      <c r="D492" s="40">
        <v>1356.2333333333333</v>
      </c>
      <c r="E492" s="40">
        <v>1333.4666666666667</v>
      </c>
      <c r="F492" s="40">
        <v>1303.2333333333333</v>
      </c>
      <c r="G492" s="40">
        <v>1280.4666666666667</v>
      </c>
      <c r="H492" s="40">
        <v>1386.4666666666667</v>
      </c>
      <c r="I492" s="40">
        <v>1409.2333333333336</v>
      </c>
      <c r="J492" s="40">
        <v>1439.4666666666667</v>
      </c>
      <c r="K492" s="31">
        <v>1379</v>
      </c>
      <c r="L492" s="31">
        <v>1326</v>
      </c>
      <c r="M492" s="31">
        <v>2.1788400000000001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280.05</v>
      </c>
      <c r="D493" s="40">
        <v>280.66666666666669</v>
      </c>
      <c r="E493" s="40">
        <v>278.48333333333335</v>
      </c>
      <c r="F493" s="40">
        <v>276.91666666666669</v>
      </c>
      <c r="G493" s="40">
        <v>274.73333333333335</v>
      </c>
      <c r="H493" s="40">
        <v>282.23333333333335</v>
      </c>
      <c r="I493" s="40">
        <v>284.41666666666663</v>
      </c>
      <c r="J493" s="40">
        <v>285.98333333333335</v>
      </c>
      <c r="K493" s="31">
        <v>282.85000000000002</v>
      </c>
      <c r="L493" s="31">
        <v>279.10000000000002</v>
      </c>
      <c r="M493" s="31">
        <v>43.63955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406.3</v>
      </c>
      <c r="D494" s="40">
        <v>405.90000000000003</v>
      </c>
      <c r="E494" s="40">
        <v>402.35000000000008</v>
      </c>
      <c r="F494" s="40">
        <v>398.40000000000003</v>
      </c>
      <c r="G494" s="40">
        <v>394.85000000000008</v>
      </c>
      <c r="H494" s="40">
        <v>409.85000000000008</v>
      </c>
      <c r="I494" s="40">
        <v>413.40000000000003</v>
      </c>
      <c r="J494" s="40">
        <v>417.35000000000008</v>
      </c>
      <c r="K494" s="31">
        <v>409.45</v>
      </c>
      <c r="L494" s="31">
        <v>401.95</v>
      </c>
      <c r="M494" s="31">
        <v>0.6089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1838.95</v>
      </c>
      <c r="D495" s="40">
        <v>1840.1666666666667</v>
      </c>
      <c r="E495" s="40">
        <v>1831.1333333333334</v>
      </c>
      <c r="F495" s="40">
        <v>1823.3166666666666</v>
      </c>
      <c r="G495" s="40">
        <v>1814.2833333333333</v>
      </c>
      <c r="H495" s="40">
        <v>1847.9833333333336</v>
      </c>
      <c r="I495" s="40">
        <v>1857.0166666666669</v>
      </c>
      <c r="J495" s="40">
        <v>1864.8333333333337</v>
      </c>
      <c r="K495" s="31">
        <v>1849.2</v>
      </c>
      <c r="L495" s="31">
        <v>1832.35</v>
      </c>
      <c r="M495" s="31">
        <v>0.23494999999999999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7.8</v>
      </c>
      <c r="D496" s="40">
        <v>7.8500000000000005</v>
      </c>
      <c r="E496" s="40">
        <v>7.7000000000000011</v>
      </c>
      <c r="F496" s="40">
        <v>7.6000000000000005</v>
      </c>
      <c r="G496" s="40">
        <v>7.4500000000000011</v>
      </c>
      <c r="H496" s="40">
        <v>7.9500000000000011</v>
      </c>
      <c r="I496" s="40">
        <v>8.1000000000000014</v>
      </c>
      <c r="J496" s="40">
        <v>8.2000000000000011</v>
      </c>
      <c r="K496" s="31">
        <v>8</v>
      </c>
      <c r="L496" s="31">
        <v>7.75</v>
      </c>
      <c r="M496" s="31">
        <v>706.11505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796.2</v>
      </c>
      <c r="D497" s="40">
        <v>798.06666666666661</v>
      </c>
      <c r="E497" s="40">
        <v>792.43333333333317</v>
      </c>
      <c r="F497" s="40">
        <v>788.66666666666652</v>
      </c>
      <c r="G497" s="40">
        <v>783.03333333333308</v>
      </c>
      <c r="H497" s="40">
        <v>801.83333333333326</v>
      </c>
      <c r="I497" s="40">
        <v>807.4666666666667</v>
      </c>
      <c r="J497" s="40">
        <v>811.23333333333335</v>
      </c>
      <c r="K497" s="31">
        <v>803.7</v>
      </c>
      <c r="L497" s="31">
        <v>794.3</v>
      </c>
      <c r="M497" s="31">
        <v>10.783910000000001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269</v>
      </c>
      <c r="D498" s="40">
        <v>268.68333333333334</v>
      </c>
      <c r="E498" s="40">
        <v>264.56666666666666</v>
      </c>
      <c r="F498" s="40">
        <v>260.13333333333333</v>
      </c>
      <c r="G498" s="40">
        <v>256.01666666666665</v>
      </c>
      <c r="H498" s="40">
        <v>273.11666666666667</v>
      </c>
      <c r="I498" s="40">
        <v>277.23333333333335</v>
      </c>
      <c r="J498" s="40">
        <v>281.66666666666669</v>
      </c>
      <c r="K498" s="31">
        <v>272.8</v>
      </c>
      <c r="L498" s="31">
        <v>264.25</v>
      </c>
      <c r="M498" s="31">
        <v>11.646240000000001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94.3</v>
      </c>
      <c r="D499" s="40">
        <v>94.066666666666663</v>
      </c>
      <c r="E499" s="40">
        <v>93.333333333333329</v>
      </c>
      <c r="F499" s="40">
        <v>92.36666666666666</v>
      </c>
      <c r="G499" s="40">
        <v>91.633333333333326</v>
      </c>
      <c r="H499" s="40">
        <v>95.033333333333331</v>
      </c>
      <c r="I499" s="40">
        <v>95.76666666666668</v>
      </c>
      <c r="J499" s="40">
        <v>96.733333333333334</v>
      </c>
      <c r="K499" s="31">
        <v>94.8</v>
      </c>
      <c r="L499" s="31">
        <v>93.1</v>
      </c>
      <c r="M499" s="31">
        <v>8.7268399999999993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826.5</v>
      </c>
      <c r="D500" s="40">
        <v>833.06666666666661</v>
      </c>
      <c r="E500" s="40">
        <v>818.18333333333317</v>
      </c>
      <c r="F500" s="40">
        <v>809.86666666666656</v>
      </c>
      <c r="G500" s="40">
        <v>794.98333333333312</v>
      </c>
      <c r="H500" s="40">
        <v>841.38333333333321</v>
      </c>
      <c r="I500" s="40">
        <v>856.26666666666665</v>
      </c>
      <c r="J500" s="40">
        <v>864.58333333333326</v>
      </c>
      <c r="K500" s="31">
        <v>847.95</v>
      </c>
      <c r="L500" s="31">
        <v>824.75</v>
      </c>
      <c r="M500" s="31">
        <v>0.93767999999999996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1467.55</v>
      </c>
      <c r="D501" s="40">
        <v>1473.8333333333333</v>
      </c>
      <c r="E501" s="40">
        <v>1454.7166666666665</v>
      </c>
      <c r="F501" s="40">
        <v>1441.8833333333332</v>
      </c>
      <c r="G501" s="40">
        <v>1422.7666666666664</v>
      </c>
      <c r="H501" s="40">
        <v>1486.6666666666665</v>
      </c>
      <c r="I501" s="40">
        <v>1505.7833333333333</v>
      </c>
      <c r="J501" s="40">
        <v>1518.6166666666666</v>
      </c>
      <c r="K501" s="31">
        <v>1492.95</v>
      </c>
      <c r="L501" s="31">
        <v>1461</v>
      </c>
      <c r="M501" s="31">
        <v>0.46747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381.3</v>
      </c>
      <c r="D502" s="40">
        <v>383.0333333333333</v>
      </c>
      <c r="E502" s="40">
        <v>377.41666666666663</v>
      </c>
      <c r="F502" s="40">
        <v>373.5333333333333</v>
      </c>
      <c r="G502" s="40">
        <v>367.91666666666663</v>
      </c>
      <c r="H502" s="40">
        <v>386.91666666666663</v>
      </c>
      <c r="I502" s="40">
        <v>392.5333333333333</v>
      </c>
      <c r="J502" s="40">
        <v>396.41666666666663</v>
      </c>
      <c r="K502" s="31">
        <v>388.65</v>
      </c>
      <c r="L502" s="31">
        <v>379.15</v>
      </c>
      <c r="M502" s="31">
        <v>205.55323999999999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215.2</v>
      </c>
      <c r="D503" s="40">
        <v>210.04999999999998</v>
      </c>
      <c r="E503" s="40">
        <v>198.14999999999998</v>
      </c>
      <c r="F503" s="40">
        <v>181.1</v>
      </c>
      <c r="G503" s="40">
        <v>169.2</v>
      </c>
      <c r="H503" s="40">
        <v>227.09999999999997</v>
      </c>
      <c r="I503" s="40">
        <v>239</v>
      </c>
      <c r="J503" s="40">
        <v>256.04999999999995</v>
      </c>
      <c r="K503" s="31">
        <v>221.95</v>
      </c>
      <c r="L503" s="31">
        <v>193</v>
      </c>
      <c r="M503" s="31">
        <v>154.97973999999999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16.3</v>
      </c>
      <c r="D504" s="40">
        <v>16.25</v>
      </c>
      <c r="E504" s="40">
        <v>16.05</v>
      </c>
      <c r="F504" s="40">
        <v>15.8</v>
      </c>
      <c r="G504" s="40">
        <v>15.600000000000001</v>
      </c>
      <c r="H504" s="40">
        <v>16.5</v>
      </c>
      <c r="I504" s="40">
        <v>16.700000000000003</v>
      </c>
      <c r="J504" s="40">
        <v>16.95</v>
      </c>
      <c r="K504" s="31">
        <v>16.45</v>
      </c>
      <c r="L504" s="31">
        <v>16</v>
      </c>
      <c r="M504" s="31">
        <v>797.05304999999998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11876.45</v>
      </c>
      <c r="D505" s="40">
        <v>11907.483333333332</v>
      </c>
      <c r="E505" s="40">
        <v>11719.966666666664</v>
      </c>
      <c r="F505" s="40">
        <v>11563.483333333332</v>
      </c>
      <c r="G505" s="40">
        <v>11375.966666666664</v>
      </c>
      <c r="H505" s="40">
        <v>12063.966666666664</v>
      </c>
      <c r="I505" s="40">
        <v>12251.48333333333</v>
      </c>
      <c r="J505" s="31">
        <v>12407.966666666664</v>
      </c>
      <c r="K505" s="31">
        <v>12095</v>
      </c>
      <c r="L505" s="31">
        <v>11751</v>
      </c>
      <c r="M505" s="62">
        <v>0.12578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187.15</v>
      </c>
      <c r="D506" s="40">
        <v>187.9</v>
      </c>
      <c r="E506" s="40">
        <v>185.3</v>
      </c>
      <c r="F506" s="40">
        <v>183.45000000000002</v>
      </c>
      <c r="G506" s="40">
        <v>180.85000000000002</v>
      </c>
      <c r="H506" s="40">
        <v>189.75</v>
      </c>
      <c r="I506" s="40">
        <v>192.34999999999997</v>
      </c>
      <c r="J506" s="31">
        <v>194.2</v>
      </c>
      <c r="K506" s="31">
        <v>190.5</v>
      </c>
      <c r="L506" s="31">
        <v>186.05</v>
      </c>
      <c r="M506" s="62">
        <v>77.79992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395.2</v>
      </c>
      <c r="D507" s="40">
        <v>394.55</v>
      </c>
      <c r="E507" s="40">
        <v>389.5</v>
      </c>
      <c r="F507" s="40">
        <v>383.8</v>
      </c>
      <c r="G507" s="40">
        <v>378.75</v>
      </c>
      <c r="H507" s="40">
        <v>400.25</v>
      </c>
      <c r="I507" s="40">
        <v>405.30000000000007</v>
      </c>
      <c r="J507" s="40">
        <v>411</v>
      </c>
      <c r="K507" s="31">
        <v>399.6</v>
      </c>
      <c r="L507" s="31">
        <v>388.85</v>
      </c>
      <c r="M507" s="31">
        <v>13.18662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74.45</v>
      </c>
      <c r="D508" s="40">
        <v>74.783333333333331</v>
      </c>
      <c r="E508" s="40">
        <v>73.566666666666663</v>
      </c>
      <c r="F508" s="40">
        <v>72.683333333333337</v>
      </c>
      <c r="G508" s="40">
        <v>71.466666666666669</v>
      </c>
      <c r="H508" s="40">
        <v>75.666666666666657</v>
      </c>
      <c r="I508" s="40">
        <v>76.883333333333326</v>
      </c>
      <c r="J508" s="40">
        <v>77.766666666666652</v>
      </c>
      <c r="K508" s="31">
        <v>76</v>
      </c>
      <c r="L508" s="31">
        <v>73.900000000000006</v>
      </c>
      <c r="M508" s="31">
        <v>457.83616000000001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551.04999999999995</v>
      </c>
      <c r="D509" s="40">
        <v>552.81666666666661</v>
      </c>
      <c r="E509" s="40">
        <v>546.33333333333326</v>
      </c>
      <c r="F509" s="40">
        <v>541.61666666666667</v>
      </c>
      <c r="G509" s="40">
        <v>535.13333333333333</v>
      </c>
      <c r="H509" s="40">
        <v>557.53333333333319</v>
      </c>
      <c r="I509" s="40">
        <v>564.01666666666654</v>
      </c>
      <c r="J509" s="31">
        <v>568.73333333333312</v>
      </c>
      <c r="K509" s="31">
        <v>559.29999999999995</v>
      </c>
      <c r="L509" s="31">
        <v>548.1</v>
      </c>
      <c r="M509" s="62">
        <v>16.203209999999999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1500.4</v>
      </c>
      <c r="D510" s="40">
        <v>1501.9833333333333</v>
      </c>
      <c r="E510" s="40">
        <v>1488.4166666666667</v>
      </c>
      <c r="F510" s="40">
        <v>1476.4333333333334</v>
      </c>
      <c r="G510" s="40">
        <v>1462.8666666666668</v>
      </c>
      <c r="H510" s="40">
        <v>1513.9666666666667</v>
      </c>
      <c r="I510" s="40">
        <v>1527.5333333333333</v>
      </c>
      <c r="J510" s="40">
        <v>1539.5166666666667</v>
      </c>
      <c r="K510" s="31">
        <v>1515.55</v>
      </c>
      <c r="L510" s="31">
        <v>1490</v>
      </c>
      <c r="M510" s="31">
        <v>0.51054999999999995</v>
      </c>
      <c r="N510" s="1"/>
      <c r="O510" s="1"/>
    </row>
    <row r="511" spans="1:15" ht="12.75" customHeight="1">
      <c r="B511" s="1" t="s">
        <v>588</v>
      </c>
      <c r="C511" s="1">
        <v>1659.2</v>
      </c>
      <c r="D511" s="1">
        <v>1659.0999999999997</v>
      </c>
      <c r="E511" s="1">
        <v>1637.1999999999994</v>
      </c>
      <c r="F511" s="1">
        <v>1615.1999999999996</v>
      </c>
      <c r="G511" s="1">
        <v>1593.2999999999993</v>
      </c>
      <c r="H511" s="1">
        <v>1681.0999999999995</v>
      </c>
      <c r="I511" s="1">
        <v>1702.9999999999995</v>
      </c>
      <c r="J511" s="1">
        <v>1724.9999999999995</v>
      </c>
      <c r="K511" s="1">
        <v>1681</v>
      </c>
      <c r="L511" s="1">
        <v>1637.1</v>
      </c>
      <c r="M511" s="1">
        <v>0.89719000000000004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02"/>
      <c r="B5" s="403"/>
      <c r="C5" s="402"/>
      <c r="D5" s="403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04" t="s">
        <v>591</v>
      </c>
      <c r="C7" s="403"/>
      <c r="D7" s="7">
        <f>Main!B10</f>
        <v>45096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45093</v>
      </c>
      <c r="B10" s="32">
        <v>517546</v>
      </c>
      <c r="C10" s="31" t="s">
        <v>1064</v>
      </c>
      <c r="D10" s="31" t="s">
        <v>1065</v>
      </c>
      <c r="E10" s="31" t="s">
        <v>600</v>
      </c>
      <c r="F10" s="97">
        <v>60631</v>
      </c>
      <c r="G10" s="32">
        <v>34.21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45093</v>
      </c>
      <c r="B11" s="32">
        <v>537069</v>
      </c>
      <c r="C11" s="31" t="s">
        <v>1066</v>
      </c>
      <c r="D11" s="31" t="s">
        <v>1067</v>
      </c>
      <c r="E11" s="31" t="s">
        <v>601</v>
      </c>
      <c r="F11" s="97">
        <v>195000</v>
      </c>
      <c r="G11" s="32">
        <v>22.5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45093</v>
      </c>
      <c r="B12" s="32">
        <v>537069</v>
      </c>
      <c r="C12" s="31" t="s">
        <v>1066</v>
      </c>
      <c r="D12" s="31" t="s">
        <v>1068</v>
      </c>
      <c r="E12" s="31" t="s">
        <v>600</v>
      </c>
      <c r="F12" s="97">
        <v>187292</v>
      </c>
      <c r="G12" s="32">
        <v>22.5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45093</v>
      </c>
      <c r="B13" s="32">
        <v>542285</v>
      </c>
      <c r="C13" s="31" t="s">
        <v>1069</v>
      </c>
      <c r="D13" s="31" t="s">
        <v>1070</v>
      </c>
      <c r="E13" s="31" t="s">
        <v>600</v>
      </c>
      <c r="F13" s="97">
        <v>1000000</v>
      </c>
      <c r="G13" s="32">
        <v>27.18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45093</v>
      </c>
      <c r="B14" s="32">
        <v>543920</v>
      </c>
      <c r="C14" s="31" t="s">
        <v>1023</v>
      </c>
      <c r="D14" s="31" t="s">
        <v>1071</v>
      </c>
      <c r="E14" s="31" t="s">
        <v>600</v>
      </c>
      <c r="F14" s="97">
        <v>312000</v>
      </c>
      <c r="G14" s="32">
        <v>166.16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45093</v>
      </c>
      <c r="B15" s="32">
        <v>543920</v>
      </c>
      <c r="C15" s="31" t="s">
        <v>1023</v>
      </c>
      <c r="D15" s="31" t="s">
        <v>1024</v>
      </c>
      <c r="E15" s="31" t="s">
        <v>601</v>
      </c>
      <c r="F15" s="97">
        <v>407200</v>
      </c>
      <c r="G15" s="32">
        <v>166.16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45093</v>
      </c>
      <c r="B16" s="32">
        <v>543921</v>
      </c>
      <c r="C16" s="31" t="s">
        <v>1072</v>
      </c>
      <c r="D16" s="31" t="s">
        <v>1073</v>
      </c>
      <c r="E16" s="31" t="s">
        <v>600</v>
      </c>
      <c r="F16" s="97">
        <v>52000</v>
      </c>
      <c r="G16" s="32">
        <v>89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45093</v>
      </c>
      <c r="B17" s="32">
        <v>539559</v>
      </c>
      <c r="C17" s="31" t="s">
        <v>1074</v>
      </c>
      <c r="D17" s="31" t="s">
        <v>1075</v>
      </c>
      <c r="E17" s="31" t="s">
        <v>601</v>
      </c>
      <c r="F17" s="97">
        <v>200000</v>
      </c>
      <c r="G17" s="32">
        <v>8.4499999999999993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45093</v>
      </c>
      <c r="B18" s="32">
        <v>538715</v>
      </c>
      <c r="C18" s="31" t="s">
        <v>1076</v>
      </c>
      <c r="D18" s="31" t="s">
        <v>1077</v>
      </c>
      <c r="E18" s="31" t="s">
        <v>601</v>
      </c>
      <c r="F18" s="97">
        <v>67450</v>
      </c>
      <c r="G18" s="32">
        <v>175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45093</v>
      </c>
      <c r="B19" s="32">
        <v>538715</v>
      </c>
      <c r="C19" s="31" t="s">
        <v>1076</v>
      </c>
      <c r="D19" s="31" t="s">
        <v>1077</v>
      </c>
      <c r="E19" s="31" t="s">
        <v>600</v>
      </c>
      <c r="F19" s="97">
        <v>1</v>
      </c>
      <c r="G19" s="32">
        <v>179.65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45093</v>
      </c>
      <c r="B20" s="32">
        <v>538715</v>
      </c>
      <c r="C20" s="31" t="s">
        <v>1076</v>
      </c>
      <c r="D20" s="31" t="s">
        <v>1078</v>
      </c>
      <c r="E20" s="31" t="s">
        <v>600</v>
      </c>
      <c r="F20" s="97">
        <v>73100</v>
      </c>
      <c r="G20" s="32">
        <v>174.87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45093</v>
      </c>
      <c r="B21" s="32">
        <v>531237</v>
      </c>
      <c r="C21" s="31" t="s">
        <v>1079</v>
      </c>
      <c r="D21" s="31" t="s">
        <v>1080</v>
      </c>
      <c r="E21" s="31" t="s">
        <v>601</v>
      </c>
      <c r="F21" s="97">
        <v>116500</v>
      </c>
      <c r="G21" s="32">
        <v>36.25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45093</v>
      </c>
      <c r="B22" s="32">
        <v>531237</v>
      </c>
      <c r="C22" s="31" t="s">
        <v>1079</v>
      </c>
      <c r="D22" s="31" t="s">
        <v>1081</v>
      </c>
      <c r="E22" s="31" t="s">
        <v>600</v>
      </c>
      <c r="F22" s="97">
        <v>120161</v>
      </c>
      <c r="G22" s="32">
        <v>36.25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45093</v>
      </c>
      <c r="B23" s="32">
        <v>533149</v>
      </c>
      <c r="C23" s="31" t="s">
        <v>1025</v>
      </c>
      <c r="D23" s="31" t="s">
        <v>603</v>
      </c>
      <c r="E23" s="31" t="s">
        <v>601</v>
      </c>
      <c r="F23" s="97">
        <v>94129</v>
      </c>
      <c r="G23" s="32">
        <v>10.24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45093</v>
      </c>
      <c r="B24" s="32">
        <v>533149</v>
      </c>
      <c r="C24" s="31" t="s">
        <v>1025</v>
      </c>
      <c r="D24" s="31" t="s">
        <v>1082</v>
      </c>
      <c r="E24" s="31" t="s">
        <v>601</v>
      </c>
      <c r="F24" s="97">
        <v>72173</v>
      </c>
      <c r="G24" s="32">
        <v>9.48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45093</v>
      </c>
      <c r="B25" s="32">
        <v>533149</v>
      </c>
      <c r="C25" s="31" t="s">
        <v>1025</v>
      </c>
      <c r="D25" s="31" t="s">
        <v>1082</v>
      </c>
      <c r="E25" s="31" t="s">
        <v>600</v>
      </c>
      <c r="F25" s="97">
        <v>13787</v>
      </c>
      <c r="G25" s="32">
        <v>9.9700000000000006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45093</v>
      </c>
      <c r="B26" s="32">
        <v>516110</v>
      </c>
      <c r="C26" s="31" t="s">
        <v>1026</v>
      </c>
      <c r="D26" s="31" t="s">
        <v>609</v>
      </c>
      <c r="E26" s="31" t="s">
        <v>600</v>
      </c>
      <c r="F26" s="97">
        <v>967924</v>
      </c>
      <c r="G26" s="32">
        <v>8.1199999999999992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45093</v>
      </c>
      <c r="B27" s="32">
        <v>516110</v>
      </c>
      <c r="C27" s="31" t="s">
        <v>1026</v>
      </c>
      <c r="D27" s="31" t="s">
        <v>609</v>
      </c>
      <c r="E27" s="31" t="s">
        <v>601</v>
      </c>
      <c r="F27" s="97">
        <v>967924</v>
      </c>
      <c r="G27" s="32">
        <v>9.91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45093</v>
      </c>
      <c r="B28" s="32">
        <v>516110</v>
      </c>
      <c r="C28" s="31" t="s">
        <v>1026</v>
      </c>
      <c r="D28" s="31" t="s">
        <v>1027</v>
      </c>
      <c r="E28" s="31" t="s">
        <v>601</v>
      </c>
      <c r="F28" s="97">
        <v>4585612</v>
      </c>
      <c r="G28" s="32">
        <v>8.23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45093</v>
      </c>
      <c r="B29" s="32">
        <v>516110</v>
      </c>
      <c r="C29" s="31" t="s">
        <v>1026</v>
      </c>
      <c r="D29" s="31" t="s">
        <v>1035</v>
      </c>
      <c r="E29" s="31" t="s">
        <v>600</v>
      </c>
      <c r="F29" s="97">
        <v>501436</v>
      </c>
      <c r="G29" s="32">
        <v>8.1999999999999993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45093</v>
      </c>
      <c r="B30" s="32">
        <v>516110</v>
      </c>
      <c r="C30" s="31" t="s">
        <v>1026</v>
      </c>
      <c r="D30" s="31" t="s">
        <v>1001</v>
      </c>
      <c r="E30" s="31" t="s">
        <v>601</v>
      </c>
      <c r="F30" s="97">
        <v>340000</v>
      </c>
      <c r="G30" s="32">
        <v>8.16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45093</v>
      </c>
      <c r="B31" s="32">
        <v>516110</v>
      </c>
      <c r="C31" s="31" t="s">
        <v>1026</v>
      </c>
      <c r="D31" s="31" t="s">
        <v>1001</v>
      </c>
      <c r="E31" s="31" t="s">
        <v>600</v>
      </c>
      <c r="F31" s="97">
        <v>340000</v>
      </c>
      <c r="G31" s="32">
        <v>8.1999999999999993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45093</v>
      </c>
      <c r="B32" s="32">
        <v>516110</v>
      </c>
      <c r="C32" s="31" t="s">
        <v>1026</v>
      </c>
      <c r="D32" s="31" t="s">
        <v>603</v>
      </c>
      <c r="E32" s="31" t="s">
        <v>601</v>
      </c>
      <c r="F32" s="97">
        <v>71708</v>
      </c>
      <c r="G32" s="32">
        <v>8.16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45093</v>
      </c>
      <c r="B33" s="32">
        <v>516110</v>
      </c>
      <c r="C33" s="31" t="s">
        <v>1026</v>
      </c>
      <c r="D33" s="31" t="s">
        <v>1083</v>
      </c>
      <c r="E33" s="31" t="s">
        <v>601</v>
      </c>
      <c r="F33" s="97">
        <v>666723</v>
      </c>
      <c r="G33" s="32">
        <v>8.17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45093</v>
      </c>
      <c r="B34" s="32">
        <v>516110</v>
      </c>
      <c r="C34" s="31" t="s">
        <v>1026</v>
      </c>
      <c r="D34" s="31" t="s">
        <v>603</v>
      </c>
      <c r="E34" s="31" t="s">
        <v>600</v>
      </c>
      <c r="F34" s="97">
        <v>617499</v>
      </c>
      <c r="G34" s="32">
        <v>8.19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45093</v>
      </c>
      <c r="B35" s="32">
        <v>516110</v>
      </c>
      <c r="C35" s="31" t="s">
        <v>1026</v>
      </c>
      <c r="D35" s="31" t="s">
        <v>1083</v>
      </c>
      <c r="E35" s="31" t="s">
        <v>600</v>
      </c>
      <c r="F35" s="97">
        <v>968146</v>
      </c>
      <c r="G35" s="32">
        <v>8.23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45093</v>
      </c>
      <c r="B36" s="32">
        <v>511543</v>
      </c>
      <c r="C36" s="31" t="s">
        <v>1000</v>
      </c>
      <c r="D36" s="31" t="s">
        <v>1084</v>
      </c>
      <c r="E36" s="31" t="s">
        <v>601</v>
      </c>
      <c r="F36" s="97">
        <v>350203</v>
      </c>
      <c r="G36" s="32">
        <v>11.39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45093</v>
      </c>
      <c r="B37" s="32">
        <v>511543</v>
      </c>
      <c r="C37" s="31" t="s">
        <v>1000</v>
      </c>
      <c r="D37" s="31" t="s">
        <v>1028</v>
      </c>
      <c r="E37" s="31" t="s">
        <v>601</v>
      </c>
      <c r="F37" s="97">
        <v>70000</v>
      </c>
      <c r="G37" s="32">
        <v>11.39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45093</v>
      </c>
      <c r="B38" s="32">
        <v>511543</v>
      </c>
      <c r="C38" s="31" t="s">
        <v>1000</v>
      </c>
      <c r="D38" s="31" t="s">
        <v>1085</v>
      </c>
      <c r="E38" s="31" t="s">
        <v>600</v>
      </c>
      <c r="F38" s="97">
        <v>50000</v>
      </c>
      <c r="G38" s="32">
        <v>11.39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45093</v>
      </c>
      <c r="B39" s="32">
        <v>511543</v>
      </c>
      <c r="C39" s="31" t="s">
        <v>1000</v>
      </c>
      <c r="D39" s="31" t="s">
        <v>1029</v>
      </c>
      <c r="E39" s="31" t="s">
        <v>600</v>
      </c>
      <c r="F39" s="97">
        <v>369339</v>
      </c>
      <c r="G39" s="32">
        <v>11.39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45093</v>
      </c>
      <c r="B40" s="32">
        <v>542924</v>
      </c>
      <c r="C40" s="31" t="s">
        <v>602</v>
      </c>
      <c r="D40" s="31" t="s">
        <v>1086</v>
      </c>
      <c r="E40" s="31" t="s">
        <v>601</v>
      </c>
      <c r="F40" s="97">
        <v>91000</v>
      </c>
      <c r="G40" s="32">
        <v>4.58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45093</v>
      </c>
      <c r="B41" s="32">
        <v>542924</v>
      </c>
      <c r="C41" s="31" t="s">
        <v>602</v>
      </c>
      <c r="D41" s="31" t="s">
        <v>1087</v>
      </c>
      <c r="E41" s="31" t="s">
        <v>600</v>
      </c>
      <c r="F41" s="97">
        <v>87500</v>
      </c>
      <c r="G41" s="32">
        <v>4.58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45093</v>
      </c>
      <c r="B42" s="32">
        <v>543289</v>
      </c>
      <c r="C42" s="31" t="s">
        <v>1088</v>
      </c>
      <c r="D42" s="31" t="s">
        <v>1089</v>
      </c>
      <c r="E42" s="31" t="s">
        <v>601</v>
      </c>
      <c r="F42" s="97">
        <v>12000</v>
      </c>
      <c r="G42" s="32">
        <v>19.04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45093</v>
      </c>
      <c r="B43" s="32">
        <v>543289</v>
      </c>
      <c r="C43" s="31" t="s">
        <v>1088</v>
      </c>
      <c r="D43" s="31" t="s">
        <v>1090</v>
      </c>
      <c r="E43" s="31" t="s">
        <v>600</v>
      </c>
      <c r="F43" s="97">
        <v>12000</v>
      </c>
      <c r="G43" s="32">
        <v>19.32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45093</v>
      </c>
      <c r="B44" s="32">
        <v>534060</v>
      </c>
      <c r="C44" s="31" t="s">
        <v>1091</v>
      </c>
      <c r="D44" s="31" t="s">
        <v>1092</v>
      </c>
      <c r="E44" s="31" t="s">
        <v>601</v>
      </c>
      <c r="F44" s="97">
        <v>7153106</v>
      </c>
      <c r="G44" s="32">
        <v>1.65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45093</v>
      </c>
      <c r="B45" s="32">
        <v>512217</v>
      </c>
      <c r="C45" s="31" t="s">
        <v>1093</v>
      </c>
      <c r="D45" s="31" t="s">
        <v>1094</v>
      </c>
      <c r="E45" s="31" t="s">
        <v>601</v>
      </c>
      <c r="F45" s="97">
        <v>32882</v>
      </c>
      <c r="G45" s="32">
        <v>24.74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45093</v>
      </c>
      <c r="B46" s="32">
        <v>543366</v>
      </c>
      <c r="C46" s="31" t="s">
        <v>1095</v>
      </c>
      <c r="D46" s="31" t="s">
        <v>1096</v>
      </c>
      <c r="E46" s="31" t="s">
        <v>601</v>
      </c>
      <c r="F46" s="97">
        <v>4800</v>
      </c>
      <c r="G46" s="32">
        <v>66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45093</v>
      </c>
      <c r="B47" s="32">
        <v>538212</v>
      </c>
      <c r="C47" s="31" t="s">
        <v>1030</v>
      </c>
      <c r="D47" s="31" t="s">
        <v>1031</v>
      </c>
      <c r="E47" s="31" t="s">
        <v>601</v>
      </c>
      <c r="F47" s="97">
        <v>4613096</v>
      </c>
      <c r="G47" s="32">
        <v>0.85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45093</v>
      </c>
      <c r="B48" s="32">
        <v>540147</v>
      </c>
      <c r="C48" s="31" t="s">
        <v>1097</v>
      </c>
      <c r="D48" s="31" t="s">
        <v>1098</v>
      </c>
      <c r="E48" s="31" t="s">
        <v>601</v>
      </c>
      <c r="F48" s="97">
        <v>60500</v>
      </c>
      <c r="G48" s="32">
        <v>34.6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45093</v>
      </c>
      <c r="B49" s="32">
        <v>540147</v>
      </c>
      <c r="C49" s="31" t="s">
        <v>1097</v>
      </c>
      <c r="D49" s="31" t="s">
        <v>1099</v>
      </c>
      <c r="E49" s="31" t="s">
        <v>600</v>
      </c>
      <c r="F49" s="97">
        <v>61000</v>
      </c>
      <c r="G49" s="32">
        <v>34.6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45093</v>
      </c>
      <c r="B50" s="32">
        <v>530525</v>
      </c>
      <c r="C50" s="31" t="s">
        <v>604</v>
      </c>
      <c r="D50" s="31" t="s">
        <v>603</v>
      </c>
      <c r="E50" s="31" t="s">
        <v>601</v>
      </c>
      <c r="F50" s="97">
        <v>61735</v>
      </c>
      <c r="G50" s="32">
        <v>18.61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45093</v>
      </c>
      <c r="B51" s="32">
        <v>530525</v>
      </c>
      <c r="C51" s="31" t="s">
        <v>604</v>
      </c>
      <c r="D51" s="31" t="s">
        <v>1001</v>
      </c>
      <c r="E51" s="31" t="s">
        <v>600</v>
      </c>
      <c r="F51" s="97">
        <v>75000</v>
      </c>
      <c r="G51" s="32">
        <v>18.61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45093</v>
      </c>
      <c r="B52" s="32">
        <v>530525</v>
      </c>
      <c r="C52" s="31" t="s">
        <v>604</v>
      </c>
      <c r="D52" s="31" t="s">
        <v>1100</v>
      </c>
      <c r="E52" s="31" t="s">
        <v>601</v>
      </c>
      <c r="F52" s="97">
        <v>54462</v>
      </c>
      <c r="G52" s="32">
        <v>18.61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45093</v>
      </c>
      <c r="B53" s="32">
        <v>539584</v>
      </c>
      <c r="C53" s="31" t="s">
        <v>1032</v>
      </c>
      <c r="D53" s="31" t="s">
        <v>1101</v>
      </c>
      <c r="E53" s="31" t="s">
        <v>600</v>
      </c>
      <c r="F53" s="97">
        <v>465000</v>
      </c>
      <c r="G53" s="32">
        <v>0.98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45093</v>
      </c>
      <c r="B54" s="32">
        <v>539584</v>
      </c>
      <c r="C54" s="31" t="s">
        <v>1032</v>
      </c>
      <c r="D54" s="31" t="s">
        <v>1102</v>
      </c>
      <c r="E54" s="31" t="s">
        <v>601</v>
      </c>
      <c r="F54" s="97">
        <v>1389500</v>
      </c>
      <c r="G54" s="32">
        <v>0.98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45093</v>
      </c>
      <c r="B55" s="32">
        <v>539584</v>
      </c>
      <c r="C55" s="31" t="s">
        <v>1032</v>
      </c>
      <c r="D55" s="31" t="s">
        <v>1103</v>
      </c>
      <c r="E55" s="31" t="s">
        <v>600</v>
      </c>
      <c r="F55" s="97">
        <v>465761</v>
      </c>
      <c r="G55" s="32">
        <v>0.99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45093</v>
      </c>
      <c r="B56" s="32">
        <v>540914</v>
      </c>
      <c r="C56" s="31" t="s">
        <v>1033</v>
      </c>
      <c r="D56" s="31" t="s">
        <v>1034</v>
      </c>
      <c r="E56" s="31" t="s">
        <v>601</v>
      </c>
      <c r="F56" s="97">
        <v>125000</v>
      </c>
      <c r="G56" s="32">
        <v>25.45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45093</v>
      </c>
      <c r="B57" s="32">
        <v>542765</v>
      </c>
      <c r="C57" s="31" t="s">
        <v>1104</v>
      </c>
      <c r="D57" s="31" t="s">
        <v>1105</v>
      </c>
      <c r="E57" s="31" t="s">
        <v>600</v>
      </c>
      <c r="F57" s="97">
        <v>3000</v>
      </c>
      <c r="G57" s="32">
        <v>182.7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45093</v>
      </c>
      <c r="B58" s="32">
        <v>542765</v>
      </c>
      <c r="C58" s="31" t="s">
        <v>1104</v>
      </c>
      <c r="D58" s="31" t="s">
        <v>1106</v>
      </c>
      <c r="E58" s="31" t="s">
        <v>601</v>
      </c>
      <c r="F58" s="97">
        <v>2000</v>
      </c>
      <c r="G58" s="32">
        <v>173.78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45093</v>
      </c>
      <c r="B59" s="32">
        <v>542765</v>
      </c>
      <c r="C59" s="31" t="s">
        <v>1104</v>
      </c>
      <c r="D59" s="31" t="s">
        <v>1107</v>
      </c>
      <c r="E59" s="31" t="s">
        <v>601</v>
      </c>
      <c r="F59" s="97">
        <v>2000</v>
      </c>
      <c r="G59" s="32">
        <v>182.1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45093</v>
      </c>
      <c r="B60" s="32">
        <v>542765</v>
      </c>
      <c r="C60" s="31" t="s">
        <v>1104</v>
      </c>
      <c r="D60" s="31" t="s">
        <v>1108</v>
      </c>
      <c r="E60" s="31" t="s">
        <v>601</v>
      </c>
      <c r="F60" s="97">
        <v>2000</v>
      </c>
      <c r="G60" s="32">
        <v>175.8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45093</v>
      </c>
      <c r="B61" s="32">
        <v>542765</v>
      </c>
      <c r="C61" s="31" t="s">
        <v>1104</v>
      </c>
      <c r="D61" s="31" t="s">
        <v>1107</v>
      </c>
      <c r="E61" s="31" t="s">
        <v>600</v>
      </c>
      <c r="F61" s="97">
        <v>4000</v>
      </c>
      <c r="G61" s="32">
        <v>174.65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45093</v>
      </c>
      <c r="B62" s="32">
        <v>542765</v>
      </c>
      <c r="C62" s="31" t="s">
        <v>1104</v>
      </c>
      <c r="D62" s="31" t="s">
        <v>1108</v>
      </c>
      <c r="E62" s="31" t="s">
        <v>600</v>
      </c>
      <c r="F62" s="97">
        <v>2000</v>
      </c>
      <c r="G62" s="32">
        <v>182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45093</v>
      </c>
      <c r="B63" s="32">
        <v>542765</v>
      </c>
      <c r="C63" s="31" t="s">
        <v>1104</v>
      </c>
      <c r="D63" s="31" t="s">
        <v>1109</v>
      </c>
      <c r="E63" s="31" t="s">
        <v>601</v>
      </c>
      <c r="F63" s="97">
        <v>2000</v>
      </c>
      <c r="G63" s="32">
        <v>177.85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45093</v>
      </c>
      <c r="B64" s="32">
        <v>543545</v>
      </c>
      <c r="C64" s="31" t="s">
        <v>605</v>
      </c>
      <c r="D64" s="31" t="s">
        <v>1110</v>
      </c>
      <c r="E64" s="31" t="s">
        <v>600</v>
      </c>
      <c r="F64" s="97">
        <v>1636600</v>
      </c>
      <c r="G64" s="32">
        <v>2.98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45093</v>
      </c>
      <c r="B65" s="32">
        <v>543545</v>
      </c>
      <c r="C65" s="31" t="s">
        <v>605</v>
      </c>
      <c r="D65" s="31" t="s">
        <v>606</v>
      </c>
      <c r="E65" s="31" t="s">
        <v>601</v>
      </c>
      <c r="F65" s="97">
        <v>1803600</v>
      </c>
      <c r="G65" s="32">
        <v>2.99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45093</v>
      </c>
      <c r="B66" s="32">
        <v>539761</v>
      </c>
      <c r="C66" s="31" t="s">
        <v>1036</v>
      </c>
      <c r="D66" s="31" t="s">
        <v>1037</v>
      </c>
      <c r="E66" s="31" t="s">
        <v>600</v>
      </c>
      <c r="F66" s="97">
        <v>16822</v>
      </c>
      <c r="G66" s="32">
        <v>288.18</v>
      </c>
      <c r="H66" s="32" t="s">
        <v>340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45093</v>
      </c>
      <c r="B67" s="32">
        <v>511018</v>
      </c>
      <c r="C67" s="31" t="s">
        <v>1111</v>
      </c>
      <c r="D67" s="31" t="s">
        <v>1112</v>
      </c>
      <c r="E67" s="31" t="s">
        <v>600</v>
      </c>
      <c r="F67" s="97">
        <v>28088</v>
      </c>
      <c r="G67" s="32">
        <v>17.2</v>
      </c>
      <c r="H67" s="32" t="s">
        <v>340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45093</v>
      </c>
      <c r="B68" s="32">
        <v>511018</v>
      </c>
      <c r="C68" s="31" t="s">
        <v>1111</v>
      </c>
      <c r="D68" s="31" t="s">
        <v>1113</v>
      </c>
      <c r="E68" s="31" t="s">
        <v>601</v>
      </c>
      <c r="F68" s="97">
        <v>18550</v>
      </c>
      <c r="G68" s="32">
        <v>17.2</v>
      </c>
      <c r="H68" s="32" t="s">
        <v>340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45093</v>
      </c>
      <c r="B69" s="32" t="s">
        <v>1038</v>
      </c>
      <c r="C69" s="31" t="s">
        <v>1039</v>
      </c>
      <c r="D69" s="31" t="s">
        <v>1114</v>
      </c>
      <c r="E69" s="31" t="s">
        <v>600</v>
      </c>
      <c r="F69" s="97">
        <v>113372</v>
      </c>
      <c r="G69" s="32">
        <v>39.07</v>
      </c>
      <c r="H69" s="32" t="s">
        <v>607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45093</v>
      </c>
      <c r="B70" s="32" t="s">
        <v>1038</v>
      </c>
      <c r="C70" s="31" t="s">
        <v>1039</v>
      </c>
      <c r="D70" s="31" t="s">
        <v>1115</v>
      </c>
      <c r="E70" s="31" t="s">
        <v>600</v>
      </c>
      <c r="F70" s="97">
        <v>316447</v>
      </c>
      <c r="G70" s="32">
        <v>38.72</v>
      </c>
      <c r="H70" s="32" t="s">
        <v>607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45093</v>
      </c>
      <c r="B71" s="32" t="s">
        <v>1038</v>
      </c>
      <c r="C71" s="31" t="s">
        <v>1039</v>
      </c>
      <c r="D71" s="31" t="s">
        <v>1116</v>
      </c>
      <c r="E71" s="31" t="s">
        <v>600</v>
      </c>
      <c r="F71" s="97">
        <v>179287</v>
      </c>
      <c r="G71" s="32">
        <v>38.67</v>
      </c>
      <c r="H71" s="32" t="s">
        <v>607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45093</v>
      </c>
      <c r="B72" s="32" t="s">
        <v>1038</v>
      </c>
      <c r="C72" s="31" t="s">
        <v>1039</v>
      </c>
      <c r="D72" s="31" t="s">
        <v>1002</v>
      </c>
      <c r="E72" s="31" t="s">
        <v>600</v>
      </c>
      <c r="F72" s="97">
        <v>103916</v>
      </c>
      <c r="G72" s="32">
        <v>40</v>
      </c>
      <c r="H72" s="32" t="s">
        <v>607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45093</v>
      </c>
      <c r="B73" s="32" t="s">
        <v>1038</v>
      </c>
      <c r="C73" s="31" t="s">
        <v>1039</v>
      </c>
      <c r="D73" s="31" t="s">
        <v>1117</v>
      </c>
      <c r="E73" s="31" t="s">
        <v>600</v>
      </c>
      <c r="F73" s="97">
        <v>90192</v>
      </c>
      <c r="G73" s="32">
        <v>39.659999999999997</v>
      </c>
      <c r="H73" s="32" t="s">
        <v>607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45093</v>
      </c>
      <c r="B74" s="32" t="s">
        <v>1038</v>
      </c>
      <c r="C74" s="31" t="s">
        <v>1039</v>
      </c>
      <c r="D74" s="31" t="s">
        <v>1118</v>
      </c>
      <c r="E74" s="31" t="s">
        <v>600</v>
      </c>
      <c r="F74" s="97">
        <v>176311</v>
      </c>
      <c r="G74" s="32">
        <v>38.28</v>
      </c>
      <c r="H74" s="32" t="s">
        <v>607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45093</v>
      </c>
      <c r="B75" s="32" t="s">
        <v>1038</v>
      </c>
      <c r="C75" s="31" t="s">
        <v>1039</v>
      </c>
      <c r="D75" s="31" t="s">
        <v>1119</v>
      </c>
      <c r="E75" s="31" t="s">
        <v>600</v>
      </c>
      <c r="F75" s="97">
        <v>245974</v>
      </c>
      <c r="G75" s="32">
        <v>38.65</v>
      </c>
      <c r="H75" s="32" t="s">
        <v>607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45093</v>
      </c>
      <c r="B76" s="32" t="s">
        <v>1120</v>
      </c>
      <c r="C76" s="31" t="s">
        <v>1121</v>
      </c>
      <c r="D76" s="31" t="s">
        <v>1122</v>
      </c>
      <c r="E76" s="31" t="s">
        <v>600</v>
      </c>
      <c r="F76" s="97">
        <v>84221</v>
      </c>
      <c r="G76" s="32">
        <v>19.98</v>
      </c>
      <c r="H76" s="32" t="s">
        <v>607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45093</v>
      </c>
      <c r="B77" s="32" t="s">
        <v>1120</v>
      </c>
      <c r="C77" s="31" t="s">
        <v>1121</v>
      </c>
      <c r="D77" s="31" t="s">
        <v>1123</v>
      </c>
      <c r="E77" s="31" t="s">
        <v>600</v>
      </c>
      <c r="F77" s="97">
        <v>148021</v>
      </c>
      <c r="G77" s="32">
        <v>18.239999999999998</v>
      </c>
      <c r="H77" s="32" t="s">
        <v>607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45093</v>
      </c>
      <c r="B78" s="32" t="s">
        <v>417</v>
      </c>
      <c r="C78" s="31" t="s">
        <v>1041</v>
      </c>
      <c r="D78" s="31" t="s">
        <v>608</v>
      </c>
      <c r="E78" s="31" t="s">
        <v>600</v>
      </c>
      <c r="F78" s="97">
        <v>204945</v>
      </c>
      <c r="G78" s="32">
        <v>1620.22</v>
      </c>
      <c r="H78" s="32" t="s">
        <v>607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45093</v>
      </c>
      <c r="B79" s="32" t="s">
        <v>429</v>
      </c>
      <c r="C79" s="31" t="s">
        <v>1124</v>
      </c>
      <c r="D79" s="31" t="s">
        <v>1125</v>
      </c>
      <c r="E79" s="31" t="s">
        <v>600</v>
      </c>
      <c r="F79" s="97">
        <v>5000000</v>
      </c>
      <c r="G79" s="32">
        <v>500</v>
      </c>
      <c r="H79" s="32" t="s">
        <v>607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45093</v>
      </c>
      <c r="B80" s="32" t="s">
        <v>1126</v>
      </c>
      <c r="C80" s="31" t="s">
        <v>1127</v>
      </c>
      <c r="D80" s="31" t="s">
        <v>1128</v>
      </c>
      <c r="E80" s="31" t="s">
        <v>600</v>
      </c>
      <c r="F80" s="97">
        <v>389848</v>
      </c>
      <c r="G80" s="32">
        <v>408.98</v>
      </c>
      <c r="H80" s="32" t="s">
        <v>607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45093</v>
      </c>
      <c r="B81" s="32" t="s">
        <v>1126</v>
      </c>
      <c r="C81" s="31" t="s">
        <v>1127</v>
      </c>
      <c r="D81" s="31" t="s">
        <v>1129</v>
      </c>
      <c r="E81" s="31" t="s">
        <v>600</v>
      </c>
      <c r="F81" s="97">
        <v>516021</v>
      </c>
      <c r="G81" s="32">
        <v>405.83</v>
      </c>
      <c r="H81" s="32" t="s">
        <v>607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45093</v>
      </c>
      <c r="B82" s="32" t="s">
        <v>1126</v>
      </c>
      <c r="C82" s="31" t="s">
        <v>1127</v>
      </c>
      <c r="D82" s="31" t="s">
        <v>1130</v>
      </c>
      <c r="E82" s="31" t="s">
        <v>600</v>
      </c>
      <c r="F82" s="97">
        <v>495509</v>
      </c>
      <c r="G82" s="32">
        <v>410.97</v>
      </c>
      <c r="H82" s="32" t="s">
        <v>607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45093</v>
      </c>
      <c r="B83" s="32" t="s">
        <v>1126</v>
      </c>
      <c r="C83" s="31" t="s">
        <v>1127</v>
      </c>
      <c r="D83" s="31" t="s">
        <v>1131</v>
      </c>
      <c r="E83" s="31" t="s">
        <v>600</v>
      </c>
      <c r="F83" s="97">
        <v>477526</v>
      </c>
      <c r="G83" s="32">
        <v>407.14</v>
      </c>
      <c r="H83" s="32" t="s">
        <v>607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45093</v>
      </c>
      <c r="B84" s="32" t="s">
        <v>1126</v>
      </c>
      <c r="C84" s="31" t="s">
        <v>1127</v>
      </c>
      <c r="D84" s="31" t="s">
        <v>1132</v>
      </c>
      <c r="E84" s="31" t="s">
        <v>600</v>
      </c>
      <c r="F84" s="97">
        <v>601000</v>
      </c>
      <c r="G84" s="32">
        <v>409.08</v>
      </c>
      <c r="H84" s="32" t="s">
        <v>607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45093</v>
      </c>
      <c r="B85" s="32" t="s">
        <v>1126</v>
      </c>
      <c r="C85" s="31" t="s">
        <v>1127</v>
      </c>
      <c r="D85" s="31" t="s">
        <v>1133</v>
      </c>
      <c r="E85" s="31" t="s">
        <v>600</v>
      </c>
      <c r="F85" s="97">
        <v>602000</v>
      </c>
      <c r="G85" s="32">
        <v>409.08</v>
      </c>
      <c r="H85" s="32" t="s">
        <v>607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45093</v>
      </c>
      <c r="B86" s="32" t="s">
        <v>1126</v>
      </c>
      <c r="C86" s="31" t="s">
        <v>1127</v>
      </c>
      <c r="D86" s="31" t="s">
        <v>608</v>
      </c>
      <c r="E86" s="31" t="s">
        <v>600</v>
      </c>
      <c r="F86" s="97">
        <v>879087</v>
      </c>
      <c r="G86" s="32">
        <v>410.62</v>
      </c>
      <c r="H86" s="32" t="s">
        <v>607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45093</v>
      </c>
      <c r="B87" s="32" t="s">
        <v>1126</v>
      </c>
      <c r="C87" s="31" t="s">
        <v>1127</v>
      </c>
      <c r="D87" s="31" t="s">
        <v>1042</v>
      </c>
      <c r="E87" s="31" t="s">
        <v>600</v>
      </c>
      <c r="F87" s="97">
        <v>1634203</v>
      </c>
      <c r="G87" s="32">
        <v>407.7</v>
      </c>
      <c r="H87" s="32" t="s">
        <v>607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45093</v>
      </c>
      <c r="B88" s="32" t="s">
        <v>1126</v>
      </c>
      <c r="C88" s="31" t="s">
        <v>1127</v>
      </c>
      <c r="D88" s="31" t="s">
        <v>1134</v>
      </c>
      <c r="E88" s="31" t="s">
        <v>600</v>
      </c>
      <c r="F88" s="97">
        <v>1000118</v>
      </c>
      <c r="G88" s="32">
        <v>407.3</v>
      </c>
      <c r="H88" s="32" t="s">
        <v>607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45093</v>
      </c>
      <c r="B89" s="32" t="s">
        <v>455</v>
      </c>
      <c r="C89" s="31" t="s">
        <v>1135</v>
      </c>
      <c r="D89" s="31" t="s">
        <v>1136</v>
      </c>
      <c r="E89" s="31" t="s">
        <v>600</v>
      </c>
      <c r="F89" s="97">
        <v>8502316</v>
      </c>
      <c r="G89" s="32">
        <v>113.1</v>
      </c>
      <c r="H89" s="32" t="s">
        <v>607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45093</v>
      </c>
      <c r="B90" s="32" t="s">
        <v>455</v>
      </c>
      <c r="C90" s="31" t="s">
        <v>1135</v>
      </c>
      <c r="D90" s="31" t="s">
        <v>1137</v>
      </c>
      <c r="E90" s="31" t="s">
        <v>600</v>
      </c>
      <c r="F90" s="97">
        <v>8654370</v>
      </c>
      <c r="G90" s="32">
        <v>113.1</v>
      </c>
      <c r="H90" s="32" t="s">
        <v>607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45093</v>
      </c>
      <c r="B91" s="32" t="s">
        <v>455</v>
      </c>
      <c r="C91" s="31" t="s">
        <v>1135</v>
      </c>
      <c r="D91" s="31" t="s">
        <v>1138</v>
      </c>
      <c r="E91" s="31" t="s">
        <v>600</v>
      </c>
      <c r="F91" s="97">
        <v>16799292</v>
      </c>
      <c r="G91" s="32">
        <v>113.1</v>
      </c>
      <c r="H91" s="32" t="s">
        <v>607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45093</v>
      </c>
      <c r="B92" s="32" t="s">
        <v>1139</v>
      </c>
      <c r="C92" s="31" t="s">
        <v>1140</v>
      </c>
      <c r="D92" s="31" t="s">
        <v>1141</v>
      </c>
      <c r="E92" s="31" t="s">
        <v>600</v>
      </c>
      <c r="F92" s="97">
        <v>181810</v>
      </c>
      <c r="G92" s="32">
        <v>237.68</v>
      </c>
      <c r="H92" s="32" t="s">
        <v>607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45093</v>
      </c>
      <c r="B93" s="32" t="s">
        <v>1139</v>
      </c>
      <c r="C93" s="31" t="s">
        <v>1140</v>
      </c>
      <c r="D93" s="31" t="s">
        <v>1142</v>
      </c>
      <c r="E93" s="31" t="s">
        <v>600</v>
      </c>
      <c r="F93" s="97">
        <v>308156</v>
      </c>
      <c r="G93" s="32">
        <v>246.73</v>
      </c>
      <c r="H93" s="32" t="s">
        <v>607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45093</v>
      </c>
      <c r="B94" s="32" t="s">
        <v>1139</v>
      </c>
      <c r="C94" s="31" t="s">
        <v>1140</v>
      </c>
      <c r="D94" s="31" t="s">
        <v>608</v>
      </c>
      <c r="E94" s="31" t="s">
        <v>600</v>
      </c>
      <c r="F94" s="97">
        <v>171518</v>
      </c>
      <c r="G94" s="32">
        <v>239.06</v>
      </c>
      <c r="H94" s="32" t="s">
        <v>607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45093</v>
      </c>
      <c r="B95" s="32" t="s">
        <v>1139</v>
      </c>
      <c r="C95" s="31" t="s">
        <v>1140</v>
      </c>
      <c r="D95" s="31" t="s">
        <v>1143</v>
      </c>
      <c r="E95" s="31" t="s">
        <v>600</v>
      </c>
      <c r="F95" s="97">
        <v>570170</v>
      </c>
      <c r="G95" s="32">
        <v>246.27</v>
      </c>
      <c r="H95" s="32" t="s">
        <v>607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45093</v>
      </c>
      <c r="B96" s="32" t="s">
        <v>610</v>
      </c>
      <c r="C96" s="31" t="s">
        <v>611</v>
      </c>
      <c r="D96" s="31" t="s">
        <v>1144</v>
      </c>
      <c r="E96" s="31" t="s">
        <v>600</v>
      </c>
      <c r="F96" s="97">
        <v>281320</v>
      </c>
      <c r="G96" s="32">
        <v>9.19</v>
      </c>
      <c r="H96" s="32" t="s">
        <v>607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45093</v>
      </c>
      <c r="B97" s="32" t="s">
        <v>1043</v>
      </c>
      <c r="C97" s="31" t="s">
        <v>1044</v>
      </c>
      <c r="D97" s="31" t="s">
        <v>1145</v>
      </c>
      <c r="E97" s="31" t="s">
        <v>600</v>
      </c>
      <c r="F97" s="97">
        <v>146723</v>
      </c>
      <c r="G97" s="32">
        <v>209.33</v>
      </c>
      <c r="H97" s="32" t="s">
        <v>607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45093</v>
      </c>
      <c r="B98" s="32" t="s">
        <v>1043</v>
      </c>
      <c r="C98" s="31" t="s">
        <v>1044</v>
      </c>
      <c r="D98" s="31" t="s">
        <v>1042</v>
      </c>
      <c r="E98" s="31" t="s">
        <v>600</v>
      </c>
      <c r="F98" s="97">
        <v>141996</v>
      </c>
      <c r="G98" s="32">
        <v>210.65</v>
      </c>
      <c r="H98" s="32" t="s">
        <v>607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45093</v>
      </c>
      <c r="B99" s="32" t="s">
        <v>1043</v>
      </c>
      <c r="C99" s="31" t="s">
        <v>1044</v>
      </c>
      <c r="D99" s="31" t="s">
        <v>1040</v>
      </c>
      <c r="E99" s="31" t="s">
        <v>600</v>
      </c>
      <c r="F99" s="97">
        <v>214654</v>
      </c>
      <c r="G99" s="32">
        <v>210.03</v>
      </c>
      <c r="H99" s="32" t="s">
        <v>607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45093</v>
      </c>
      <c r="B100" s="32" t="s">
        <v>1043</v>
      </c>
      <c r="C100" s="31" t="s">
        <v>1044</v>
      </c>
      <c r="D100" s="31" t="s">
        <v>1146</v>
      </c>
      <c r="E100" s="31" t="s">
        <v>600</v>
      </c>
      <c r="F100" s="97">
        <v>100120</v>
      </c>
      <c r="G100" s="32">
        <v>209.93</v>
      </c>
      <c r="H100" s="32" t="s">
        <v>607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45093</v>
      </c>
      <c r="B101" s="32" t="s">
        <v>1043</v>
      </c>
      <c r="C101" s="31" t="s">
        <v>1044</v>
      </c>
      <c r="D101" s="31" t="s">
        <v>608</v>
      </c>
      <c r="E101" s="31" t="s">
        <v>600</v>
      </c>
      <c r="F101" s="97">
        <v>339891</v>
      </c>
      <c r="G101" s="32">
        <v>210.01</v>
      </c>
      <c r="H101" s="32" t="s">
        <v>607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45093</v>
      </c>
      <c r="B102" s="32" t="s">
        <v>1147</v>
      </c>
      <c r="C102" s="31" t="s">
        <v>1148</v>
      </c>
      <c r="D102" s="31" t="s">
        <v>1149</v>
      </c>
      <c r="E102" s="31" t="s">
        <v>600</v>
      </c>
      <c r="F102" s="97">
        <v>72000</v>
      </c>
      <c r="G102" s="32">
        <v>20.13</v>
      </c>
      <c r="H102" s="32" t="s">
        <v>607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45093</v>
      </c>
      <c r="B103" s="32" t="s">
        <v>475</v>
      </c>
      <c r="C103" s="31" t="s">
        <v>1150</v>
      </c>
      <c r="D103" s="31" t="s">
        <v>608</v>
      </c>
      <c r="E103" s="31" t="s">
        <v>600</v>
      </c>
      <c r="F103" s="97">
        <v>1410881</v>
      </c>
      <c r="G103" s="32">
        <v>1147.06</v>
      </c>
      <c r="H103" s="32" t="s">
        <v>607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45093</v>
      </c>
      <c r="B104" s="32" t="s">
        <v>1151</v>
      </c>
      <c r="C104" s="31" t="s">
        <v>1152</v>
      </c>
      <c r="D104" s="31" t="s">
        <v>1153</v>
      </c>
      <c r="E104" s="31" t="s">
        <v>600</v>
      </c>
      <c r="F104" s="97">
        <v>164800</v>
      </c>
      <c r="G104" s="32">
        <v>92.53</v>
      </c>
      <c r="H104" s="32" t="s">
        <v>607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45093</v>
      </c>
      <c r="B105" s="32" t="s">
        <v>1151</v>
      </c>
      <c r="C105" s="31" t="s">
        <v>1152</v>
      </c>
      <c r="D105" s="31" t="s">
        <v>1142</v>
      </c>
      <c r="E105" s="31" t="s">
        <v>600</v>
      </c>
      <c r="F105" s="97">
        <v>228800</v>
      </c>
      <c r="G105" s="32">
        <v>92.11</v>
      </c>
      <c r="H105" s="32" t="s">
        <v>607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45093</v>
      </c>
      <c r="B106" s="32" t="s">
        <v>496</v>
      </c>
      <c r="C106" s="31" t="s">
        <v>1154</v>
      </c>
      <c r="D106" s="31" t="s">
        <v>1155</v>
      </c>
      <c r="E106" s="31" t="s">
        <v>600</v>
      </c>
      <c r="F106" s="97">
        <v>6202912</v>
      </c>
      <c r="G106" s="32">
        <v>94.71</v>
      </c>
      <c r="H106" s="32" t="s">
        <v>607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45093</v>
      </c>
      <c r="B107" s="32" t="s">
        <v>1045</v>
      </c>
      <c r="C107" s="31" t="s">
        <v>1046</v>
      </c>
      <c r="D107" s="31" t="s">
        <v>1156</v>
      </c>
      <c r="E107" s="31" t="s">
        <v>600</v>
      </c>
      <c r="F107" s="97">
        <v>22496017</v>
      </c>
      <c r="G107" s="32">
        <v>16.760000000000002</v>
      </c>
      <c r="H107" s="32" t="s">
        <v>607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45093</v>
      </c>
      <c r="B108" s="32" t="s">
        <v>1003</v>
      </c>
      <c r="C108" s="31" t="s">
        <v>1004</v>
      </c>
      <c r="D108" s="31" t="s">
        <v>1005</v>
      </c>
      <c r="E108" s="31" t="s">
        <v>600</v>
      </c>
      <c r="F108" s="97">
        <v>8398016</v>
      </c>
      <c r="G108" s="32">
        <v>3.53</v>
      </c>
      <c r="H108" s="32" t="s">
        <v>607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45093</v>
      </c>
      <c r="B109" s="32" t="s">
        <v>1157</v>
      </c>
      <c r="C109" s="31" t="s">
        <v>1158</v>
      </c>
      <c r="D109" s="31" t="s">
        <v>1159</v>
      </c>
      <c r="E109" s="31" t="s">
        <v>600</v>
      </c>
      <c r="F109" s="97">
        <v>622057</v>
      </c>
      <c r="G109" s="32">
        <v>44.28</v>
      </c>
      <c r="H109" s="32" t="s">
        <v>607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45093</v>
      </c>
      <c r="B110" s="32" t="s">
        <v>584</v>
      </c>
      <c r="C110" s="31" t="s">
        <v>1160</v>
      </c>
      <c r="D110" s="31" t="s">
        <v>1040</v>
      </c>
      <c r="E110" s="31" t="s">
        <v>600</v>
      </c>
      <c r="F110" s="97">
        <v>799022</v>
      </c>
      <c r="G110" s="32">
        <v>213.36</v>
      </c>
      <c r="H110" s="32" t="s">
        <v>607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45093</v>
      </c>
      <c r="B111" s="32" t="s">
        <v>584</v>
      </c>
      <c r="C111" s="31" t="s">
        <v>1160</v>
      </c>
      <c r="D111" s="31" t="s">
        <v>608</v>
      </c>
      <c r="E111" s="31" t="s">
        <v>600</v>
      </c>
      <c r="F111" s="97">
        <v>1305930</v>
      </c>
      <c r="G111" s="32">
        <v>213.04</v>
      </c>
      <c r="H111" s="32" t="s">
        <v>607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45093</v>
      </c>
      <c r="B112" s="32" t="s">
        <v>320</v>
      </c>
      <c r="C112" s="31" t="s">
        <v>1161</v>
      </c>
      <c r="D112" s="31" t="s">
        <v>1162</v>
      </c>
      <c r="E112" s="31" t="s">
        <v>601</v>
      </c>
      <c r="F112" s="97">
        <v>708978</v>
      </c>
      <c r="G112" s="32">
        <v>1350.02</v>
      </c>
      <c r="H112" s="32" t="s">
        <v>607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45093</v>
      </c>
      <c r="B113" s="32" t="s">
        <v>1038</v>
      </c>
      <c r="C113" s="31" t="s">
        <v>1039</v>
      </c>
      <c r="D113" s="31" t="s">
        <v>1114</v>
      </c>
      <c r="E113" s="31" t="s">
        <v>601</v>
      </c>
      <c r="F113" s="97">
        <v>138439</v>
      </c>
      <c r="G113" s="32">
        <v>39.43</v>
      </c>
      <c r="H113" s="32" t="s">
        <v>607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45093</v>
      </c>
      <c r="B114" s="32" t="s">
        <v>1038</v>
      </c>
      <c r="C114" s="31" t="s">
        <v>1039</v>
      </c>
      <c r="D114" s="31" t="s">
        <v>1115</v>
      </c>
      <c r="E114" s="31" t="s">
        <v>601</v>
      </c>
      <c r="F114" s="97">
        <v>318747</v>
      </c>
      <c r="G114" s="32">
        <v>38.82</v>
      </c>
      <c r="H114" s="32" t="s">
        <v>607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45093</v>
      </c>
      <c r="B115" s="32" t="s">
        <v>1038</v>
      </c>
      <c r="C115" s="31" t="s">
        <v>1039</v>
      </c>
      <c r="D115" s="31" t="s">
        <v>1002</v>
      </c>
      <c r="E115" s="31" t="s">
        <v>601</v>
      </c>
      <c r="F115" s="97">
        <v>92417</v>
      </c>
      <c r="G115" s="32">
        <v>39.96</v>
      </c>
      <c r="H115" s="32" t="s">
        <v>607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45093</v>
      </c>
      <c r="B116" s="32" t="s">
        <v>1038</v>
      </c>
      <c r="C116" s="31" t="s">
        <v>1039</v>
      </c>
      <c r="D116" s="31" t="s">
        <v>1119</v>
      </c>
      <c r="E116" s="31" t="s">
        <v>601</v>
      </c>
      <c r="F116" s="97">
        <v>119297</v>
      </c>
      <c r="G116" s="32">
        <v>38.159999999999997</v>
      </c>
      <c r="H116" s="32" t="s">
        <v>607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45093</v>
      </c>
      <c r="B117" s="32" t="s">
        <v>1038</v>
      </c>
      <c r="C117" s="31" t="s">
        <v>1039</v>
      </c>
      <c r="D117" s="31" t="s">
        <v>1116</v>
      </c>
      <c r="E117" s="31" t="s">
        <v>601</v>
      </c>
      <c r="F117" s="97">
        <v>182595</v>
      </c>
      <c r="G117" s="32">
        <v>39.75</v>
      </c>
      <c r="H117" s="32" t="s">
        <v>607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45093</v>
      </c>
      <c r="B118" s="32" t="s">
        <v>1038</v>
      </c>
      <c r="C118" s="31" t="s">
        <v>1039</v>
      </c>
      <c r="D118" s="31" t="s">
        <v>1117</v>
      </c>
      <c r="E118" s="31" t="s">
        <v>601</v>
      </c>
      <c r="F118" s="97">
        <v>54604</v>
      </c>
      <c r="G118" s="32">
        <v>38.369999999999997</v>
      </c>
      <c r="H118" s="32" t="s">
        <v>607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45093</v>
      </c>
      <c r="B119" s="32" t="s">
        <v>1038</v>
      </c>
      <c r="C119" s="31" t="s">
        <v>1039</v>
      </c>
      <c r="D119" s="31" t="s">
        <v>1163</v>
      </c>
      <c r="E119" s="31" t="s">
        <v>601</v>
      </c>
      <c r="F119" s="97">
        <v>100000</v>
      </c>
      <c r="G119" s="32">
        <v>38.54</v>
      </c>
      <c r="H119" s="32" t="s">
        <v>607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45093</v>
      </c>
      <c r="B120" s="32" t="s">
        <v>1164</v>
      </c>
      <c r="C120" s="31" t="s">
        <v>1165</v>
      </c>
      <c r="D120" s="31" t="s">
        <v>1166</v>
      </c>
      <c r="E120" s="31" t="s">
        <v>601</v>
      </c>
      <c r="F120" s="97">
        <v>165000</v>
      </c>
      <c r="G120" s="32">
        <v>5.0999999999999996</v>
      </c>
      <c r="H120" s="32" t="s">
        <v>607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45093</v>
      </c>
      <c r="B121" s="32" t="s">
        <v>1120</v>
      </c>
      <c r="C121" s="31" t="s">
        <v>1121</v>
      </c>
      <c r="D121" s="31" t="s">
        <v>1123</v>
      </c>
      <c r="E121" s="31" t="s">
        <v>601</v>
      </c>
      <c r="F121" s="97">
        <v>148021</v>
      </c>
      <c r="G121" s="32">
        <v>18.7</v>
      </c>
      <c r="H121" s="32" t="s">
        <v>607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45093</v>
      </c>
      <c r="B122" s="32" t="s">
        <v>1120</v>
      </c>
      <c r="C122" s="31" t="s">
        <v>1121</v>
      </c>
      <c r="D122" s="31" t="s">
        <v>1122</v>
      </c>
      <c r="E122" s="31" t="s">
        <v>601</v>
      </c>
      <c r="F122" s="97">
        <v>84221</v>
      </c>
      <c r="G122" s="32">
        <v>20.02</v>
      </c>
      <c r="H122" s="32" t="s">
        <v>607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45093</v>
      </c>
      <c r="B123" s="32" t="s">
        <v>417</v>
      </c>
      <c r="C123" s="31" t="s">
        <v>1041</v>
      </c>
      <c r="D123" s="31" t="s">
        <v>608</v>
      </c>
      <c r="E123" s="31" t="s">
        <v>601</v>
      </c>
      <c r="F123" s="97">
        <v>205568</v>
      </c>
      <c r="G123" s="32">
        <v>1620.91</v>
      </c>
      <c r="H123" s="32" t="s">
        <v>607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45093</v>
      </c>
      <c r="B124" s="32" t="s">
        <v>429</v>
      </c>
      <c r="C124" s="31" t="s">
        <v>1124</v>
      </c>
      <c r="D124" s="31" t="s">
        <v>1167</v>
      </c>
      <c r="E124" s="31" t="s">
        <v>601</v>
      </c>
      <c r="F124" s="97">
        <v>5000000</v>
      </c>
      <c r="G124" s="32">
        <v>500</v>
      </c>
      <c r="H124" s="32" t="s">
        <v>607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45093</v>
      </c>
      <c r="B125" s="32" t="s">
        <v>1126</v>
      </c>
      <c r="C125" s="31" t="s">
        <v>1127</v>
      </c>
      <c r="D125" s="31" t="s">
        <v>1134</v>
      </c>
      <c r="E125" s="31" t="s">
        <v>601</v>
      </c>
      <c r="F125" s="97">
        <v>1000118</v>
      </c>
      <c r="G125" s="32">
        <v>407.52</v>
      </c>
      <c r="H125" s="32" t="s">
        <v>607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45093</v>
      </c>
      <c r="B126" s="32" t="s">
        <v>1126</v>
      </c>
      <c r="C126" s="31" t="s">
        <v>1127</v>
      </c>
      <c r="D126" s="31" t="s">
        <v>1128</v>
      </c>
      <c r="E126" s="31" t="s">
        <v>601</v>
      </c>
      <c r="F126" s="97">
        <v>389848</v>
      </c>
      <c r="G126" s="32">
        <v>409.1</v>
      </c>
      <c r="H126" s="32" t="s">
        <v>607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45093</v>
      </c>
      <c r="B127" s="32" t="s">
        <v>1126</v>
      </c>
      <c r="C127" s="31" t="s">
        <v>1127</v>
      </c>
      <c r="D127" s="31" t="s">
        <v>1129</v>
      </c>
      <c r="E127" s="31" t="s">
        <v>601</v>
      </c>
      <c r="F127" s="97">
        <v>515087</v>
      </c>
      <c r="G127" s="32">
        <v>406.11</v>
      </c>
      <c r="H127" s="32" t="s">
        <v>607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45093</v>
      </c>
      <c r="B128" s="32" t="s">
        <v>1126</v>
      </c>
      <c r="C128" s="31" t="s">
        <v>1127</v>
      </c>
      <c r="D128" s="31" t="s">
        <v>1131</v>
      </c>
      <c r="E128" s="31" t="s">
        <v>601</v>
      </c>
      <c r="F128" s="97">
        <v>477526</v>
      </c>
      <c r="G128" s="32">
        <v>407.46</v>
      </c>
      <c r="H128" s="32" t="s">
        <v>607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45093</v>
      </c>
      <c r="B129" s="32" t="s">
        <v>1126</v>
      </c>
      <c r="C129" s="31" t="s">
        <v>1127</v>
      </c>
      <c r="D129" s="31" t="s">
        <v>1130</v>
      </c>
      <c r="E129" s="31" t="s">
        <v>601</v>
      </c>
      <c r="F129" s="97">
        <v>495509</v>
      </c>
      <c r="G129" s="32">
        <v>410.36</v>
      </c>
      <c r="H129" s="32" t="s">
        <v>607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>
        <v>45093</v>
      </c>
      <c r="B130" s="32" t="s">
        <v>1126</v>
      </c>
      <c r="C130" s="31" t="s">
        <v>1127</v>
      </c>
      <c r="D130" s="31" t="s">
        <v>608</v>
      </c>
      <c r="E130" s="31" t="s">
        <v>601</v>
      </c>
      <c r="F130" s="97">
        <v>879087</v>
      </c>
      <c r="G130" s="32">
        <v>410.87</v>
      </c>
      <c r="H130" s="32" t="s">
        <v>607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>
        <v>45093</v>
      </c>
      <c r="B131" s="32" t="s">
        <v>1126</v>
      </c>
      <c r="C131" s="31" t="s">
        <v>1127</v>
      </c>
      <c r="D131" s="31" t="s">
        <v>1042</v>
      </c>
      <c r="E131" s="31" t="s">
        <v>601</v>
      </c>
      <c r="F131" s="97">
        <v>1634203</v>
      </c>
      <c r="G131" s="32">
        <v>407.95</v>
      </c>
      <c r="H131" s="32" t="s">
        <v>607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>
        <v>45093</v>
      </c>
      <c r="B132" s="32" t="s">
        <v>1168</v>
      </c>
      <c r="C132" s="31" t="s">
        <v>1169</v>
      </c>
      <c r="D132" s="31" t="s">
        <v>1170</v>
      </c>
      <c r="E132" s="31" t="s">
        <v>601</v>
      </c>
      <c r="F132" s="97">
        <v>707735</v>
      </c>
      <c r="G132" s="32">
        <v>19.21</v>
      </c>
      <c r="H132" s="32" t="s">
        <v>607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>
        <v>45093</v>
      </c>
      <c r="B133" s="32" t="s">
        <v>455</v>
      </c>
      <c r="C133" s="31" t="s">
        <v>1135</v>
      </c>
      <c r="D133" s="31" t="s">
        <v>1171</v>
      </c>
      <c r="E133" s="31" t="s">
        <v>601</v>
      </c>
      <c r="F133" s="97">
        <v>64102561</v>
      </c>
      <c r="G133" s="32">
        <v>113.1</v>
      </c>
      <c r="H133" s="32" t="s">
        <v>607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>
        <v>45093</v>
      </c>
      <c r="B134" s="32" t="s">
        <v>1139</v>
      </c>
      <c r="C134" s="31" t="s">
        <v>1140</v>
      </c>
      <c r="D134" s="31" t="s">
        <v>608</v>
      </c>
      <c r="E134" s="31" t="s">
        <v>601</v>
      </c>
      <c r="F134" s="97">
        <v>169767</v>
      </c>
      <c r="G134" s="32">
        <v>239.48</v>
      </c>
      <c r="H134" s="32" t="s">
        <v>607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>
        <v>45093</v>
      </c>
      <c r="B135" s="32" t="s">
        <v>1139</v>
      </c>
      <c r="C135" s="31" t="s">
        <v>1140</v>
      </c>
      <c r="D135" s="31" t="s">
        <v>1143</v>
      </c>
      <c r="E135" s="31" t="s">
        <v>601</v>
      </c>
      <c r="F135" s="97">
        <v>517137</v>
      </c>
      <c r="G135" s="32">
        <v>245.98</v>
      </c>
      <c r="H135" s="32" t="s">
        <v>607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>
        <v>45093</v>
      </c>
      <c r="B136" s="32" t="s">
        <v>1139</v>
      </c>
      <c r="C136" s="31" t="s">
        <v>1140</v>
      </c>
      <c r="D136" s="31" t="s">
        <v>1142</v>
      </c>
      <c r="E136" s="31" t="s">
        <v>601</v>
      </c>
      <c r="F136" s="97">
        <v>275159</v>
      </c>
      <c r="G136" s="32">
        <v>246.2</v>
      </c>
      <c r="H136" s="32" t="s">
        <v>607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>
        <v>45093</v>
      </c>
      <c r="B137" s="32" t="s">
        <v>1139</v>
      </c>
      <c r="C137" s="31" t="s">
        <v>1140</v>
      </c>
      <c r="D137" s="31" t="s">
        <v>1141</v>
      </c>
      <c r="E137" s="31" t="s">
        <v>601</v>
      </c>
      <c r="F137" s="97">
        <v>181810</v>
      </c>
      <c r="G137" s="32">
        <v>238.89</v>
      </c>
      <c r="H137" s="32" t="s">
        <v>607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>
        <v>45093</v>
      </c>
      <c r="B138" s="32" t="s">
        <v>610</v>
      </c>
      <c r="C138" s="31" t="s">
        <v>611</v>
      </c>
      <c r="D138" s="31" t="s">
        <v>1047</v>
      </c>
      <c r="E138" s="31" t="s">
        <v>601</v>
      </c>
      <c r="F138" s="97">
        <v>694157</v>
      </c>
      <c r="G138" s="32">
        <v>8.9600000000000009</v>
      </c>
      <c r="H138" s="32" t="s">
        <v>607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>
        <v>45093</v>
      </c>
      <c r="B139" s="32" t="s">
        <v>610</v>
      </c>
      <c r="C139" s="31" t="s">
        <v>611</v>
      </c>
      <c r="D139" s="31" t="s">
        <v>1144</v>
      </c>
      <c r="E139" s="31" t="s">
        <v>601</v>
      </c>
      <c r="F139" s="97">
        <v>160000</v>
      </c>
      <c r="G139" s="32">
        <v>8.85</v>
      </c>
      <c r="H139" s="32" t="s">
        <v>607</v>
      </c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>
        <v>45093</v>
      </c>
      <c r="B140" s="32" t="s">
        <v>1172</v>
      </c>
      <c r="C140" s="31" t="s">
        <v>1173</v>
      </c>
      <c r="D140" s="31" t="s">
        <v>1174</v>
      </c>
      <c r="E140" s="31" t="s">
        <v>601</v>
      </c>
      <c r="F140" s="97">
        <v>225000</v>
      </c>
      <c r="G140" s="32">
        <v>690.03</v>
      </c>
      <c r="H140" s="32" t="s">
        <v>607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>
        <v>45093</v>
      </c>
      <c r="B141" s="32" t="s">
        <v>1043</v>
      </c>
      <c r="C141" s="31" t="s">
        <v>1044</v>
      </c>
      <c r="D141" s="31" t="s">
        <v>1145</v>
      </c>
      <c r="E141" s="31" t="s">
        <v>601</v>
      </c>
      <c r="F141" s="97">
        <v>140016</v>
      </c>
      <c r="G141" s="32">
        <v>210.36</v>
      </c>
      <c r="H141" s="32" t="s">
        <v>607</v>
      </c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>
        <v>45093</v>
      </c>
      <c r="B142" s="32" t="s">
        <v>1043</v>
      </c>
      <c r="C142" s="31" t="s">
        <v>1044</v>
      </c>
      <c r="D142" s="31" t="s">
        <v>1146</v>
      </c>
      <c r="E142" s="31" t="s">
        <v>601</v>
      </c>
      <c r="F142" s="97">
        <v>98841</v>
      </c>
      <c r="G142" s="32">
        <v>210.04</v>
      </c>
      <c r="H142" s="32" t="s">
        <v>607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>
        <v>45093</v>
      </c>
      <c r="B143" s="32" t="s">
        <v>1043</v>
      </c>
      <c r="C143" s="31" t="s">
        <v>1044</v>
      </c>
      <c r="D143" s="31" t="s">
        <v>1040</v>
      </c>
      <c r="E143" s="31" t="s">
        <v>601</v>
      </c>
      <c r="F143" s="97">
        <v>211269</v>
      </c>
      <c r="G143" s="32">
        <v>210.52</v>
      </c>
      <c r="H143" s="32" t="s">
        <v>607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>
        <v>45093</v>
      </c>
      <c r="B144" s="32" t="s">
        <v>1043</v>
      </c>
      <c r="C144" s="31" t="s">
        <v>1044</v>
      </c>
      <c r="D144" s="31" t="s">
        <v>608</v>
      </c>
      <c r="E144" s="31" t="s">
        <v>601</v>
      </c>
      <c r="F144" s="97">
        <v>339046</v>
      </c>
      <c r="G144" s="32">
        <v>210.49</v>
      </c>
      <c r="H144" s="32" t="s">
        <v>607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>
        <v>45093</v>
      </c>
      <c r="B145" s="32" t="s">
        <v>1043</v>
      </c>
      <c r="C145" s="31" t="s">
        <v>1044</v>
      </c>
      <c r="D145" s="31" t="s">
        <v>1042</v>
      </c>
      <c r="E145" s="31" t="s">
        <v>601</v>
      </c>
      <c r="F145" s="97">
        <v>141996</v>
      </c>
      <c r="G145" s="32">
        <v>210.83</v>
      </c>
      <c r="H145" s="32" t="s">
        <v>607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>
        <v>45093</v>
      </c>
      <c r="B146" s="32" t="s">
        <v>1147</v>
      </c>
      <c r="C146" s="31" t="s">
        <v>1148</v>
      </c>
      <c r="D146" s="31" t="s">
        <v>1175</v>
      </c>
      <c r="E146" s="31" t="s">
        <v>601</v>
      </c>
      <c r="F146" s="97">
        <v>68000</v>
      </c>
      <c r="G146" s="32">
        <v>19.79</v>
      </c>
      <c r="H146" s="32" t="s">
        <v>607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>
        <v>45093</v>
      </c>
      <c r="B147" s="32" t="s">
        <v>475</v>
      </c>
      <c r="C147" s="31" t="s">
        <v>1150</v>
      </c>
      <c r="D147" s="31" t="s">
        <v>608</v>
      </c>
      <c r="E147" s="31" t="s">
        <v>601</v>
      </c>
      <c r="F147" s="97">
        <v>1410881</v>
      </c>
      <c r="G147" s="32">
        <v>1147.3</v>
      </c>
      <c r="H147" s="32" t="s">
        <v>607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>
        <v>45093</v>
      </c>
      <c r="B148" s="32" t="s">
        <v>1151</v>
      </c>
      <c r="C148" s="31" t="s">
        <v>1152</v>
      </c>
      <c r="D148" s="31" t="s">
        <v>1176</v>
      </c>
      <c r="E148" s="31" t="s">
        <v>601</v>
      </c>
      <c r="F148" s="97">
        <v>300800</v>
      </c>
      <c r="G148" s="32">
        <v>92</v>
      </c>
      <c r="H148" s="32" t="s">
        <v>607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>
        <v>45093</v>
      </c>
      <c r="B149" s="32" t="s">
        <v>1151</v>
      </c>
      <c r="C149" s="31" t="s">
        <v>1152</v>
      </c>
      <c r="D149" s="31" t="s">
        <v>1142</v>
      </c>
      <c r="E149" s="31" t="s">
        <v>601</v>
      </c>
      <c r="F149" s="97">
        <v>228800</v>
      </c>
      <c r="G149" s="32">
        <v>93.5</v>
      </c>
      <c r="H149" s="32" t="s">
        <v>607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>
        <v>45093</v>
      </c>
      <c r="B150" s="32" t="s">
        <v>496</v>
      </c>
      <c r="C150" s="31" t="s">
        <v>1154</v>
      </c>
      <c r="D150" s="31" t="s">
        <v>1177</v>
      </c>
      <c r="E150" s="31" t="s">
        <v>601</v>
      </c>
      <c r="F150" s="97">
        <v>10570466</v>
      </c>
      <c r="G150" s="32">
        <v>94.48</v>
      </c>
      <c r="H150" s="32" t="s">
        <v>607</v>
      </c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>
        <v>45093</v>
      </c>
      <c r="B151" s="32" t="s">
        <v>1045</v>
      </c>
      <c r="C151" s="31" t="s">
        <v>1046</v>
      </c>
      <c r="D151" s="31" t="s">
        <v>1156</v>
      </c>
      <c r="E151" s="31" t="s">
        <v>601</v>
      </c>
      <c r="F151" s="97">
        <v>20972985</v>
      </c>
      <c r="G151" s="32">
        <v>16.829999999999998</v>
      </c>
      <c r="H151" s="32" t="s">
        <v>607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>
        <v>45093</v>
      </c>
      <c r="B152" s="32" t="s">
        <v>1178</v>
      </c>
      <c r="C152" s="31" t="s">
        <v>1179</v>
      </c>
      <c r="D152" s="31" t="s">
        <v>1180</v>
      </c>
      <c r="E152" s="31" t="s">
        <v>601</v>
      </c>
      <c r="F152" s="97">
        <v>742001</v>
      </c>
      <c r="G152" s="32">
        <v>26.44</v>
      </c>
      <c r="H152" s="32" t="s">
        <v>607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>
        <v>45093</v>
      </c>
      <c r="B153" s="32" t="s">
        <v>1003</v>
      </c>
      <c r="C153" s="31" t="s">
        <v>1004</v>
      </c>
      <c r="D153" s="31" t="s">
        <v>1005</v>
      </c>
      <c r="E153" s="31" t="s">
        <v>601</v>
      </c>
      <c r="F153" s="97">
        <v>8428016</v>
      </c>
      <c r="G153" s="32">
        <v>3.56</v>
      </c>
      <c r="H153" s="32" t="s">
        <v>607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>
        <v>45093</v>
      </c>
      <c r="B154" s="32" t="s">
        <v>1157</v>
      </c>
      <c r="C154" s="31" t="s">
        <v>1158</v>
      </c>
      <c r="D154" s="31" t="s">
        <v>1159</v>
      </c>
      <c r="E154" s="31" t="s">
        <v>601</v>
      </c>
      <c r="F154" s="97">
        <v>614755</v>
      </c>
      <c r="G154" s="32">
        <v>44.31</v>
      </c>
      <c r="H154" s="32" t="s">
        <v>607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>
        <v>45093</v>
      </c>
      <c r="B155" s="32" t="s">
        <v>584</v>
      </c>
      <c r="C155" s="31" t="s">
        <v>1160</v>
      </c>
      <c r="D155" s="31" t="s">
        <v>1040</v>
      </c>
      <c r="E155" s="31" t="s">
        <v>601</v>
      </c>
      <c r="F155" s="97">
        <v>798734</v>
      </c>
      <c r="G155" s="32">
        <v>212.77</v>
      </c>
      <c r="H155" s="32" t="s">
        <v>607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>
        <v>45093</v>
      </c>
      <c r="B156" s="32" t="s">
        <v>584</v>
      </c>
      <c r="C156" s="31" t="s">
        <v>1160</v>
      </c>
      <c r="D156" s="31" t="s">
        <v>608</v>
      </c>
      <c r="E156" s="31" t="s">
        <v>601</v>
      </c>
      <c r="F156" s="97">
        <v>1302931</v>
      </c>
      <c r="G156" s="32">
        <v>213.06</v>
      </c>
      <c r="H156" s="32" t="s">
        <v>607</v>
      </c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3"/>
  <sheetViews>
    <sheetView zoomScale="90" zoomScaleNormal="90" workbookViewId="0">
      <selection activeCell="G85" sqref="G85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612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45096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613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614</v>
      </c>
      <c r="E9" s="108" t="s">
        <v>615</v>
      </c>
      <c r="F9" s="108" t="s">
        <v>616</v>
      </c>
      <c r="G9" s="108" t="s">
        <v>617</v>
      </c>
      <c r="H9" s="108" t="s">
        <v>618</v>
      </c>
      <c r="I9" s="108" t="s">
        <v>619</v>
      </c>
      <c r="J9" s="107" t="s">
        <v>620</v>
      </c>
      <c r="K9" s="108" t="s">
        <v>621</v>
      </c>
      <c r="L9" s="110" t="s">
        <v>622</v>
      </c>
      <c r="M9" s="110" t="s">
        <v>623</v>
      </c>
      <c r="N9" s="108" t="s">
        <v>624</v>
      </c>
      <c r="O9" s="109" t="s">
        <v>625</v>
      </c>
      <c r="P9" s="108" t="s">
        <v>626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627</v>
      </c>
      <c r="F10" s="111" t="s">
        <v>628</v>
      </c>
      <c r="G10" s="111">
        <v>538</v>
      </c>
      <c r="H10" s="111"/>
      <c r="I10" s="116" t="s">
        <v>629</v>
      </c>
      <c r="J10" s="117" t="s">
        <v>630</v>
      </c>
      <c r="K10" s="117"/>
      <c r="L10" s="118"/>
      <c r="M10" s="119"/>
      <c r="N10" s="117"/>
      <c r="O10" s="120"/>
      <c r="P10" s="118">
        <f>VLOOKUP(D10,'MidCap Intra'!B39:C538,2,0)</f>
        <v>571.25</v>
      </c>
      <c r="Q10" s="45"/>
      <c r="R10" s="45" t="s">
        <v>631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627</v>
      </c>
      <c r="F11" s="121">
        <v>691</v>
      </c>
      <c r="G11" s="121">
        <v>637</v>
      </c>
      <c r="H11" s="121">
        <v>732</v>
      </c>
      <c r="I11" s="126" t="s">
        <v>632</v>
      </c>
      <c r="J11" s="127" t="s">
        <v>633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634</v>
      </c>
      <c r="O11" s="130">
        <v>45084</v>
      </c>
      <c r="P11" s="131"/>
      <c r="Q11" s="45"/>
      <c r="R11" s="45" t="s">
        <v>631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111">
        <v>3</v>
      </c>
      <c r="B12" s="112">
        <v>45077</v>
      </c>
      <c r="C12" s="113"/>
      <c r="D12" s="114" t="s">
        <v>416</v>
      </c>
      <c r="E12" s="115" t="s">
        <v>627</v>
      </c>
      <c r="F12" s="111" t="s">
        <v>635</v>
      </c>
      <c r="G12" s="111">
        <v>144</v>
      </c>
      <c r="H12" s="111"/>
      <c r="I12" s="116" t="s">
        <v>636</v>
      </c>
      <c r="J12" s="117" t="s">
        <v>630</v>
      </c>
      <c r="K12" s="117"/>
      <c r="L12" s="118"/>
      <c r="M12" s="119"/>
      <c r="N12" s="117"/>
      <c r="O12" s="120"/>
      <c r="P12" s="132">
        <f>VLOOKUP(D12,'MidCap Intra'!B41:C540,2,0)</f>
        <v>160.4</v>
      </c>
      <c r="Q12" s="45"/>
      <c r="R12" s="45" t="s">
        <v>631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627</v>
      </c>
      <c r="F13" s="121">
        <v>180.5</v>
      </c>
      <c r="G13" s="121">
        <v>164</v>
      </c>
      <c r="H13" s="121">
        <v>193.5</v>
      </c>
      <c r="I13" s="126" t="s">
        <v>637</v>
      </c>
      <c r="J13" s="127" t="s">
        <v>638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634</v>
      </c>
      <c r="O13" s="130">
        <v>45091</v>
      </c>
      <c r="P13" s="131"/>
      <c r="Q13" s="45"/>
      <c r="R13" s="45" t="s">
        <v>631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627</v>
      </c>
      <c r="F14" s="111" t="s">
        <v>639</v>
      </c>
      <c r="G14" s="111">
        <v>1385</v>
      </c>
      <c r="H14" s="111"/>
      <c r="I14" s="116" t="s">
        <v>640</v>
      </c>
      <c r="J14" s="117" t="s">
        <v>630</v>
      </c>
      <c r="K14" s="117"/>
      <c r="L14" s="118"/>
      <c r="M14" s="119"/>
      <c r="N14" s="117"/>
      <c r="O14" s="120"/>
      <c r="P14" s="132">
        <f>VLOOKUP(D14,'MidCap Intra'!B43:C542,2,0)</f>
        <v>1512.2</v>
      </c>
      <c r="Q14" s="45"/>
      <c r="R14" s="45" t="s">
        <v>631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11">
        <v>6</v>
      </c>
      <c r="B15" s="112">
        <v>45086</v>
      </c>
      <c r="C15" s="113"/>
      <c r="D15" s="114" t="s">
        <v>451</v>
      </c>
      <c r="E15" s="115" t="s">
        <v>627</v>
      </c>
      <c r="F15" s="111" t="s">
        <v>641</v>
      </c>
      <c r="G15" s="111">
        <v>200</v>
      </c>
      <c r="H15" s="111"/>
      <c r="I15" s="116" t="s">
        <v>642</v>
      </c>
      <c r="J15" s="117" t="s">
        <v>630</v>
      </c>
      <c r="K15" s="117"/>
      <c r="L15" s="118"/>
      <c r="M15" s="119"/>
      <c r="N15" s="117"/>
      <c r="O15" s="120"/>
      <c r="P15" s="132">
        <f>VLOOKUP(D15,'MidCap Intra'!B44:C543,2,0)</f>
        <v>241.2</v>
      </c>
      <c r="Q15" s="45"/>
      <c r="R15" s="45" t="s">
        <v>631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111">
        <v>7</v>
      </c>
      <c r="B16" s="112">
        <v>45089</v>
      </c>
      <c r="C16" s="113"/>
      <c r="D16" s="114" t="s">
        <v>540</v>
      </c>
      <c r="E16" s="115" t="s">
        <v>627</v>
      </c>
      <c r="F16" s="111" t="s">
        <v>643</v>
      </c>
      <c r="G16" s="111">
        <v>370</v>
      </c>
      <c r="H16" s="111"/>
      <c r="I16" s="116" t="s">
        <v>644</v>
      </c>
      <c r="J16" s="117" t="s">
        <v>630</v>
      </c>
      <c r="K16" s="117"/>
      <c r="L16" s="118"/>
      <c r="M16" s="119"/>
      <c r="N16" s="117"/>
      <c r="O16" s="120"/>
      <c r="P16" s="132">
        <f>VLOOKUP(D16,'MidCap Intra'!B45:C544,2,0)</f>
        <v>415.8</v>
      </c>
      <c r="Q16" s="45"/>
      <c r="R16" s="45" t="s">
        <v>631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60" t="s">
        <v>344</v>
      </c>
      <c r="E17" s="357" t="s">
        <v>627</v>
      </c>
      <c r="F17" s="362" t="s">
        <v>645</v>
      </c>
      <c r="G17" s="117">
        <v>3900</v>
      </c>
      <c r="H17" s="136"/>
      <c r="I17" s="137" t="s">
        <v>646</v>
      </c>
      <c r="J17" s="138" t="s">
        <v>630</v>
      </c>
      <c r="K17" s="139"/>
      <c r="L17" s="140"/>
      <c r="M17" s="141"/>
      <c r="N17" s="142"/>
      <c r="O17" s="143"/>
      <c r="P17" s="132">
        <f>VLOOKUP(D17,'MidCap Intra'!B46:C545,2,0)</f>
        <v>4249.8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60" t="s">
        <v>63</v>
      </c>
      <c r="E18" s="357" t="s">
        <v>627</v>
      </c>
      <c r="F18" s="363" t="s">
        <v>1017</v>
      </c>
      <c r="G18" s="117">
        <v>6400</v>
      </c>
      <c r="H18" s="136"/>
      <c r="I18" s="358" t="s">
        <v>1018</v>
      </c>
      <c r="J18" s="359" t="s">
        <v>630</v>
      </c>
      <c r="K18" s="139"/>
      <c r="L18" s="140"/>
      <c r="M18" s="141"/>
      <c r="N18" s="142"/>
      <c r="O18" s="143"/>
      <c r="P18" s="132">
        <f>VLOOKUP(D18,'MidCap Intra'!B47:C546,2,0)</f>
        <v>7063.25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61" t="s">
        <v>194</v>
      </c>
      <c r="E19" s="357" t="s">
        <v>627</v>
      </c>
      <c r="F19" s="363" t="s">
        <v>1019</v>
      </c>
      <c r="G19" s="117">
        <v>930</v>
      </c>
      <c r="H19" s="136"/>
      <c r="I19" s="358" t="s">
        <v>1020</v>
      </c>
      <c r="J19" s="359" t="s">
        <v>630</v>
      </c>
      <c r="K19" s="139"/>
      <c r="L19" s="140"/>
      <c r="M19" s="141"/>
      <c r="N19" s="142"/>
      <c r="O19" s="143"/>
      <c r="P19" s="132">
        <f>VLOOKUP(D19,'MidCap Intra'!B48:C547,2,0)</f>
        <v>1014.35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133">
        <v>11</v>
      </c>
      <c r="B20" s="134">
        <v>45093</v>
      </c>
      <c r="C20" s="135"/>
      <c r="D20" s="361" t="s">
        <v>147</v>
      </c>
      <c r="E20" s="386" t="s">
        <v>627</v>
      </c>
      <c r="F20" s="362" t="s">
        <v>1056</v>
      </c>
      <c r="G20" s="117">
        <v>434</v>
      </c>
      <c r="H20" s="136"/>
      <c r="I20" s="137" t="s">
        <v>1057</v>
      </c>
      <c r="J20" s="138" t="s">
        <v>630</v>
      </c>
      <c r="K20" s="139"/>
      <c r="L20" s="140"/>
      <c r="M20" s="141"/>
      <c r="N20" s="142"/>
      <c r="O20" s="143"/>
      <c r="P20" s="132">
        <f>VLOOKUP(D20,'MidCap Intra'!B49:C548,2,0)</f>
        <v>466.75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3.5" customHeight="1">
      <c r="A21" s="111"/>
      <c r="B21" s="112"/>
      <c r="C21" s="113"/>
      <c r="D21" s="114"/>
      <c r="E21" s="115"/>
      <c r="F21" s="111"/>
      <c r="G21" s="111"/>
      <c r="H21" s="111"/>
      <c r="I21" s="116"/>
      <c r="J21" s="117"/>
      <c r="K21" s="117"/>
      <c r="L21" s="118"/>
      <c r="M21" s="119"/>
      <c r="N21" s="117"/>
      <c r="O21" s="120"/>
      <c r="P21" s="326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4" spans="1:38" ht="14.25" customHeight="1">
      <c r="A24" s="144"/>
      <c r="B24" s="145"/>
      <c r="C24" s="146"/>
      <c r="D24" s="147"/>
      <c r="E24" s="148"/>
      <c r="F24" s="148"/>
      <c r="G24" s="144"/>
      <c r="H24" s="148"/>
      <c r="I24" s="149"/>
      <c r="J24" s="150"/>
      <c r="K24" s="150"/>
      <c r="L24" s="151"/>
      <c r="M24" s="152"/>
      <c r="N24" s="153"/>
      <c r="O24" s="154"/>
      <c r="P24" s="15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2" customHeight="1">
      <c r="A25" s="156" t="s">
        <v>647</v>
      </c>
      <c r="B25" s="157"/>
      <c r="C25" s="158"/>
      <c r="E25" s="159"/>
      <c r="F25" s="159"/>
      <c r="G25" s="159"/>
      <c r="H25" s="159"/>
      <c r="I25" s="159"/>
      <c r="J25" s="160"/>
      <c r="K25" s="159"/>
      <c r="L25" s="161"/>
      <c r="M25" s="66"/>
      <c r="N25" s="160"/>
      <c r="O25" s="158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2" customHeight="1">
      <c r="A26" s="162" t="s">
        <v>648</v>
      </c>
      <c r="B26" s="156"/>
      <c r="C26" s="156"/>
      <c r="D26" s="156"/>
      <c r="E26" s="45"/>
      <c r="F26" s="163" t="s">
        <v>649</v>
      </c>
      <c r="G26" s="6"/>
      <c r="H26" s="6"/>
      <c r="I26" s="6"/>
      <c r="J26" s="164"/>
      <c r="K26" s="165"/>
      <c r="L26" s="165"/>
      <c r="M26" s="166"/>
      <c r="N26" s="1"/>
      <c r="O26" s="167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2" customHeight="1">
      <c r="A27" s="156" t="s">
        <v>650</v>
      </c>
      <c r="B27" s="156"/>
      <c r="C27" s="156"/>
      <c r="D27" s="156" t="s">
        <v>651</v>
      </c>
      <c r="E27" s="6"/>
      <c r="F27" s="163" t="s">
        <v>652</v>
      </c>
      <c r="G27" s="6"/>
      <c r="H27" s="6"/>
      <c r="I27" s="6"/>
      <c r="J27" s="164"/>
      <c r="K27" s="165"/>
      <c r="L27" s="165"/>
      <c r="M27" s="166"/>
      <c r="N27" s="1"/>
      <c r="O27" s="167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12" customHeight="1">
      <c r="A28" s="156"/>
      <c r="B28" s="156"/>
      <c r="C28" s="156"/>
      <c r="D28" s="156"/>
      <c r="E28" s="6"/>
      <c r="F28" s="6"/>
      <c r="G28" s="6"/>
      <c r="H28" s="6"/>
      <c r="I28" s="6"/>
      <c r="J28" s="168"/>
      <c r="K28" s="165"/>
      <c r="L28" s="165"/>
      <c r="M28" s="6"/>
      <c r="N28" s="169"/>
      <c r="O28" s="1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2.75" customHeight="1">
      <c r="A29" s="1"/>
      <c r="B29" s="170" t="s">
        <v>653</v>
      </c>
      <c r="C29" s="170"/>
      <c r="D29" s="170"/>
      <c r="E29" s="170"/>
      <c r="F29" s="171"/>
      <c r="G29" s="6"/>
      <c r="H29" s="6"/>
      <c r="I29" s="172"/>
      <c r="J29" s="173"/>
      <c r="K29" s="174"/>
      <c r="L29" s="173"/>
      <c r="M29" s="6"/>
      <c r="N29" s="1"/>
      <c r="O29" s="1"/>
      <c r="P29" s="1"/>
      <c r="R29" s="66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75" t="s">
        <v>16</v>
      </c>
      <c r="B30" s="175" t="s">
        <v>592</v>
      </c>
      <c r="C30" s="175"/>
      <c r="D30" s="95" t="s">
        <v>614</v>
      </c>
      <c r="E30" s="175" t="s">
        <v>615</v>
      </c>
      <c r="F30" s="175" t="s">
        <v>616</v>
      </c>
      <c r="G30" s="175" t="s">
        <v>654</v>
      </c>
      <c r="H30" s="175" t="s">
        <v>618</v>
      </c>
      <c r="I30" s="175" t="s">
        <v>619</v>
      </c>
      <c r="J30" s="110" t="s">
        <v>620</v>
      </c>
      <c r="K30" s="108" t="s">
        <v>655</v>
      </c>
      <c r="L30" s="176" t="s">
        <v>622</v>
      </c>
      <c r="M30" s="110" t="s">
        <v>623</v>
      </c>
      <c r="N30" s="107" t="s">
        <v>624</v>
      </c>
      <c r="O30" s="95" t="s">
        <v>625</v>
      </c>
      <c r="P30" s="45"/>
      <c r="Q30" s="1"/>
      <c r="R30" s="66"/>
      <c r="S30" s="66"/>
      <c r="T30" s="66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3.5" customHeight="1">
      <c r="A31" s="121">
        <v>1</v>
      </c>
      <c r="B31" s="177">
        <v>45069</v>
      </c>
      <c r="C31" s="123"/>
      <c r="D31" s="124" t="s">
        <v>51</v>
      </c>
      <c r="E31" s="125" t="s">
        <v>656</v>
      </c>
      <c r="F31" s="121">
        <v>1811</v>
      </c>
      <c r="G31" s="121">
        <v>1750</v>
      </c>
      <c r="H31" s="121">
        <v>1855</v>
      </c>
      <c r="I31" s="126" t="s">
        <v>657</v>
      </c>
      <c r="J31" s="127" t="s">
        <v>658</v>
      </c>
      <c r="K31" s="127">
        <f t="shared" ref="K31:K32" si="0">H31-F31</f>
        <v>44</v>
      </c>
      <c r="L31" s="128">
        <f t="shared" ref="L31:L32" si="1">(F31*-0.7)/100</f>
        <v>-12.676999999999998</v>
      </c>
      <c r="M31" s="129">
        <f t="shared" ref="M31:M32" si="2">(K31+L31)/F31</f>
        <v>1.7295969077857538E-2</v>
      </c>
      <c r="N31" s="127" t="s">
        <v>634</v>
      </c>
      <c r="O31" s="130">
        <v>45083</v>
      </c>
      <c r="P31" s="45"/>
      <c r="Q31" s="178"/>
      <c r="R31" s="178" t="s">
        <v>631</v>
      </c>
      <c r="S31" s="45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</row>
    <row r="32" spans="1:38" ht="13.5" customHeight="1">
      <c r="A32" s="180">
        <v>2</v>
      </c>
      <c r="B32" s="181">
        <v>45078</v>
      </c>
      <c r="C32" s="182"/>
      <c r="D32" s="183" t="s">
        <v>176</v>
      </c>
      <c r="E32" s="184" t="s">
        <v>656</v>
      </c>
      <c r="F32" s="180">
        <v>555.5</v>
      </c>
      <c r="G32" s="180">
        <v>539</v>
      </c>
      <c r="H32" s="180">
        <v>539</v>
      </c>
      <c r="I32" s="185" t="s">
        <v>659</v>
      </c>
      <c r="J32" s="186" t="s">
        <v>660</v>
      </c>
      <c r="K32" s="186">
        <f t="shared" si="0"/>
        <v>-16.5</v>
      </c>
      <c r="L32" s="187">
        <f t="shared" si="1"/>
        <v>-3.8884999999999996</v>
      </c>
      <c r="M32" s="188">
        <f t="shared" si="2"/>
        <v>-3.6702970297029701E-2</v>
      </c>
      <c r="N32" s="186" t="s">
        <v>661</v>
      </c>
      <c r="O32" s="189">
        <v>45086</v>
      </c>
      <c r="P32" s="45"/>
      <c r="Q32" s="178"/>
      <c r="R32" s="178" t="s">
        <v>631</v>
      </c>
      <c r="S32" s="45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</row>
    <row r="33" spans="1:38" ht="13.5" customHeight="1">
      <c r="A33" s="111">
        <v>3</v>
      </c>
      <c r="B33" s="190">
        <v>45078</v>
      </c>
      <c r="C33" s="113"/>
      <c r="D33" s="114" t="s">
        <v>95</v>
      </c>
      <c r="E33" s="115" t="s">
        <v>656</v>
      </c>
      <c r="F33" s="111" t="s">
        <v>662</v>
      </c>
      <c r="G33" s="111">
        <v>222</v>
      </c>
      <c r="H33" s="111"/>
      <c r="I33" s="116" t="s">
        <v>663</v>
      </c>
      <c r="J33" s="117" t="s">
        <v>630</v>
      </c>
      <c r="K33" s="117"/>
      <c r="L33" s="118"/>
      <c r="M33" s="119"/>
      <c r="N33" s="117"/>
      <c r="O33" s="120"/>
      <c r="P33" s="45"/>
      <c r="Q33" s="178"/>
      <c r="R33" s="178" t="s">
        <v>631</v>
      </c>
      <c r="S33" s="45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</row>
    <row r="34" spans="1:38" ht="13.5" customHeight="1">
      <c r="A34" s="180">
        <v>4</v>
      </c>
      <c r="B34" s="181">
        <v>45079</v>
      </c>
      <c r="C34" s="182"/>
      <c r="D34" s="183" t="s">
        <v>664</v>
      </c>
      <c r="E34" s="184" t="s">
        <v>656</v>
      </c>
      <c r="F34" s="180">
        <v>293</v>
      </c>
      <c r="G34" s="180">
        <v>284</v>
      </c>
      <c r="H34" s="180">
        <v>284</v>
      </c>
      <c r="I34" s="185" t="s">
        <v>665</v>
      </c>
      <c r="J34" s="186" t="s">
        <v>666</v>
      </c>
      <c r="K34" s="186">
        <f>H34-F34</f>
        <v>-9</v>
      </c>
      <c r="L34" s="187">
        <f>(F34*-0.7)/100</f>
        <v>-2.0510000000000002</v>
      </c>
      <c r="M34" s="188">
        <f>(K34+L34)/F34</f>
        <v>-3.7716723549488053E-2</v>
      </c>
      <c r="N34" s="186" t="s">
        <v>661</v>
      </c>
      <c r="O34" s="189">
        <v>45085</v>
      </c>
      <c r="P34" s="45"/>
      <c r="Q34" s="178"/>
      <c r="R34" s="178" t="s">
        <v>631</v>
      </c>
      <c r="S34" s="45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</row>
    <row r="35" spans="1:38" ht="13.5" customHeight="1">
      <c r="A35" s="111">
        <v>5</v>
      </c>
      <c r="B35" s="190">
        <v>45084</v>
      </c>
      <c r="C35" s="113"/>
      <c r="D35" s="114" t="s">
        <v>51</v>
      </c>
      <c r="E35" s="115" t="s">
        <v>656</v>
      </c>
      <c r="F35" s="111" t="s">
        <v>667</v>
      </c>
      <c r="G35" s="111">
        <v>1785</v>
      </c>
      <c r="H35" s="111"/>
      <c r="I35" s="116" t="s">
        <v>668</v>
      </c>
      <c r="J35" s="117" t="s">
        <v>630</v>
      </c>
      <c r="K35" s="117"/>
      <c r="L35" s="118"/>
      <c r="M35" s="119"/>
      <c r="N35" s="117"/>
      <c r="O35" s="120"/>
      <c r="P35" s="45"/>
      <c r="Q35" s="178"/>
      <c r="R35" s="178" t="s">
        <v>631</v>
      </c>
      <c r="S35" s="45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</row>
    <row r="36" spans="1:38" ht="13.5" customHeight="1">
      <c r="A36" s="111">
        <v>6</v>
      </c>
      <c r="B36" s="190">
        <v>45084</v>
      </c>
      <c r="C36" s="113"/>
      <c r="D36" s="114" t="s">
        <v>92</v>
      </c>
      <c r="E36" s="115" t="s">
        <v>656</v>
      </c>
      <c r="F36" s="111" t="s">
        <v>669</v>
      </c>
      <c r="G36" s="111">
        <v>272.5</v>
      </c>
      <c r="H36" s="111"/>
      <c r="I36" s="116" t="s">
        <v>670</v>
      </c>
      <c r="J36" s="117" t="s">
        <v>630</v>
      </c>
      <c r="K36" s="117"/>
      <c r="L36" s="118"/>
      <c r="M36" s="119"/>
      <c r="N36" s="117"/>
      <c r="O36" s="120"/>
      <c r="P36" s="45"/>
      <c r="Q36" s="178"/>
      <c r="R36" s="178" t="s">
        <v>671</v>
      </c>
      <c r="S36" s="45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</row>
    <row r="37" spans="1:38" ht="13.5" customHeight="1">
      <c r="A37" s="336">
        <v>7</v>
      </c>
      <c r="B37" s="380">
        <v>45092</v>
      </c>
      <c r="C37" s="381"/>
      <c r="D37" s="382" t="s">
        <v>491</v>
      </c>
      <c r="E37" s="383" t="s">
        <v>656</v>
      </c>
      <c r="F37" s="384">
        <v>158</v>
      </c>
      <c r="G37" s="336">
        <v>153</v>
      </c>
      <c r="H37" s="336">
        <v>163.25</v>
      </c>
      <c r="I37" s="385" t="s">
        <v>1021</v>
      </c>
      <c r="J37" s="127" t="s">
        <v>1053</v>
      </c>
      <c r="K37" s="127">
        <f t="shared" ref="K37" si="3">H37-F37</f>
        <v>5.25</v>
      </c>
      <c r="L37" s="128">
        <f t="shared" ref="L37" si="4">(F37*-0.7)/100</f>
        <v>-1.1059999999999999</v>
      </c>
      <c r="M37" s="129">
        <f t="shared" ref="M37" si="5">(K37+L37)/F37</f>
        <v>2.6227848101265824E-2</v>
      </c>
      <c r="N37" s="127" t="s">
        <v>634</v>
      </c>
      <c r="O37" s="130">
        <v>45093</v>
      </c>
      <c r="P37" s="45"/>
      <c r="Q37" s="178"/>
      <c r="R37" s="178"/>
      <c r="S37" s="45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</row>
    <row r="38" spans="1:38" ht="13.5" customHeight="1">
      <c r="A38" s="111"/>
      <c r="B38" s="365"/>
      <c r="C38" s="113"/>
      <c r="D38" s="366"/>
      <c r="E38" s="367"/>
      <c r="F38" s="368"/>
      <c r="G38" s="111"/>
      <c r="H38" s="111"/>
      <c r="I38" s="369"/>
      <c r="J38" s="370"/>
      <c r="K38" s="117"/>
      <c r="L38" s="118"/>
      <c r="M38" s="119"/>
      <c r="N38" s="117"/>
      <c r="O38" s="120"/>
      <c r="P38" s="45"/>
      <c r="Q38" s="178"/>
      <c r="R38" s="178"/>
      <c r="S38" s="45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</row>
    <row r="39" spans="1:38" ht="13.5" customHeight="1">
      <c r="A39" s="111"/>
      <c r="B39" s="365"/>
      <c r="C39" s="113"/>
      <c r="D39" s="366"/>
      <c r="E39" s="367"/>
      <c r="F39" s="368"/>
      <c r="G39" s="111"/>
      <c r="H39" s="111"/>
      <c r="I39" s="369"/>
      <c r="J39" s="370"/>
      <c r="K39" s="117"/>
      <c r="L39" s="118"/>
      <c r="M39" s="119"/>
      <c r="N39" s="117"/>
      <c r="O39" s="120"/>
      <c r="P39" s="45"/>
      <c r="Q39" s="178"/>
      <c r="R39" s="178"/>
      <c r="S39" s="45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64"/>
      <c r="AJ39" s="364"/>
      <c r="AK39" s="364"/>
      <c r="AL39" s="364"/>
    </row>
    <row r="40" spans="1:38" ht="13.5" customHeight="1">
      <c r="A40" s="62"/>
      <c r="B40" s="62"/>
      <c r="C40" s="113"/>
      <c r="D40" s="114"/>
      <c r="E40" s="115"/>
      <c r="F40" s="111"/>
      <c r="G40" s="111"/>
      <c r="H40" s="111"/>
      <c r="I40" s="116"/>
      <c r="J40" s="117"/>
      <c r="K40" s="117"/>
      <c r="L40" s="118"/>
      <c r="M40" s="119"/>
      <c r="N40" s="117"/>
      <c r="O40" s="120"/>
      <c r="P40" s="45"/>
      <c r="Q40" s="178"/>
      <c r="R40" s="178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</row>
    <row r="41" spans="1:38" ht="44.25" customHeight="1">
      <c r="A41" s="156" t="s">
        <v>647</v>
      </c>
      <c r="B41" s="191"/>
      <c r="C41" s="191"/>
      <c r="D41" s="1"/>
      <c r="E41" s="6"/>
      <c r="F41" s="6"/>
      <c r="G41" s="6"/>
      <c r="H41" s="6" t="s">
        <v>672</v>
      </c>
      <c r="I41" s="6"/>
      <c r="J41" s="6"/>
      <c r="K41" s="152"/>
      <c r="L41" s="192"/>
      <c r="M41" s="152"/>
      <c r="N41" s="153"/>
      <c r="O41" s="152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62" t="s">
        <v>648</v>
      </c>
      <c r="B42" s="156"/>
      <c r="C42" s="156"/>
      <c r="D42" s="156"/>
      <c r="E42" s="45"/>
      <c r="F42" s="163" t="s">
        <v>649</v>
      </c>
      <c r="G42" s="66"/>
      <c r="H42" s="45"/>
      <c r="I42" s="66"/>
      <c r="J42" s="6"/>
      <c r="K42" s="193"/>
      <c r="L42" s="194"/>
      <c r="M42" s="6"/>
      <c r="N42" s="146"/>
      <c r="O42" s="195"/>
      <c r="P42" s="45"/>
      <c r="Q42" s="45"/>
      <c r="R42" s="6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 ht="14.25" customHeight="1">
      <c r="A43" s="162"/>
      <c r="B43" s="156"/>
      <c r="C43" s="156"/>
      <c r="D43" s="156"/>
      <c r="E43" s="6"/>
      <c r="F43" s="163" t="s">
        <v>652</v>
      </c>
      <c r="G43" s="66"/>
      <c r="H43" s="45"/>
      <c r="I43" s="66"/>
      <c r="J43" s="6"/>
      <c r="K43" s="193"/>
      <c r="L43" s="194"/>
      <c r="M43" s="6"/>
      <c r="N43" s="146"/>
      <c r="O43" s="195"/>
      <c r="P43" s="45"/>
      <c r="Q43" s="45"/>
      <c r="R43" s="6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</row>
    <row r="44" spans="1:38" ht="14.25" customHeight="1">
      <c r="A44" s="156"/>
      <c r="B44" s="156"/>
      <c r="C44" s="156"/>
      <c r="D44" s="156"/>
      <c r="E44" s="6"/>
      <c r="F44" s="6"/>
      <c r="G44" s="6"/>
      <c r="H44" s="6"/>
      <c r="I44" s="6"/>
      <c r="J44" s="168"/>
      <c r="K44" s="165"/>
      <c r="L44" s="166"/>
      <c r="M44" s="6"/>
      <c r="N44" s="169"/>
      <c r="O44" s="1"/>
      <c r="P44" s="45"/>
      <c r="Q44" s="45"/>
      <c r="R44" s="6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 ht="12.75" customHeight="1">
      <c r="A45" s="196" t="s">
        <v>673</v>
      </c>
      <c r="B45" s="196"/>
      <c r="C45" s="196"/>
      <c r="D45" s="196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Q45" s="45"/>
      <c r="R45" s="6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</row>
    <row r="46" spans="1:38" ht="38.25" customHeight="1">
      <c r="A46" s="108" t="s">
        <v>16</v>
      </c>
      <c r="B46" s="108" t="s">
        <v>592</v>
      </c>
      <c r="C46" s="108"/>
      <c r="D46" s="109" t="s">
        <v>614</v>
      </c>
      <c r="E46" s="108" t="s">
        <v>615</v>
      </c>
      <c r="F46" s="108" t="s">
        <v>616</v>
      </c>
      <c r="G46" s="108" t="s">
        <v>654</v>
      </c>
      <c r="H46" s="108" t="s">
        <v>618</v>
      </c>
      <c r="I46" s="108" t="s">
        <v>619</v>
      </c>
      <c r="J46" s="107" t="s">
        <v>620</v>
      </c>
      <c r="K46" s="197" t="s">
        <v>674</v>
      </c>
      <c r="L46" s="110" t="s">
        <v>622</v>
      </c>
      <c r="M46" s="197" t="s">
        <v>675</v>
      </c>
      <c r="N46" s="108" t="s">
        <v>676</v>
      </c>
      <c r="O46" s="107" t="s">
        <v>624</v>
      </c>
      <c r="P46" s="109" t="s">
        <v>625</v>
      </c>
      <c r="Q46" s="45"/>
      <c r="R46" s="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12.75" customHeight="1">
      <c r="A47" s="121">
        <v>1</v>
      </c>
      <c r="B47" s="198">
        <v>45079</v>
      </c>
      <c r="C47" s="199"/>
      <c r="D47" s="199" t="s">
        <v>677</v>
      </c>
      <c r="E47" s="121" t="s">
        <v>656</v>
      </c>
      <c r="F47" s="121">
        <v>2245</v>
      </c>
      <c r="G47" s="121">
        <v>2197</v>
      </c>
      <c r="H47" s="127">
        <v>2276</v>
      </c>
      <c r="I47" s="127" t="s">
        <v>678</v>
      </c>
      <c r="J47" s="127" t="s">
        <v>679</v>
      </c>
      <c r="K47" s="121">
        <f t="shared" ref="K47:K48" si="6">H47-F47</f>
        <v>31</v>
      </c>
      <c r="L47" s="128">
        <f t="shared" ref="L47:L50" si="7">(H47*N47)*0.07%</f>
        <v>477.96000000000009</v>
      </c>
      <c r="M47" s="200">
        <f t="shared" ref="M47:M50" si="8">(K47*N47)-L47</f>
        <v>8822.0399999999991</v>
      </c>
      <c r="N47" s="121">
        <v>300</v>
      </c>
      <c r="O47" s="127" t="s">
        <v>634</v>
      </c>
      <c r="P47" s="122">
        <v>45082</v>
      </c>
      <c r="Q47" s="201"/>
      <c r="R47" s="66" t="s">
        <v>631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202"/>
      <c r="AG47" s="203"/>
      <c r="AH47" s="201"/>
      <c r="AI47" s="201"/>
      <c r="AJ47" s="202"/>
      <c r="AK47" s="202"/>
      <c r="AL47" s="202"/>
    </row>
    <row r="48" spans="1:38" ht="12.75" customHeight="1">
      <c r="A48" s="180">
        <v>2</v>
      </c>
      <c r="B48" s="204">
        <v>45084</v>
      </c>
      <c r="C48" s="205"/>
      <c r="D48" s="205" t="s">
        <v>680</v>
      </c>
      <c r="E48" s="180" t="s">
        <v>656</v>
      </c>
      <c r="F48" s="180">
        <v>1065</v>
      </c>
      <c r="G48" s="180">
        <v>1053</v>
      </c>
      <c r="H48" s="186">
        <v>1052</v>
      </c>
      <c r="I48" s="186" t="s">
        <v>681</v>
      </c>
      <c r="J48" s="186" t="s">
        <v>682</v>
      </c>
      <c r="K48" s="180">
        <f t="shared" si="6"/>
        <v>-13</v>
      </c>
      <c r="L48" s="187">
        <f t="shared" si="7"/>
        <v>736.40000000000009</v>
      </c>
      <c r="M48" s="206">
        <f t="shared" si="8"/>
        <v>-13736.4</v>
      </c>
      <c r="N48" s="180">
        <v>1000</v>
      </c>
      <c r="O48" s="186" t="s">
        <v>661</v>
      </c>
      <c r="P48" s="207">
        <v>45086</v>
      </c>
      <c r="Q48" s="201"/>
      <c r="R48" s="66" t="s">
        <v>671</v>
      </c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202"/>
      <c r="AG48" s="203"/>
      <c r="AH48" s="201"/>
      <c r="AI48" s="201"/>
      <c r="AJ48" s="202"/>
      <c r="AK48" s="202"/>
      <c r="AL48" s="202"/>
    </row>
    <row r="49" spans="1:38" ht="12.75" customHeight="1">
      <c r="A49" s="180">
        <v>3</v>
      </c>
      <c r="B49" s="204">
        <v>45089</v>
      </c>
      <c r="C49" s="205"/>
      <c r="D49" s="205" t="s">
        <v>683</v>
      </c>
      <c r="E49" s="180" t="s">
        <v>684</v>
      </c>
      <c r="F49" s="180">
        <v>161</v>
      </c>
      <c r="G49" s="180">
        <v>165</v>
      </c>
      <c r="H49" s="186">
        <v>165</v>
      </c>
      <c r="I49" s="186">
        <v>152</v>
      </c>
      <c r="J49" s="186" t="s">
        <v>685</v>
      </c>
      <c r="K49" s="180">
        <f t="shared" ref="K49:K50" si="9">F49-H49</f>
        <v>-4</v>
      </c>
      <c r="L49" s="187">
        <f t="shared" si="7"/>
        <v>323.40000000000003</v>
      </c>
      <c r="M49" s="206">
        <f t="shared" si="8"/>
        <v>-11523.4</v>
      </c>
      <c r="N49" s="180">
        <v>2800</v>
      </c>
      <c r="O49" s="186" t="s">
        <v>661</v>
      </c>
      <c r="P49" s="207">
        <v>45090</v>
      </c>
      <c r="Q49" s="201"/>
      <c r="R49" s="66" t="s">
        <v>671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202"/>
      <c r="AG49" s="203"/>
      <c r="AH49" s="201"/>
      <c r="AI49" s="201"/>
      <c r="AJ49" s="202"/>
      <c r="AK49" s="202"/>
      <c r="AL49" s="202"/>
    </row>
    <row r="50" spans="1:38" ht="12.75" customHeight="1">
      <c r="A50" s="180">
        <v>4</v>
      </c>
      <c r="B50" s="204">
        <v>45089</v>
      </c>
      <c r="C50" s="205"/>
      <c r="D50" s="205" t="s">
        <v>686</v>
      </c>
      <c r="E50" s="180" t="s">
        <v>684</v>
      </c>
      <c r="F50" s="180">
        <v>367.5</v>
      </c>
      <c r="G50" s="180">
        <v>374</v>
      </c>
      <c r="H50" s="186">
        <v>374</v>
      </c>
      <c r="I50" s="186" t="s">
        <v>687</v>
      </c>
      <c r="J50" s="186" t="s">
        <v>688</v>
      </c>
      <c r="K50" s="180">
        <f t="shared" si="9"/>
        <v>-6.5</v>
      </c>
      <c r="L50" s="187">
        <f t="shared" si="7"/>
        <v>523.6</v>
      </c>
      <c r="M50" s="206">
        <f t="shared" si="8"/>
        <v>-13523.6</v>
      </c>
      <c r="N50" s="180">
        <v>2000</v>
      </c>
      <c r="O50" s="186" t="s">
        <v>661</v>
      </c>
      <c r="P50" s="207">
        <v>45090</v>
      </c>
      <c r="Q50" s="201"/>
      <c r="R50" s="66" t="s">
        <v>631</v>
      </c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202"/>
      <c r="AG50" s="203"/>
      <c r="AH50" s="201"/>
      <c r="AI50" s="201"/>
      <c r="AJ50" s="202"/>
      <c r="AK50" s="202"/>
      <c r="AL50" s="202"/>
    </row>
    <row r="51" spans="1:38" ht="12.75" customHeight="1">
      <c r="A51" s="111">
        <v>5</v>
      </c>
      <c r="B51" s="208">
        <v>45091</v>
      </c>
      <c r="C51" s="209"/>
      <c r="D51" s="209" t="s">
        <v>1014</v>
      </c>
      <c r="E51" s="111" t="s">
        <v>684</v>
      </c>
      <c r="F51" s="111" t="s">
        <v>1015</v>
      </c>
      <c r="G51" s="111">
        <v>950</v>
      </c>
      <c r="H51" s="117"/>
      <c r="I51" s="117" t="s">
        <v>1016</v>
      </c>
      <c r="J51" s="344" t="s">
        <v>630</v>
      </c>
      <c r="K51" s="111"/>
      <c r="L51" s="118"/>
      <c r="M51" s="212"/>
      <c r="N51" s="111"/>
      <c r="O51" s="117"/>
      <c r="P51" s="112"/>
      <c r="Q51" s="201"/>
      <c r="R51" s="66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202"/>
      <c r="AG51" s="203"/>
      <c r="AH51" s="201"/>
      <c r="AI51" s="201"/>
      <c r="AJ51" s="202"/>
      <c r="AK51" s="202"/>
      <c r="AL51" s="202"/>
    </row>
    <row r="52" spans="1:38" ht="12.75" customHeight="1">
      <c r="A52" s="111"/>
      <c r="B52" s="208"/>
      <c r="C52" s="209"/>
      <c r="D52" s="209"/>
      <c r="E52" s="111"/>
      <c r="F52" s="111"/>
      <c r="G52" s="111"/>
      <c r="H52" s="117"/>
      <c r="I52" s="117"/>
      <c r="J52" s="210"/>
      <c r="K52" s="111"/>
      <c r="L52" s="211"/>
      <c r="M52" s="212"/>
      <c r="N52" s="111"/>
      <c r="O52" s="117"/>
      <c r="P52" s="112"/>
      <c r="Q52" s="201"/>
      <c r="R52" s="66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202"/>
      <c r="AG52" s="203"/>
      <c r="AH52" s="201"/>
      <c r="AI52" s="201"/>
      <c r="AJ52" s="202"/>
      <c r="AK52" s="202"/>
      <c r="AL52" s="202"/>
    </row>
    <row r="53" spans="1:38" ht="12.75" customHeight="1">
      <c r="A53" s="202"/>
      <c r="B53" s="213"/>
      <c r="C53" s="201"/>
      <c r="D53" s="201"/>
      <c r="E53" s="202"/>
      <c r="F53" s="202"/>
      <c r="G53" s="202"/>
      <c r="H53" s="214"/>
      <c r="I53" s="214"/>
      <c r="J53" s="214"/>
      <c r="K53" s="201"/>
      <c r="L53" s="202"/>
      <c r="M53" s="202"/>
      <c r="N53" s="202"/>
      <c r="O53" s="214"/>
      <c r="P53" s="214"/>
      <c r="Q53" s="201"/>
      <c r="R53" s="66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38.25" customHeight="1">
      <c r="A54" s="215" t="s">
        <v>689</v>
      </c>
      <c r="B54" s="215"/>
      <c r="C54" s="215"/>
      <c r="D54" s="215"/>
      <c r="E54" s="216"/>
      <c r="F54" s="149"/>
      <c r="G54" s="149"/>
      <c r="H54" s="149"/>
      <c r="I54" s="149"/>
      <c r="J54" s="1"/>
      <c r="K54" s="6"/>
      <c r="L54" s="6"/>
      <c r="M54" s="6"/>
      <c r="N54" s="1"/>
      <c r="O54" s="1"/>
      <c r="P54" s="45"/>
      <c r="Q54" s="45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5"/>
      <c r="AG54" s="45"/>
      <c r="AH54" s="45"/>
      <c r="AI54" s="45"/>
      <c r="AJ54" s="45"/>
      <c r="AK54" s="45"/>
      <c r="AL54" s="45"/>
    </row>
    <row r="55" spans="1:38" ht="15.75" customHeight="1">
      <c r="A55" s="108" t="s">
        <v>16</v>
      </c>
      <c r="B55" s="108" t="s">
        <v>592</v>
      </c>
      <c r="C55" s="108"/>
      <c r="D55" s="109" t="s">
        <v>614</v>
      </c>
      <c r="E55" s="108" t="s">
        <v>615</v>
      </c>
      <c r="F55" s="108" t="s">
        <v>616</v>
      </c>
      <c r="G55" s="108" t="s">
        <v>654</v>
      </c>
      <c r="H55" s="108" t="s">
        <v>618</v>
      </c>
      <c r="I55" s="108" t="s">
        <v>619</v>
      </c>
      <c r="J55" s="107" t="s">
        <v>620</v>
      </c>
      <c r="K55" s="107" t="s">
        <v>690</v>
      </c>
      <c r="L55" s="110" t="s">
        <v>622</v>
      </c>
      <c r="M55" s="197" t="s">
        <v>675</v>
      </c>
      <c r="N55" s="108" t="s">
        <v>676</v>
      </c>
      <c r="O55" s="108" t="s">
        <v>624</v>
      </c>
      <c r="P55" s="109" t="s">
        <v>625</v>
      </c>
      <c r="Q55" s="45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5"/>
      <c r="AG55" s="45"/>
      <c r="AH55" s="45"/>
      <c r="AI55" s="45"/>
      <c r="AJ55" s="45"/>
      <c r="AK55" s="45"/>
      <c r="AL55" s="45"/>
    </row>
    <row r="56" spans="1:38" ht="15" customHeight="1">
      <c r="A56" s="121">
        <v>1</v>
      </c>
      <c r="B56" s="198">
        <v>45078</v>
      </c>
      <c r="C56" s="199"/>
      <c r="D56" s="199" t="s">
        <v>691</v>
      </c>
      <c r="E56" s="121" t="s">
        <v>656</v>
      </c>
      <c r="F56" s="121">
        <v>1.5</v>
      </c>
      <c r="G56" s="121">
        <v>0.4</v>
      </c>
      <c r="H56" s="127">
        <v>2.15</v>
      </c>
      <c r="I56" s="128" t="s">
        <v>692</v>
      </c>
      <c r="J56" s="127" t="s">
        <v>693</v>
      </c>
      <c r="K56" s="121">
        <f t="shared" ref="K56:K58" si="10">H56-F56</f>
        <v>0.64999999999999991</v>
      </c>
      <c r="L56" s="217">
        <v>100</v>
      </c>
      <c r="M56" s="200">
        <f t="shared" ref="M56:M61" si="11">(K56*N56)-100</f>
        <v>2629.9999999999995</v>
      </c>
      <c r="N56" s="121">
        <v>4200</v>
      </c>
      <c r="O56" s="127" t="s">
        <v>634</v>
      </c>
      <c r="P56" s="122">
        <v>45079</v>
      </c>
      <c r="Q56" s="45"/>
      <c r="R56" s="66" t="s">
        <v>631</v>
      </c>
      <c r="S56" s="45"/>
      <c r="T56" s="45"/>
      <c r="U56" s="45"/>
      <c r="V56" s="45"/>
      <c r="W56" s="45"/>
      <c r="X56" s="66"/>
      <c r="Y56" s="45"/>
      <c r="Z56" s="45"/>
      <c r="AA56" s="45"/>
      <c r="AB56" s="45"/>
      <c r="AC56" s="45"/>
      <c r="AD56" s="66"/>
      <c r="AE56" s="45"/>
      <c r="AF56" s="45"/>
      <c r="AG56" s="45"/>
      <c r="AH56" s="45"/>
      <c r="AI56" s="45"/>
      <c r="AJ56" s="66"/>
      <c r="AK56" s="45"/>
      <c r="AL56" s="45"/>
    </row>
    <row r="57" spans="1:38" ht="15" customHeight="1">
      <c r="A57" s="180">
        <v>2</v>
      </c>
      <c r="B57" s="204">
        <v>45078</v>
      </c>
      <c r="C57" s="205"/>
      <c r="D57" s="205" t="s">
        <v>694</v>
      </c>
      <c r="E57" s="180" t="s">
        <v>656</v>
      </c>
      <c r="F57" s="180">
        <v>47.5</v>
      </c>
      <c r="G57" s="180">
        <v>18</v>
      </c>
      <c r="H57" s="186">
        <v>17</v>
      </c>
      <c r="I57" s="187" t="s">
        <v>695</v>
      </c>
      <c r="J57" s="186" t="s">
        <v>696</v>
      </c>
      <c r="K57" s="180">
        <f t="shared" si="10"/>
        <v>-30.5</v>
      </c>
      <c r="L57" s="218">
        <v>100</v>
      </c>
      <c r="M57" s="206">
        <f t="shared" si="11"/>
        <v>-1625</v>
      </c>
      <c r="N57" s="180">
        <v>50</v>
      </c>
      <c r="O57" s="186" t="s">
        <v>661</v>
      </c>
      <c r="P57" s="207">
        <v>45082</v>
      </c>
      <c r="Q57" s="45"/>
      <c r="R57" s="66" t="s">
        <v>631</v>
      </c>
      <c r="S57" s="45"/>
      <c r="T57" s="45"/>
      <c r="U57" s="45"/>
      <c r="V57" s="45"/>
      <c r="W57" s="45"/>
      <c r="X57" s="66"/>
      <c r="Y57" s="45"/>
      <c r="Z57" s="45"/>
      <c r="AA57" s="45"/>
      <c r="AB57" s="45"/>
      <c r="AC57" s="45"/>
      <c r="AD57" s="66"/>
      <c r="AE57" s="45"/>
      <c r="AF57" s="45"/>
      <c r="AG57" s="45"/>
      <c r="AH57" s="45"/>
      <c r="AI57" s="45"/>
      <c r="AJ57" s="66"/>
      <c r="AK57" s="45"/>
      <c r="AL57" s="45"/>
    </row>
    <row r="58" spans="1:38" ht="15" customHeight="1">
      <c r="A58" s="219">
        <v>3</v>
      </c>
      <c r="B58" s="220">
        <v>45078</v>
      </c>
      <c r="C58" s="221"/>
      <c r="D58" s="221" t="s">
        <v>697</v>
      </c>
      <c r="E58" s="219" t="s">
        <v>656</v>
      </c>
      <c r="F58" s="219">
        <v>210</v>
      </c>
      <c r="G58" s="219">
        <v>115</v>
      </c>
      <c r="H58" s="222">
        <v>225</v>
      </c>
      <c r="I58" s="223" t="s">
        <v>698</v>
      </c>
      <c r="J58" s="222" t="s">
        <v>699</v>
      </c>
      <c r="K58" s="219">
        <f t="shared" si="10"/>
        <v>15</v>
      </c>
      <c r="L58" s="224">
        <v>100</v>
      </c>
      <c r="M58" s="225">
        <f t="shared" si="11"/>
        <v>275</v>
      </c>
      <c r="N58" s="219">
        <v>25</v>
      </c>
      <c r="O58" s="222" t="s">
        <v>700</v>
      </c>
      <c r="P58" s="226">
        <v>45079</v>
      </c>
      <c r="Q58" s="45"/>
      <c r="R58" s="66" t="s">
        <v>631</v>
      </c>
      <c r="S58" s="45"/>
      <c r="T58" s="45"/>
      <c r="U58" s="45"/>
      <c r="V58" s="45"/>
      <c r="W58" s="45"/>
      <c r="X58" s="66"/>
      <c r="Y58" s="45"/>
      <c r="Z58" s="45"/>
      <c r="AA58" s="45"/>
      <c r="AB58" s="45"/>
      <c r="AC58" s="45"/>
      <c r="AD58" s="66"/>
      <c r="AE58" s="45"/>
      <c r="AF58" s="45"/>
      <c r="AG58" s="45"/>
      <c r="AH58" s="45"/>
      <c r="AI58" s="45"/>
      <c r="AJ58" s="66"/>
      <c r="AK58" s="45"/>
      <c r="AL58" s="45"/>
    </row>
    <row r="59" spans="1:38" ht="15" customHeight="1">
      <c r="A59" s="121">
        <v>4</v>
      </c>
      <c r="B59" s="122">
        <v>45079</v>
      </c>
      <c r="C59" s="199"/>
      <c r="D59" s="199" t="s">
        <v>701</v>
      </c>
      <c r="E59" s="121" t="s">
        <v>684</v>
      </c>
      <c r="F59" s="121">
        <v>82.5</v>
      </c>
      <c r="G59" s="121">
        <v>145</v>
      </c>
      <c r="H59" s="127">
        <v>62.5</v>
      </c>
      <c r="I59" s="128" t="s">
        <v>702</v>
      </c>
      <c r="J59" s="127" t="s">
        <v>703</v>
      </c>
      <c r="K59" s="121">
        <f t="shared" ref="K59:K60" si="12">F59-H59</f>
        <v>20</v>
      </c>
      <c r="L59" s="217">
        <v>100</v>
      </c>
      <c r="M59" s="200">
        <f t="shared" si="11"/>
        <v>900</v>
      </c>
      <c r="N59" s="121">
        <v>50</v>
      </c>
      <c r="O59" s="127" t="s">
        <v>634</v>
      </c>
      <c r="P59" s="122">
        <v>45079</v>
      </c>
      <c r="Q59" s="45"/>
      <c r="R59" s="66" t="s">
        <v>631</v>
      </c>
      <c r="S59" s="45"/>
      <c r="T59" s="45"/>
      <c r="U59" s="45"/>
      <c r="V59" s="45"/>
      <c r="W59" s="45"/>
      <c r="X59" s="66"/>
      <c r="Y59" s="45"/>
      <c r="Z59" s="45"/>
      <c r="AA59" s="45"/>
      <c r="AB59" s="45"/>
      <c r="AC59" s="45"/>
      <c r="AD59" s="66"/>
      <c r="AE59" s="45"/>
      <c r="AF59" s="45"/>
      <c r="AG59" s="45"/>
      <c r="AH59" s="45"/>
      <c r="AI59" s="45"/>
      <c r="AJ59" s="66"/>
      <c r="AK59" s="45"/>
      <c r="AL59" s="45"/>
    </row>
    <row r="60" spans="1:38" ht="15" customHeight="1">
      <c r="A60" s="121">
        <v>5</v>
      </c>
      <c r="B60" s="122">
        <v>45079</v>
      </c>
      <c r="C60" s="199"/>
      <c r="D60" s="199" t="s">
        <v>701</v>
      </c>
      <c r="E60" s="121" t="s">
        <v>684</v>
      </c>
      <c r="F60" s="121">
        <v>85</v>
      </c>
      <c r="G60" s="121">
        <v>145</v>
      </c>
      <c r="H60" s="127">
        <v>64</v>
      </c>
      <c r="I60" s="128" t="s">
        <v>702</v>
      </c>
      <c r="J60" s="127" t="s">
        <v>704</v>
      </c>
      <c r="K60" s="121">
        <f t="shared" si="12"/>
        <v>21</v>
      </c>
      <c r="L60" s="217">
        <v>100</v>
      </c>
      <c r="M60" s="200">
        <f t="shared" si="11"/>
        <v>950</v>
      </c>
      <c r="N60" s="121">
        <v>50</v>
      </c>
      <c r="O60" s="127" t="s">
        <v>634</v>
      </c>
      <c r="P60" s="122">
        <v>45079</v>
      </c>
      <c r="Q60" s="45"/>
      <c r="R60" s="66" t="s">
        <v>631</v>
      </c>
      <c r="S60" s="45"/>
      <c r="T60" s="45"/>
      <c r="U60" s="45"/>
      <c r="V60" s="45"/>
      <c r="W60" s="45"/>
      <c r="X60" s="66"/>
      <c r="Y60" s="45"/>
      <c r="Z60" s="45"/>
      <c r="AA60" s="45"/>
      <c r="AB60" s="45"/>
      <c r="AC60" s="45"/>
      <c r="AD60" s="66"/>
      <c r="AE60" s="45"/>
      <c r="AF60" s="45"/>
      <c r="AG60" s="45"/>
      <c r="AH60" s="45"/>
      <c r="AI60" s="45"/>
      <c r="AJ60" s="66"/>
      <c r="AK60" s="45"/>
      <c r="AL60" s="45"/>
    </row>
    <row r="61" spans="1:38" ht="15" customHeight="1">
      <c r="A61" s="336">
        <v>6</v>
      </c>
      <c r="B61" s="337">
        <v>45079</v>
      </c>
      <c r="C61" s="338"/>
      <c r="D61" s="338" t="s">
        <v>705</v>
      </c>
      <c r="E61" s="336" t="s">
        <v>656</v>
      </c>
      <c r="F61" s="336">
        <v>10.5</v>
      </c>
      <c r="G61" s="336">
        <v>4</v>
      </c>
      <c r="H61" s="339">
        <v>14.5</v>
      </c>
      <c r="I61" s="340" t="s">
        <v>706</v>
      </c>
      <c r="J61" s="127" t="s">
        <v>1013</v>
      </c>
      <c r="K61" s="121">
        <f t="shared" ref="K61" si="13">H61-F61</f>
        <v>4</v>
      </c>
      <c r="L61" s="217">
        <v>100</v>
      </c>
      <c r="M61" s="200">
        <f t="shared" si="11"/>
        <v>2700</v>
      </c>
      <c r="N61" s="121">
        <v>700</v>
      </c>
      <c r="O61" s="127" t="s">
        <v>634</v>
      </c>
      <c r="P61" s="122">
        <v>45092</v>
      </c>
      <c r="Q61" s="45"/>
      <c r="R61" s="66" t="s">
        <v>631</v>
      </c>
      <c r="S61" s="45"/>
      <c r="T61" s="45"/>
      <c r="U61" s="45"/>
      <c r="V61" s="45"/>
      <c r="W61" s="45"/>
      <c r="X61" s="66"/>
      <c r="Y61" s="45"/>
      <c r="Z61" s="45"/>
      <c r="AA61" s="45"/>
      <c r="AB61" s="45"/>
      <c r="AC61" s="45"/>
      <c r="AD61" s="66"/>
      <c r="AE61" s="45"/>
      <c r="AF61" s="45"/>
      <c r="AG61" s="45"/>
      <c r="AH61" s="45"/>
      <c r="AI61" s="45"/>
      <c r="AJ61" s="66"/>
      <c r="AK61" s="45"/>
      <c r="AL61" s="45"/>
    </row>
    <row r="62" spans="1:38" ht="15" customHeight="1">
      <c r="A62" s="121">
        <v>7</v>
      </c>
      <c r="B62" s="198">
        <v>45082</v>
      </c>
      <c r="C62" s="199"/>
      <c r="D62" s="199" t="s">
        <v>707</v>
      </c>
      <c r="E62" s="121" t="s">
        <v>656</v>
      </c>
      <c r="F62" s="121">
        <v>130</v>
      </c>
      <c r="G62" s="121">
        <v>45</v>
      </c>
      <c r="H62" s="127">
        <v>152.5</v>
      </c>
      <c r="I62" s="128" t="s">
        <v>708</v>
      </c>
      <c r="J62" s="127" t="s">
        <v>709</v>
      </c>
      <c r="K62" s="121">
        <f>H62-F62</f>
        <v>22.5</v>
      </c>
      <c r="L62" s="217">
        <v>100</v>
      </c>
      <c r="M62" s="200">
        <f t="shared" ref="M62:M67" si="14">(K62*N62)-100</f>
        <v>462.5</v>
      </c>
      <c r="N62" s="121">
        <v>25</v>
      </c>
      <c r="O62" s="127" t="s">
        <v>634</v>
      </c>
      <c r="P62" s="122">
        <v>45083</v>
      </c>
      <c r="Q62" s="45"/>
      <c r="R62" s="66" t="s">
        <v>631</v>
      </c>
      <c r="S62" s="45"/>
      <c r="T62" s="45"/>
      <c r="U62" s="45"/>
      <c r="V62" s="45"/>
      <c r="W62" s="45"/>
      <c r="X62" s="66"/>
      <c r="Y62" s="45"/>
      <c r="Z62" s="45"/>
      <c r="AA62" s="45"/>
      <c r="AB62" s="45"/>
      <c r="AC62" s="45"/>
      <c r="AD62" s="66"/>
      <c r="AE62" s="45"/>
      <c r="AF62" s="45"/>
      <c r="AG62" s="45"/>
      <c r="AH62" s="45"/>
      <c r="AI62" s="45"/>
      <c r="AJ62" s="66"/>
      <c r="AK62" s="45"/>
      <c r="AL62" s="45"/>
    </row>
    <row r="63" spans="1:38" ht="15" customHeight="1">
      <c r="A63" s="121">
        <v>8</v>
      </c>
      <c r="B63" s="198">
        <v>45082</v>
      </c>
      <c r="C63" s="199"/>
      <c r="D63" s="199" t="s">
        <v>710</v>
      </c>
      <c r="E63" s="121" t="s">
        <v>684</v>
      </c>
      <c r="F63" s="121">
        <v>7.35</v>
      </c>
      <c r="G63" s="121">
        <v>12</v>
      </c>
      <c r="H63" s="127">
        <v>5.8</v>
      </c>
      <c r="I63" s="128">
        <v>1</v>
      </c>
      <c r="J63" s="127" t="s">
        <v>711</v>
      </c>
      <c r="K63" s="121">
        <f>F63-H63</f>
        <v>1.5499999999999998</v>
      </c>
      <c r="L63" s="217">
        <v>100</v>
      </c>
      <c r="M63" s="200">
        <f t="shared" si="14"/>
        <v>2031.2499999999995</v>
      </c>
      <c r="N63" s="121">
        <v>1375</v>
      </c>
      <c r="O63" s="127" t="s">
        <v>634</v>
      </c>
      <c r="P63" s="122">
        <v>45083</v>
      </c>
      <c r="Q63" s="45"/>
      <c r="R63" s="66" t="s">
        <v>631</v>
      </c>
      <c r="S63" s="45"/>
      <c r="T63" s="45"/>
      <c r="U63" s="45"/>
      <c r="V63" s="45"/>
      <c r="W63" s="45"/>
      <c r="X63" s="66"/>
      <c r="Y63" s="45"/>
      <c r="Z63" s="45"/>
      <c r="AA63" s="45"/>
      <c r="AB63" s="45"/>
      <c r="AC63" s="45"/>
      <c r="AD63" s="66"/>
      <c r="AE63" s="45"/>
      <c r="AF63" s="45"/>
      <c r="AG63" s="45"/>
      <c r="AH63" s="45"/>
      <c r="AI63" s="45"/>
      <c r="AJ63" s="66"/>
      <c r="AK63" s="45"/>
      <c r="AL63" s="45"/>
    </row>
    <row r="64" spans="1:38" ht="15" customHeight="1">
      <c r="A64" s="121">
        <v>9</v>
      </c>
      <c r="B64" s="198">
        <v>45083</v>
      </c>
      <c r="C64" s="199"/>
      <c r="D64" s="199" t="s">
        <v>712</v>
      </c>
      <c r="E64" s="121" t="s">
        <v>656</v>
      </c>
      <c r="F64" s="121">
        <v>11.5</v>
      </c>
      <c r="G64" s="121"/>
      <c r="H64" s="127">
        <v>21.5</v>
      </c>
      <c r="I64" s="128" t="s">
        <v>713</v>
      </c>
      <c r="J64" s="127" t="s">
        <v>714</v>
      </c>
      <c r="K64" s="121">
        <f t="shared" ref="K64:K65" si="15">H64-F64</f>
        <v>10</v>
      </c>
      <c r="L64" s="217">
        <v>100</v>
      </c>
      <c r="M64" s="200">
        <f t="shared" si="14"/>
        <v>300</v>
      </c>
      <c r="N64" s="121">
        <v>40</v>
      </c>
      <c r="O64" s="127" t="s">
        <v>634</v>
      </c>
      <c r="P64" s="122">
        <v>45083</v>
      </c>
      <c r="Q64" s="45"/>
      <c r="R64" s="66" t="s">
        <v>631</v>
      </c>
      <c r="S64" s="45"/>
      <c r="T64" s="45"/>
      <c r="U64" s="45"/>
      <c r="V64" s="45"/>
      <c r="W64" s="45"/>
      <c r="X64" s="66"/>
      <c r="Y64" s="45"/>
      <c r="Z64" s="45"/>
      <c r="AA64" s="45"/>
      <c r="AB64" s="45"/>
      <c r="AC64" s="45"/>
      <c r="AD64" s="66"/>
      <c r="AE64" s="45"/>
      <c r="AF64" s="45"/>
      <c r="AG64" s="45"/>
      <c r="AH64" s="45"/>
      <c r="AI64" s="45"/>
      <c r="AJ64" s="66"/>
      <c r="AK64" s="45"/>
      <c r="AL64" s="45"/>
    </row>
    <row r="65" spans="1:38" ht="15" customHeight="1">
      <c r="A65" s="121">
        <v>10</v>
      </c>
      <c r="B65" s="198">
        <v>45083</v>
      </c>
      <c r="C65" s="199"/>
      <c r="D65" s="199" t="s">
        <v>715</v>
      </c>
      <c r="E65" s="121" t="s">
        <v>656</v>
      </c>
      <c r="F65" s="121">
        <v>47</v>
      </c>
      <c r="G65" s="121">
        <v>29</v>
      </c>
      <c r="H65" s="127">
        <v>53</v>
      </c>
      <c r="I65" s="128" t="s">
        <v>702</v>
      </c>
      <c r="J65" s="127" t="s">
        <v>716</v>
      </c>
      <c r="K65" s="121">
        <f t="shared" si="15"/>
        <v>6</v>
      </c>
      <c r="L65" s="217">
        <v>100</v>
      </c>
      <c r="M65" s="200">
        <f t="shared" si="14"/>
        <v>1400</v>
      </c>
      <c r="N65" s="121">
        <v>250</v>
      </c>
      <c r="O65" s="127" t="s">
        <v>634</v>
      </c>
      <c r="P65" s="122">
        <v>45084</v>
      </c>
      <c r="Q65" s="45"/>
      <c r="R65" s="66" t="s">
        <v>631</v>
      </c>
      <c r="S65" s="45"/>
      <c r="T65" s="45"/>
      <c r="U65" s="45"/>
      <c r="V65" s="45"/>
      <c r="W65" s="45"/>
      <c r="X65" s="66"/>
      <c r="Y65" s="45"/>
      <c r="Z65" s="45"/>
      <c r="AA65" s="45"/>
      <c r="AB65" s="45"/>
      <c r="AC65" s="45"/>
      <c r="AD65" s="66"/>
      <c r="AE65" s="45"/>
      <c r="AF65" s="45"/>
      <c r="AG65" s="45"/>
      <c r="AH65" s="45"/>
      <c r="AI65" s="45"/>
      <c r="AJ65" s="66"/>
      <c r="AK65" s="45"/>
      <c r="AL65" s="45"/>
    </row>
    <row r="66" spans="1:38" ht="15" customHeight="1">
      <c r="A66" s="121">
        <v>11</v>
      </c>
      <c r="B66" s="198">
        <v>45084</v>
      </c>
      <c r="C66" s="199"/>
      <c r="D66" s="199" t="s">
        <v>701</v>
      </c>
      <c r="E66" s="121" t="s">
        <v>684</v>
      </c>
      <c r="F66" s="121">
        <f>(87.5+120)/2</f>
        <v>103.75</v>
      </c>
      <c r="G66" s="121">
        <v>145</v>
      </c>
      <c r="H66" s="127">
        <v>68.5</v>
      </c>
      <c r="I66" s="128" t="s">
        <v>702</v>
      </c>
      <c r="J66" s="127" t="s">
        <v>717</v>
      </c>
      <c r="K66" s="121">
        <f>F66-H66</f>
        <v>35.25</v>
      </c>
      <c r="L66" s="217">
        <v>100</v>
      </c>
      <c r="M66" s="200">
        <f t="shared" si="14"/>
        <v>1662.5</v>
      </c>
      <c r="N66" s="121">
        <v>50</v>
      </c>
      <c r="O66" s="127" t="s">
        <v>634</v>
      </c>
      <c r="P66" s="122">
        <v>45086</v>
      </c>
      <c r="Q66" s="45"/>
      <c r="R66" s="66" t="s">
        <v>631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80">
        <v>12</v>
      </c>
      <c r="B67" s="204">
        <v>45084</v>
      </c>
      <c r="C67" s="205"/>
      <c r="D67" s="205" t="s">
        <v>718</v>
      </c>
      <c r="E67" s="180" t="s">
        <v>656</v>
      </c>
      <c r="F67" s="180">
        <v>119</v>
      </c>
      <c r="G67" s="180">
        <v>35</v>
      </c>
      <c r="H67" s="186">
        <v>35</v>
      </c>
      <c r="I67" s="187" t="s">
        <v>708</v>
      </c>
      <c r="J67" s="186" t="s">
        <v>719</v>
      </c>
      <c r="K67" s="180">
        <f>H67-F67</f>
        <v>-84</v>
      </c>
      <c r="L67" s="218">
        <v>100</v>
      </c>
      <c r="M67" s="206">
        <f t="shared" si="14"/>
        <v>-2200</v>
      </c>
      <c r="N67" s="180">
        <v>25</v>
      </c>
      <c r="O67" s="186" t="s">
        <v>661</v>
      </c>
      <c r="P67" s="207">
        <v>45085</v>
      </c>
      <c r="Q67" s="45"/>
      <c r="R67" s="66" t="s">
        <v>631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111">
        <v>13</v>
      </c>
      <c r="B68" s="208">
        <v>45085</v>
      </c>
      <c r="C68" s="209"/>
      <c r="D68" s="209" t="s">
        <v>720</v>
      </c>
      <c r="E68" s="111" t="s">
        <v>656</v>
      </c>
      <c r="F68" s="111" t="s">
        <v>721</v>
      </c>
      <c r="G68" s="111">
        <v>8</v>
      </c>
      <c r="H68" s="117"/>
      <c r="I68" s="118" t="s">
        <v>722</v>
      </c>
      <c r="J68" s="117" t="s">
        <v>630</v>
      </c>
      <c r="K68" s="111"/>
      <c r="L68" s="211"/>
      <c r="M68" s="212"/>
      <c r="N68" s="111"/>
      <c r="O68" s="117"/>
      <c r="P68" s="112"/>
      <c r="Q68" s="45"/>
      <c r="R68" s="66" t="s">
        <v>671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121">
        <v>14</v>
      </c>
      <c r="B69" s="198">
        <v>45086</v>
      </c>
      <c r="C69" s="199"/>
      <c r="D69" s="199" t="s">
        <v>723</v>
      </c>
      <c r="E69" s="121" t="s">
        <v>656</v>
      </c>
      <c r="F69" s="121">
        <v>52.5</v>
      </c>
      <c r="G69" s="121">
        <v>19</v>
      </c>
      <c r="H69" s="127">
        <v>73.5</v>
      </c>
      <c r="I69" s="128" t="s">
        <v>695</v>
      </c>
      <c r="J69" s="127" t="s">
        <v>704</v>
      </c>
      <c r="K69" s="121">
        <f>H69-F69</f>
        <v>21</v>
      </c>
      <c r="L69" s="217">
        <v>100</v>
      </c>
      <c r="M69" s="200">
        <f t="shared" ref="M69:M80" si="16">(K69*N69)-100</f>
        <v>950</v>
      </c>
      <c r="N69" s="121">
        <v>50</v>
      </c>
      <c r="O69" s="127" t="s">
        <v>634</v>
      </c>
      <c r="P69" s="122">
        <v>45086</v>
      </c>
      <c r="Q69" s="45"/>
      <c r="R69" s="66" t="s">
        <v>631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15</v>
      </c>
      <c r="B70" s="198">
        <v>45086</v>
      </c>
      <c r="C70" s="199"/>
      <c r="D70" s="199" t="s">
        <v>724</v>
      </c>
      <c r="E70" s="121" t="s">
        <v>684</v>
      </c>
      <c r="F70" s="121">
        <v>20</v>
      </c>
      <c r="G70" s="121">
        <v>32</v>
      </c>
      <c r="H70" s="127">
        <v>14.5</v>
      </c>
      <c r="I70" s="128">
        <v>1</v>
      </c>
      <c r="J70" s="127" t="s">
        <v>725</v>
      </c>
      <c r="K70" s="121">
        <f t="shared" ref="K70:K72" si="17">F70-H70</f>
        <v>5.5</v>
      </c>
      <c r="L70" s="217">
        <v>100</v>
      </c>
      <c r="M70" s="200">
        <f t="shared" si="16"/>
        <v>1962.5</v>
      </c>
      <c r="N70" s="121">
        <v>375</v>
      </c>
      <c r="O70" s="127" t="s">
        <v>634</v>
      </c>
      <c r="P70" s="122">
        <v>45086</v>
      </c>
      <c r="Q70" s="45"/>
      <c r="R70" s="66" t="s">
        <v>631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180">
        <v>16</v>
      </c>
      <c r="B71" s="204">
        <v>45086</v>
      </c>
      <c r="C71" s="205"/>
      <c r="D71" s="205" t="s">
        <v>726</v>
      </c>
      <c r="E71" s="180" t="s">
        <v>684</v>
      </c>
      <c r="F71" s="180">
        <v>1.1499999999999999</v>
      </c>
      <c r="G71" s="180">
        <v>1.7</v>
      </c>
      <c r="H71" s="186">
        <v>1.7</v>
      </c>
      <c r="I71" s="187">
        <v>0.1</v>
      </c>
      <c r="J71" s="186" t="s">
        <v>727</v>
      </c>
      <c r="K71" s="180">
        <f t="shared" si="17"/>
        <v>-0.55000000000000004</v>
      </c>
      <c r="L71" s="218">
        <v>100</v>
      </c>
      <c r="M71" s="206">
        <f t="shared" si="16"/>
        <v>-5008.2000000000007</v>
      </c>
      <c r="N71" s="180">
        <v>8924</v>
      </c>
      <c r="O71" s="186" t="s">
        <v>661</v>
      </c>
      <c r="P71" s="207">
        <v>45090</v>
      </c>
      <c r="Q71" s="45"/>
      <c r="R71" s="66" t="s">
        <v>631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80">
        <v>17</v>
      </c>
      <c r="B72" s="204">
        <v>45086</v>
      </c>
      <c r="C72" s="205"/>
      <c r="D72" s="205" t="s">
        <v>728</v>
      </c>
      <c r="E72" s="180" t="s">
        <v>684</v>
      </c>
      <c r="F72" s="180">
        <v>2</v>
      </c>
      <c r="G72" s="180">
        <v>3.2</v>
      </c>
      <c r="H72" s="186">
        <v>3.1</v>
      </c>
      <c r="I72" s="187">
        <v>0.1</v>
      </c>
      <c r="J72" s="186" t="s">
        <v>729</v>
      </c>
      <c r="K72" s="180">
        <f t="shared" si="17"/>
        <v>-1.1000000000000001</v>
      </c>
      <c r="L72" s="218">
        <v>100</v>
      </c>
      <c r="M72" s="206">
        <f t="shared" si="16"/>
        <v>-8900</v>
      </c>
      <c r="N72" s="180">
        <v>8000</v>
      </c>
      <c r="O72" s="186" t="s">
        <v>661</v>
      </c>
      <c r="P72" s="207">
        <v>45086</v>
      </c>
      <c r="Q72" s="45"/>
      <c r="R72" s="66" t="s">
        <v>631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18</v>
      </c>
      <c r="B73" s="198">
        <v>45086</v>
      </c>
      <c r="C73" s="199"/>
      <c r="D73" s="199" t="s">
        <v>723</v>
      </c>
      <c r="E73" s="121" t="s">
        <v>656</v>
      </c>
      <c r="F73" s="121">
        <v>52.5</v>
      </c>
      <c r="G73" s="121">
        <v>19</v>
      </c>
      <c r="H73" s="127">
        <v>72</v>
      </c>
      <c r="I73" s="128" t="s">
        <v>695</v>
      </c>
      <c r="J73" s="127" t="s">
        <v>730</v>
      </c>
      <c r="K73" s="121">
        <f t="shared" ref="K73:K74" si="18">H73-F73</f>
        <v>19.5</v>
      </c>
      <c r="L73" s="217">
        <v>100</v>
      </c>
      <c r="M73" s="200">
        <f t="shared" si="16"/>
        <v>875</v>
      </c>
      <c r="N73" s="121">
        <v>50</v>
      </c>
      <c r="O73" s="127" t="s">
        <v>634</v>
      </c>
      <c r="P73" s="122">
        <v>45086</v>
      </c>
      <c r="Q73" s="45"/>
      <c r="R73" s="66" t="s">
        <v>631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21">
        <v>19</v>
      </c>
      <c r="B74" s="198">
        <v>45086</v>
      </c>
      <c r="C74" s="199"/>
      <c r="D74" s="199" t="s">
        <v>731</v>
      </c>
      <c r="E74" s="121" t="s">
        <v>656</v>
      </c>
      <c r="F74" s="121">
        <v>23.5</v>
      </c>
      <c r="G74" s="121">
        <v>8</v>
      </c>
      <c r="H74" s="127">
        <v>30.5</v>
      </c>
      <c r="I74" s="128" t="s">
        <v>732</v>
      </c>
      <c r="J74" s="127" t="s">
        <v>733</v>
      </c>
      <c r="K74" s="121">
        <f t="shared" si="18"/>
        <v>7</v>
      </c>
      <c r="L74" s="217">
        <v>100</v>
      </c>
      <c r="M74" s="200">
        <f t="shared" si="16"/>
        <v>2525</v>
      </c>
      <c r="N74" s="121">
        <v>375</v>
      </c>
      <c r="O74" s="127" t="s">
        <v>634</v>
      </c>
      <c r="P74" s="122">
        <v>45089</v>
      </c>
      <c r="Q74" s="45"/>
      <c r="R74" s="66" t="s">
        <v>631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20</v>
      </c>
      <c r="B75" s="198">
        <v>45086</v>
      </c>
      <c r="C75" s="199"/>
      <c r="D75" s="199" t="s">
        <v>734</v>
      </c>
      <c r="E75" s="121" t="s">
        <v>684</v>
      </c>
      <c r="F75" s="121">
        <v>190</v>
      </c>
      <c r="G75" s="121">
        <v>290</v>
      </c>
      <c r="H75" s="127">
        <v>142.5</v>
      </c>
      <c r="I75" s="128">
        <v>0.1</v>
      </c>
      <c r="J75" s="127" t="s">
        <v>735</v>
      </c>
      <c r="K75" s="121">
        <f>F75-H75</f>
        <v>47.5</v>
      </c>
      <c r="L75" s="217">
        <v>100</v>
      </c>
      <c r="M75" s="200">
        <f t="shared" si="16"/>
        <v>1087.5</v>
      </c>
      <c r="N75" s="121">
        <v>25</v>
      </c>
      <c r="O75" s="127" t="s">
        <v>634</v>
      </c>
      <c r="P75" s="122">
        <v>45086</v>
      </c>
      <c r="Q75" s="45"/>
      <c r="R75" s="66" t="s">
        <v>631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21</v>
      </c>
      <c r="B76" s="198">
        <v>45086</v>
      </c>
      <c r="C76" s="199"/>
      <c r="D76" s="199" t="s">
        <v>736</v>
      </c>
      <c r="E76" s="121" t="s">
        <v>656</v>
      </c>
      <c r="F76" s="121">
        <v>52.5</v>
      </c>
      <c r="G76" s="121">
        <v>15</v>
      </c>
      <c r="H76" s="127">
        <v>76</v>
      </c>
      <c r="I76" s="128" t="s">
        <v>737</v>
      </c>
      <c r="J76" s="127" t="s">
        <v>738</v>
      </c>
      <c r="K76" s="121">
        <f t="shared" ref="K76:K77" si="19">H76-F76</f>
        <v>23.5</v>
      </c>
      <c r="L76" s="217">
        <v>100</v>
      </c>
      <c r="M76" s="200">
        <f t="shared" si="16"/>
        <v>840</v>
      </c>
      <c r="N76" s="121">
        <v>40</v>
      </c>
      <c r="O76" s="127" t="s">
        <v>634</v>
      </c>
      <c r="P76" s="122">
        <v>45086</v>
      </c>
      <c r="Q76" s="45"/>
      <c r="R76" s="66" t="s">
        <v>671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80">
        <v>22</v>
      </c>
      <c r="B77" s="204">
        <v>45089</v>
      </c>
      <c r="C77" s="205"/>
      <c r="D77" s="205" t="s">
        <v>739</v>
      </c>
      <c r="E77" s="180" t="s">
        <v>656</v>
      </c>
      <c r="F77" s="180">
        <v>36</v>
      </c>
      <c r="G77" s="180">
        <v>15</v>
      </c>
      <c r="H77" s="186">
        <v>15</v>
      </c>
      <c r="I77" s="187" t="s">
        <v>740</v>
      </c>
      <c r="J77" s="186" t="s">
        <v>741</v>
      </c>
      <c r="K77" s="180">
        <f t="shared" si="19"/>
        <v>-21</v>
      </c>
      <c r="L77" s="218">
        <v>100</v>
      </c>
      <c r="M77" s="206">
        <f t="shared" si="16"/>
        <v>-1150</v>
      </c>
      <c r="N77" s="180">
        <v>50</v>
      </c>
      <c r="O77" s="186" t="s">
        <v>661</v>
      </c>
      <c r="P77" s="207">
        <v>45090</v>
      </c>
      <c r="Q77" s="45"/>
      <c r="R77" s="66" t="s">
        <v>631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80">
        <v>23</v>
      </c>
      <c r="B78" s="204">
        <v>45089</v>
      </c>
      <c r="C78" s="205"/>
      <c r="D78" s="205" t="s">
        <v>742</v>
      </c>
      <c r="E78" s="180" t="s">
        <v>684</v>
      </c>
      <c r="F78" s="180">
        <v>103.5</v>
      </c>
      <c r="G78" s="180">
        <v>147</v>
      </c>
      <c r="H78" s="186">
        <v>147</v>
      </c>
      <c r="I78" s="187" t="s">
        <v>743</v>
      </c>
      <c r="J78" s="186" t="s">
        <v>744</v>
      </c>
      <c r="K78" s="180">
        <f>F78-H78</f>
        <v>-43.5</v>
      </c>
      <c r="L78" s="218">
        <v>100</v>
      </c>
      <c r="M78" s="206">
        <f t="shared" si="16"/>
        <v>-2275</v>
      </c>
      <c r="N78" s="180">
        <v>50</v>
      </c>
      <c r="O78" s="186" t="s">
        <v>661</v>
      </c>
      <c r="P78" s="207">
        <v>45091</v>
      </c>
      <c r="Q78" s="45"/>
      <c r="R78" s="66" t="s">
        <v>631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219">
        <v>24</v>
      </c>
      <c r="B79" s="220">
        <v>45089</v>
      </c>
      <c r="C79" s="221"/>
      <c r="D79" s="221" t="s">
        <v>745</v>
      </c>
      <c r="E79" s="219" t="s">
        <v>656</v>
      </c>
      <c r="F79" s="219">
        <v>33</v>
      </c>
      <c r="G79" s="219"/>
      <c r="H79" s="222">
        <v>36</v>
      </c>
      <c r="I79" s="223">
        <v>100</v>
      </c>
      <c r="J79" s="222" t="s">
        <v>746</v>
      </c>
      <c r="K79" s="219">
        <f t="shared" ref="K79:K81" si="20">H79-F79</f>
        <v>3</v>
      </c>
      <c r="L79" s="224">
        <v>100</v>
      </c>
      <c r="M79" s="225">
        <f t="shared" si="16"/>
        <v>20</v>
      </c>
      <c r="N79" s="219">
        <v>40</v>
      </c>
      <c r="O79" s="222" t="s">
        <v>700</v>
      </c>
      <c r="P79" s="226">
        <v>45089</v>
      </c>
      <c r="Q79" s="45"/>
      <c r="R79" s="66" t="s">
        <v>671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21">
        <v>25</v>
      </c>
      <c r="B80" s="198">
        <v>45089</v>
      </c>
      <c r="C80" s="199"/>
      <c r="D80" s="199" t="s">
        <v>747</v>
      </c>
      <c r="E80" s="121" t="s">
        <v>656</v>
      </c>
      <c r="F80" s="121">
        <v>200</v>
      </c>
      <c r="G80" s="121">
        <v>90</v>
      </c>
      <c r="H80" s="127">
        <v>250</v>
      </c>
      <c r="I80" s="128" t="s">
        <v>748</v>
      </c>
      <c r="J80" s="127" t="s">
        <v>749</v>
      </c>
      <c r="K80" s="121">
        <f t="shared" si="20"/>
        <v>50</v>
      </c>
      <c r="L80" s="217">
        <v>100</v>
      </c>
      <c r="M80" s="200">
        <f t="shared" si="16"/>
        <v>1150</v>
      </c>
      <c r="N80" s="121">
        <v>25</v>
      </c>
      <c r="O80" s="127" t="s">
        <v>634</v>
      </c>
      <c r="P80" s="122">
        <v>45089</v>
      </c>
      <c r="Q80" s="45"/>
      <c r="R80" s="66" t="s">
        <v>631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328">
        <v>26</v>
      </c>
      <c r="B81" s="335">
        <v>45089</v>
      </c>
      <c r="C81" s="209"/>
      <c r="D81" s="327" t="s">
        <v>731</v>
      </c>
      <c r="E81" s="328" t="s">
        <v>656</v>
      </c>
      <c r="F81" s="328">
        <v>26</v>
      </c>
      <c r="G81" s="328">
        <v>12</v>
      </c>
      <c r="H81" s="329">
        <v>12</v>
      </c>
      <c r="I81" s="330" t="s">
        <v>732</v>
      </c>
      <c r="J81" s="186" t="s">
        <v>1006</v>
      </c>
      <c r="K81" s="180">
        <f t="shared" si="20"/>
        <v>-14</v>
      </c>
      <c r="L81" s="218">
        <v>100</v>
      </c>
      <c r="M81" s="206">
        <f t="shared" ref="M81" si="21">(K81*N81)-100</f>
        <v>-5350</v>
      </c>
      <c r="N81" s="180">
        <v>375</v>
      </c>
      <c r="O81" s="186" t="s">
        <v>661</v>
      </c>
      <c r="P81" s="207">
        <v>45092</v>
      </c>
      <c r="Q81" s="45"/>
      <c r="R81" s="66" t="s">
        <v>631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27</v>
      </c>
      <c r="B82" s="198">
        <v>45090</v>
      </c>
      <c r="C82" s="199"/>
      <c r="D82" s="199" t="s">
        <v>747</v>
      </c>
      <c r="E82" s="121" t="s">
        <v>656</v>
      </c>
      <c r="F82" s="121">
        <v>120</v>
      </c>
      <c r="G82" s="121">
        <v>40</v>
      </c>
      <c r="H82" s="127">
        <v>170</v>
      </c>
      <c r="I82" s="128" t="s">
        <v>750</v>
      </c>
      <c r="J82" s="127" t="s">
        <v>749</v>
      </c>
      <c r="K82" s="121">
        <f t="shared" ref="K82:K84" si="22">H82-F82</f>
        <v>50</v>
      </c>
      <c r="L82" s="217">
        <v>100</v>
      </c>
      <c r="M82" s="200">
        <f t="shared" ref="M82:M83" si="23">(K82*N82)-100</f>
        <v>1150</v>
      </c>
      <c r="N82" s="121">
        <v>25</v>
      </c>
      <c r="O82" s="127" t="s">
        <v>634</v>
      </c>
      <c r="P82" s="122">
        <v>45091</v>
      </c>
      <c r="Q82" s="45"/>
      <c r="R82" s="66"/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28</v>
      </c>
      <c r="B83" s="227">
        <v>45090</v>
      </c>
      <c r="C83" s="127"/>
      <c r="D83" s="228" t="s">
        <v>751</v>
      </c>
      <c r="E83" s="127" t="s">
        <v>656</v>
      </c>
      <c r="F83" s="127">
        <v>20</v>
      </c>
      <c r="G83" s="127">
        <v>0</v>
      </c>
      <c r="H83" s="127">
        <v>44</v>
      </c>
      <c r="I83" s="127" t="s">
        <v>752</v>
      </c>
      <c r="J83" s="127" t="s">
        <v>1011</v>
      </c>
      <c r="K83" s="121">
        <f t="shared" si="22"/>
        <v>24</v>
      </c>
      <c r="L83" s="217">
        <v>100</v>
      </c>
      <c r="M83" s="200">
        <f t="shared" si="23"/>
        <v>860</v>
      </c>
      <c r="N83" s="121">
        <v>40</v>
      </c>
      <c r="O83" s="127" t="s">
        <v>634</v>
      </c>
      <c r="P83" s="122">
        <v>45090</v>
      </c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02"/>
      <c r="AI83" s="202"/>
      <c r="AJ83" s="202"/>
      <c r="AK83" s="202"/>
      <c r="AL83" s="202"/>
    </row>
    <row r="84" spans="1:38" ht="15" customHeight="1">
      <c r="A84" s="409">
        <v>27</v>
      </c>
      <c r="B84" s="411">
        <v>45091</v>
      </c>
      <c r="C84" s="345"/>
      <c r="D84" s="346" t="s">
        <v>754</v>
      </c>
      <c r="E84" s="347" t="s">
        <v>656</v>
      </c>
      <c r="F84" s="348">
        <v>230</v>
      </c>
      <c r="G84" s="348"/>
      <c r="H84" s="417">
        <v>300</v>
      </c>
      <c r="I84" s="349"/>
      <c r="J84" s="409" t="s">
        <v>880</v>
      </c>
      <c r="K84" s="350">
        <f t="shared" si="22"/>
        <v>70</v>
      </c>
      <c r="L84" s="371">
        <v>100</v>
      </c>
      <c r="M84" s="414">
        <v>1175</v>
      </c>
      <c r="N84" s="416">
        <v>25</v>
      </c>
      <c r="O84" s="405" t="s">
        <v>634</v>
      </c>
      <c r="P84" s="407">
        <v>45092</v>
      </c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</row>
    <row r="85" spans="1:38" ht="15" customHeight="1">
      <c r="A85" s="410"/>
      <c r="B85" s="412"/>
      <c r="C85" s="345"/>
      <c r="D85" s="351" t="s">
        <v>755</v>
      </c>
      <c r="E85" s="352" t="s">
        <v>684</v>
      </c>
      <c r="F85" s="353">
        <v>65</v>
      </c>
      <c r="G85" s="354"/>
      <c r="H85" s="355">
        <v>80</v>
      </c>
      <c r="I85" s="355"/>
      <c r="J85" s="413"/>
      <c r="K85" s="356">
        <f>F85-H85</f>
        <v>-15</v>
      </c>
      <c r="L85" s="372">
        <v>100</v>
      </c>
      <c r="M85" s="415"/>
      <c r="N85" s="406"/>
      <c r="O85" s="406"/>
      <c r="P85" s="408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</row>
    <row r="86" spans="1:38" ht="15" customHeight="1">
      <c r="A86" s="231">
        <v>28</v>
      </c>
      <c r="B86" s="239">
        <v>45091</v>
      </c>
      <c r="C86" s="214"/>
      <c r="D86" s="230" t="s">
        <v>757</v>
      </c>
      <c r="E86" s="231" t="s">
        <v>656</v>
      </c>
      <c r="F86" s="232" t="s">
        <v>758</v>
      </c>
      <c r="G86" s="232">
        <v>8</v>
      </c>
      <c r="H86" s="240"/>
      <c r="I86" s="241" t="s">
        <v>706</v>
      </c>
      <c r="J86" s="233" t="s">
        <v>630</v>
      </c>
      <c r="K86" s="234"/>
      <c r="L86" s="235"/>
      <c r="M86" s="236"/>
      <c r="N86" s="237"/>
      <c r="O86" s="237"/>
      <c r="P86" s="238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</row>
    <row r="87" spans="1:38" ht="15" customHeight="1">
      <c r="A87" s="352">
        <v>29</v>
      </c>
      <c r="B87" s="373">
        <v>45091</v>
      </c>
      <c r="C87" s="374"/>
      <c r="D87" s="375" t="s">
        <v>1008</v>
      </c>
      <c r="E87" s="376" t="s">
        <v>656</v>
      </c>
      <c r="F87" s="377">
        <v>40</v>
      </c>
      <c r="G87" s="377">
        <v>23</v>
      </c>
      <c r="H87" s="378">
        <v>45</v>
      </c>
      <c r="I87" s="379" t="s">
        <v>756</v>
      </c>
      <c r="J87" s="127" t="s">
        <v>1048</v>
      </c>
      <c r="K87" s="121">
        <f t="shared" ref="K87" si="24">H87-F87</f>
        <v>5</v>
      </c>
      <c r="L87" s="217">
        <v>100</v>
      </c>
      <c r="M87" s="200">
        <f t="shared" ref="M87" si="25">(K87*N87)-100</f>
        <v>1775</v>
      </c>
      <c r="N87" s="121">
        <v>375</v>
      </c>
      <c r="O87" s="127" t="s">
        <v>634</v>
      </c>
      <c r="P87" s="122">
        <v>45093</v>
      </c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</row>
    <row r="88" spans="1:38" ht="15" customHeight="1">
      <c r="A88" s="331">
        <v>30</v>
      </c>
      <c r="B88" s="332">
        <v>45092</v>
      </c>
      <c r="C88" s="333"/>
      <c r="D88" s="334" t="s">
        <v>1007</v>
      </c>
      <c r="E88" s="333" t="s">
        <v>656</v>
      </c>
      <c r="F88" s="333">
        <v>22</v>
      </c>
      <c r="G88" s="333">
        <v>0</v>
      </c>
      <c r="H88" s="333">
        <v>35</v>
      </c>
      <c r="I88" s="333" t="s">
        <v>752</v>
      </c>
      <c r="J88" s="127" t="s">
        <v>638</v>
      </c>
      <c r="K88" s="121">
        <f t="shared" ref="K88" si="26">H88-F88</f>
        <v>13</v>
      </c>
      <c r="L88" s="217">
        <v>100</v>
      </c>
      <c r="M88" s="200">
        <f t="shared" ref="M88" si="27">(K88*N88)-100</f>
        <v>550</v>
      </c>
      <c r="N88" s="121">
        <v>50</v>
      </c>
      <c r="O88" s="127" t="s">
        <v>634</v>
      </c>
      <c r="P88" s="122">
        <v>45092</v>
      </c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</row>
    <row r="89" spans="1:38" ht="15" customHeight="1">
      <c r="A89" s="331">
        <v>31</v>
      </c>
      <c r="B89" s="332">
        <v>45092</v>
      </c>
      <c r="C89" s="333"/>
      <c r="D89" s="334" t="s">
        <v>747</v>
      </c>
      <c r="E89" s="333" t="s">
        <v>656</v>
      </c>
      <c r="F89" s="333">
        <v>102.5</v>
      </c>
      <c r="G89" s="333">
        <v>0</v>
      </c>
      <c r="H89" s="333">
        <v>147.5</v>
      </c>
      <c r="I89" s="333" t="s">
        <v>1009</v>
      </c>
      <c r="J89" s="127" t="s">
        <v>1010</v>
      </c>
      <c r="K89" s="121">
        <f t="shared" ref="K89" si="28">H89-F89</f>
        <v>45</v>
      </c>
      <c r="L89" s="217">
        <v>100</v>
      </c>
      <c r="M89" s="200">
        <f t="shared" ref="M89" si="29">(K89*N89)-100</f>
        <v>1025</v>
      </c>
      <c r="N89" s="121">
        <v>25</v>
      </c>
      <c r="O89" s="127" t="s">
        <v>634</v>
      </c>
      <c r="P89" s="122">
        <v>45092</v>
      </c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</row>
    <row r="90" spans="1:38" ht="15" customHeight="1">
      <c r="A90" s="331">
        <v>32</v>
      </c>
      <c r="B90" s="332">
        <v>45092</v>
      </c>
      <c r="C90" s="333"/>
      <c r="D90" s="334" t="s">
        <v>1012</v>
      </c>
      <c r="E90" s="333" t="s">
        <v>656</v>
      </c>
      <c r="F90" s="333">
        <v>61.5</v>
      </c>
      <c r="G90" s="333">
        <v>30</v>
      </c>
      <c r="H90" s="333">
        <v>81.5</v>
      </c>
      <c r="I90" s="333" t="s">
        <v>737</v>
      </c>
      <c r="J90" s="339" t="s">
        <v>703</v>
      </c>
      <c r="K90" s="336">
        <f t="shared" ref="K90:K91" si="30">H90-F90</f>
        <v>20</v>
      </c>
      <c r="L90" s="341">
        <v>100</v>
      </c>
      <c r="M90" s="342">
        <f t="shared" ref="M90:M91" si="31">(K90*N90)-100</f>
        <v>900</v>
      </c>
      <c r="N90" s="336">
        <v>50</v>
      </c>
      <c r="O90" s="339" t="s">
        <v>634</v>
      </c>
      <c r="P90" s="343">
        <v>45092</v>
      </c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</row>
    <row r="91" spans="1:38" ht="15" customHeight="1">
      <c r="A91" s="388">
        <v>33</v>
      </c>
      <c r="B91" s="389">
        <v>45093</v>
      </c>
      <c r="C91" s="390"/>
      <c r="D91" s="391" t="s">
        <v>1049</v>
      </c>
      <c r="E91" s="390" t="s">
        <v>656</v>
      </c>
      <c r="F91" s="390">
        <v>160</v>
      </c>
      <c r="G91" s="390">
        <v>70</v>
      </c>
      <c r="H91" s="390">
        <v>90</v>
      </c>
      <c r="I91" s="390" t="s">
        <v>1050</v>
      </c>
      <c r="J91" s="186" t="s">
        <v>1061</v>
      </c>
      <c r="K91" s="180">
        <f t="shared" si="30"/>
        <v>-70</v>
      </c>
      <c r="L91" s="218">
        <v>100</v>
      </c>
      <c r="M91" s="206">
        <f t="shared" si="31"/>
        <v>-1850</v>
      </c>
      <c r="N91" s="180">
        <v>25</v>
      </c>
      <c r="O91" s="186" t="s">
        <v>661</v>
      </c>
      <c r="P91" s="207">
        <v>45093</v>
      </c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</row>
    <row r="92" spans="1:38" ht="15" customHeight="1">
      <c r="A92" s="331">
        <v>34</v>
      </c>
      <c r="B92" s="332">
        <v>45093</v>
      </c>
      <c r="C92" s="333"/>
      <c r="D92" s="334" t="s">
        <v>1051</v>
      </c>
      <c r="E92" s="333" t="s">
        <v>656</v>
      </c>
      <c r="F92" s="333">
        <v>64</v>
      </c>
      <c r="G92" s="333">
        <v>45</v>
      </c>
      <c r="H92" s="333">
        <v>69.5</v>
      </c>
      <c r="I92" s="333" t="s">
        <v>1052</v>
      </c>
      <c r="J92" s="339" t="s">
        <v>725</v>
      </c>
      <c r="K92" s="336">
        <f t="shared" ref="K92" si="32">H92-F92</f>
        <v>5.5</v>
      </c>
      <c r="L92" s="341">
        <v>100</v>
      </c>
      <c r="M92" s="342">
        <f t="shared" ref="M92" si="33">(K92*N92)-100</f>
        <v>1412.5</v>
      </c>
      <c r="N92" s="336">
        <v>275</v>
      </c>
      <c r="O92" s="339" t="s">
        <v>634</v>
      </c>
      <c r="P92" s="343">
        <v>45093</v>
      </c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</row>
    <row r="93" spans="1:38" ht="15" customHeight="1">
      <c r="A93" s="242">
        <v>35</v>
      </c>
      <c r="B93" s="319">
        <v>45093</v>
      </c>
      <c r="C93" s="320"/>
      <c r="D93" s="321" t="s">
        <v>1054</v>
      </c>
      <c r="E93" s="320" t="s">
        <v>656</v>
      </c>
      <c r="F93" s="320" t="s">
        <v>1055</v>
      </c>
      <c r="G93" s="320">
        <v>30</v>
      </c>
      <c r="H93" s="320"/>
      <c r="I93" s="320" t="s">
        <v>695</v>
      </c>
      <c r="J93" s="320" t="s">
        <v>630</v>
      </c>
      <c r="K93" s="322"/>
      <c r="L93" s="323"/>
      <c r="M93" s="324"/>
      <c r="N93" s="322"/>
      <c r="O93" s="320"/>
      <c r="P93" s="325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</row>
    <row r="94" spans="1:38" ht="15" customHeight="1">
      <c r="A94" s="242">
        <v>36</v>
      </c>
      <c r="B94" s="319">
        <v>45093</v>
      </c>
      <c r="C94" s="320"/>
      <c r="D94" s="321" t="s">
        <v>1058</v>
      </c>
      <c r="E94" s="320" t="s">
        <v>656</v>
      </c>
      <c r="F94" s="387" t="s">
        <v>1060</v>
      </c>
      <c r="G94" s="320">
        <v>5.5</v>
      </c>
      <c r="H94" s="320"/>
      <c r="I94" s="320" t="s">
        <v>1059</v>
      </c>
      <c r="J94" s="320" t="s">
        <v>630</v>
      </c>
      <c r="K94" s="322"/>
      <c r="L94" s="323"/>
      <c r="M94" s="324"/>
      <c r="N94" s="322"/>
      <c r="O94" s="320"/>
      <c r="P94" s="325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242">
        <v>37</v>
      </c>
      <c r="B95" s="319">
        <v>45093</v>
      </c>
      <c r="C95" s="320"/>
      <c r="D95" s="321" t="s">
        <v>1062</v>
      </c>
      <c r="E95" s="320" t="s">
        <v>656</v>
      </c>
      <c r="F95" s="387" t="s">
        <v>1063</v>
      </c>
      <c r="G95" s="320">
        <v>15</v>
      </c>
      <c r="H95" s="320"/>
      <c r="I95" s="320" t="s">
        <v>756</v>
      </c>
      <c r="J95" s="320" t="s">
        <v>630</v>
      </c>
      <c r="K95" s="322"/>
      <c r="L95" s="323"/>
      <c r="M95" s="324"/>
      <c r="N95" s="322"/>
      <c r="O95" s="320"/>
      <c r="P95" s="325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242"/>
      <c r="B96" s="319"/>
      <c r="C96" s="320"/>
      <c r="D96" s="321"/>
      <c r="E96" s="320"/>
      <c r="F96" s="387"/>
      <c r="G96" s="320"/>
      <c r="H96" s="320"/>
      <c r="I96" s="320"/>
      <c r="J96" s="320"/>
      <c r="K96" s="322"/>
      <c r="L96" s="323"/>
      <c r="M96" s="324"/>
      <c r="N96" s="322"/>
      <c r="O96" s="320"/>
      <c r="P96" s="325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242"/>
      <c r="B97" s="319"/>
      <c r="C97" s="320"/>
      <c r="D97" s="321"/>
      <c r="E97" s="320"/>
      <c r="F97" s="320"/>
      <c r="G97" s="320"/>
      <c r="H97" s="320"/>
      <c r="I97" s="320"/>
      <c r="J97" s="320"/>
      <c r="K97" s="322"/>
      <c r="L97" s="323"/>
      <c r="M97" s="324"/>
      <c r="N97" s="322"/>
      <c r="O97" s="320"/>
      <c r="P97" s="325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38.25" customHeight="1">
      <c r="A98" s="106" t="s">
        <v>759</v>
      </c>
      <c r="B98" s="243"/>
      <c r="C98" s="243"/>
      <c r="D98" s="244"/>
      <c r="E98" s="171"/>
      <c r="F98" s="6"/>
      <c r="G98" s="6"/>
      <c r="H98" s="172"/>
      <c r="I98" s="245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ht="38.25">
      <c r="A99" s="107" t="s">
        <v>16</v>
      </c>
      <c r="B99" s="108" t="s">
        <v>592</v>
      </c>
      <c r="C99" s="108"/>
      <c r="D99" s="109" t="s">
        <v>614</v>
      </c>
      <c r="E99" s="108" t="s">
        <v>615</v>
      </c>
      <c r="F99" s="108" t="s">
        <v>616</v>
      </c>
      <c r="G99" s="108" t="s">
        <v>617</v>
      </c>
      <c r="H99" s="108" t="s">
        <v>618</v>
      </c>
      <c r="I99" s="108" t="s">
        <v>619</v>
      </c>
      <c r="J99" s="107" t="s">
        <v>620</v>
      </c>
      <c r="K99" s="175" t="s">
        <v>655</v>
      </c>
      <c r="L99" s="176" t="s">
        <v>622</v>
      </c>
      <c r="M99" s="110" t="s">
        <v>623</v>
      </c>
      <c r="N99" s="108" t="s">
        <v>624</v>
      </c>
      <c r="O99" s="109" t="s">
        <v>625</v>
      </c>
      <c r="P99" s="108" t="s">
        <v>626</v>
      </c>
      <c r="Q99" s="45"/>
      <c r="R99" s="6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</row>
    <row r="100" spans="1:38" ht="14.25" customHeight="1">
      <c r="A100" s="111">
        <v>1</v>
      </c>
      <c r="B100" s="112">
        <v>44840</v>
      </c>
      <c r="C100" s="209"/>
      <c r="D100" s="209" t="s">
        <v>760</v>
      </c>
      <c r="E100" s="111" t="s">
        <v>656</v>
      </c>
      <c r="F100" s="111" t="s">
        <v>761</v>
      </c>
      <c r="G100" s="111">
        <v>1220</v>
      </c>
      <c r="H100" s="111"/>
      <c r="I100" s="111" t="s">
        <v>762</v>
      </c>
      <c r="J100" s="117" t="s">
        <v>630</v>
      </c>
      <c r="K100" s="117"/>
      <c r="L100" s="118"/>
      <c r="M100" s="246"/>
      <c r="N100" s="117"/>
      <c r="O100" s="117"/>
      <c r="P100" s="118" t="e">
        <f>VLOOKUP(D100,'MidCap Intra'!B98:C597,2,0)</f>
        <v>#N/A</v>
      </c>
      <c r="Q100" s="45"/>
      <c r="R100" s="45" t="s">
        <v>631</v>
      </c>
      <c r="S100" s="45"/>
      <c r="T100" s="1"/>
      <c r="U100" s="1"/>
      <c r="V100" s="1"/>
      <c r="W100" s="1"/>
      <c r="X100" s="1"/>
      <c r="Y100" s="1"/>
      <c r="Z100" s="1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</row>
    <row r="101" spans="1:38" ht="14.25" customHeight="1">
      <c r="A101" s="121">
        <v>2</v>
      </c>
      <c r="B101" s="122">
        <v>45050</v>
      </c>
      <c r="C101" s="199"/>
      <c r="D101" s="199" t="s">
        <v>156</v>
      </c>
      <c r="E101" s="121" t="s">
        <v>656</v>
      </c>
      <c r="F101" s="121">
        <v>84</v>
      </c>
      <c r="G101" s="121">
        <v>74.900000000000006</v>
      </c>
      <c r="H101" s="121">
        <v>91.5</v>
      </c>
      <c r="I101" s="121" t="s">
        <v>763</v>
      </c>
      <c r="J101" s="127" t="s">
        <v>764</v>
      </c>
      <c r="K101" s="127">
        <f>H101-F101</f>
        <v>7.5</v>
      </c>
      <c r="L101" s="128">
        <f>(F101*-0.7)/100</f>
        <v>-0.58799999999999997</v>
      </c>
      <c r="M101" s="129">
        <f>(K101+L101)/F101</f>
        <v>8.2285714285714281E-2</v>
      </c>
      <c r="N101" s="247" t="s">
        <v>634</v>
      </c>
      <c r="O101" s="130">
        <v>45086</v>
      </c>
      <c r="P101" s="122"/>
      <c r="Q101" s="45"/>
      <c r="R101" s="45" t="s">
        <v>631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</row>
    <row r="102" spans="1:38" ht="14.25" customHeight="1">
      <c r="A102" s="111">
        <v>3</v>
      </c>
      <c r="B102" s="112">
        <v>45071</v>
      </c>
      <c r="C102" s="209"/>
      <c r="D102" s="209" t="s">
        <v>281</v>
      </c>
      <c r="E102" s="111" t="s">
        <v>656</v>
      </c>
      <c r="F102" s="111" t="s">
        <v>765</v>
      </c>
      <c r="G102" s="111">
        <v>267</v>
      </c>
      <c r="H102" s="111"/>
      <c r="I102" s="111" t="s">
        <v>766</v>
      </c>
      <c r="J102" s="117" t="s">
        <v>630</v>
      </c>
      <c r="K102" s="117"/>
      <c r="L102" s="118"/>
      <c r="M102" s="119"/>
      <c r="N102" s="210"/>
      <c r="O102" s="248"/>
      <c r="P102" s="112"/>
      <c r="Q102" s="45"/>
      <c r="R102" s="45" t="s">
        <v>631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</row>
    <row r="103" spans="1:38" ht="14.25" customHeight="1">
      <c r="A103" s="121">
        <v>4</v>
      </c>
      <c r="B103" s="122">
        <v>45077</v>
      </c>
      <c r="C103" s="199"/>
      <c r="D103" s="199" t="s">
        <v>520</v>
      </c>
      <c r="E103" s="121" t="s">
        <v>656</v>
      </c>
      <c r="F103" s="121">
        <v>1410</v>
      </c>
      <c r="G103" s="121">
        <v>1240</v>
      </c>
      <c r="H103" s="121">
        <v>1540</v>
      </c>
      <c r="I103" s="121" t="s">
        <v>640</v>
      </c>
      <c r="J103" s="127" t="s">
        <v>767</v>
      </c>
      <c r="K103" s="127">
        <f>H103-F103</f>
        <v>130</v>
      </c>
      <c r="L103" s="128">
        <f>(F103*-0.7)/100</f>
        <v>-9.8699999999999992</v>
      </c>
      <c r="M103" s="129">
        <f>(K103+L103)/F103</f>
        <v>8.519858156028369E-2</v>
      </c>
      <c r="N103" s="247" t="s">
        <v>634</v>
      </c>
      <c r="O103" s="130">
        <v>45084</v>
      </c>
      <c r="P103" s="122"/>
      <c r="Q103" s="45"/>
      <c r="R103" s="45" t="s">
        <v>631</v>
      </c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</row>
    <row r="104" spans="1:38" ht="12.75" customHeight="1">
      <c r="A104" s="111"/>
      <c r="B104" s="112"/>
      <c r="C104" s="209"/>
      <c r="D104" s="209"/>
      <c r="E104" s="111"/>
      <c r="F104" s="111"/>
      <c r="G104" s="111"/>
      <c r="H104" s="111"/>
      <c r="I104" s="111"/>
      <c r="J104" s="117"/>
      <c r="K104" s="117"/>
      <c r="L104" s="118"/>
      <c r="M104" s="246"/>
      <c r="N104" s="117"/>
      <c r="O104" s="117"/>
      <c r="P104" s="112"/>
      <c r="R104" s="6"/>
      <c r="S104" s="1"/>
      <c r="T104" s="1"/>
      <c r="U104" s="1"/>
      <c r="V104" s="1"/>
      <c r="W104" s="1"/>
      <c r="X104" s="1"/>
      <c r="Y104" s="1"/>
    </row>
    <row r="105" spans="1:38" ht="12.75" customHeight="1">
      <c r="A105" s="156" t="s">
        <v>647</v>
      </c>
      <c r="B105" s="156"/>
      <c r="C105" s="156"/>
      <c r="D105" s="156"/>
      <c r="E105" s="45"/>
      <c r="F105" s="163" t="s">
        <v>649</v>
      </c>
      <c r="G105" s="66"/>
      <c r="H105" s="66"/>
      <c r="I105" s="66"/>
      <c r="J105" s="6"/>
      <c r="K105" s="193"/>
      <c r="L105" s="194"/>
      <c r="M105" s="6"/>
      <c r="N105" s="146"/>
      <c r="O105" s="249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62" t="s">
        <v>648</v>
      </c>
      <c r="B106" s="156"/>
      <c r="C106" s="156"/>
      <c r="D106" s="156"/>
      <c r="E106" s="6"/>
      <c r="F106" s="163" t="s">
        <v>652</v>
      </c>
      <c r="G106" s="6"/>
      <c r="H106" s="6" t="s">
        <v>768</v>
      </c>
      <c r="I106" s="6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62"/>
      <c r="B107" s="156"/>
      <c r="C107" s="156"/>
      <c r="D107" s="156"/>
      <c r="E107" s="6"/>
      <c r="F107" s="163"/>
      <c r="G107" s="6"/>
      <c r="H107" s="6"/>
      <c r="I107" s="6"/>
      <c r="J107" s="1"/>
      <c r="K107" s="6"/>
      <c r="L107" s="6"/>
      <c r="M107" s="6"/>
      <c r="N107" s="1"/>
      <c r="O107" s="1"/>
      <c r="Q107" s="1"/>
      <c r="R107" s="6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62"/>
      <c r="B108" s="156"/>
      <c r="C108" s="156"/>
      <c r="D108" s="156"/>
      <c r="E108" s="6"/>
      <c r="F108" s="163"/>
      <c r="G108" s="66"/>
      <c r="H108" s="45"/>
      <c r="I108" s="66"/>
      <c r="J108" s="6"/>
      <c r="K108" s="193"/>
      <c r="L108" s="194"/>
      <c r="M108" s="6"/>
      <c r="N108" s="146"/>
      <c r="O108" s="195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62"/>
      <c r="B109" s="156"/>
      <c r="C109" s="156"/>
      <c r="D109" s="156"/>
      <c r="E109" s="6"/>
      <c r="F109" s="163"/>
      <c r="G109" s="66"/>
      <c r="H109" s="45"/>
      <c r="I109" s="66"/>
      <c r="J109" s="6"/>
      <c r="K109" s="193"/>
      <c r="L109" s="194"/>
      <c r="M109" s="6"/>
      <c r="N109" s="146"/>
      <c r="O109" s="195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62"/>
      <c r="B110" s="156"/>
      <c r="C110" s="156"/>
      <c r="D110" s="156"/>
      <c r="E110" s="6"/>
      <c r="F110" s="163"/>
      <c r="G110" s="66"/>
      <c r="H110" s="45"/>
      <c r="I110" s="66"/>
      <c r="J110" s="6"/>
      <c r="K110" s="193"/>
      <c r="L110" s="194"/>
      <c r="M110" s="6"/>
      <c r="N110" s="146"/>
      <c r="O110" s="195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62"/>
      <c r="B111" s="156"/>
      <c r="C111" s="156"/>
      <c r="D111" s="156"/>
      <c r="E111" s="6"/>
      <c r="F111" s="163"/>
      <c r="G111" s="66"/>
      <c r="H111" s="45"/>
      <c r="I111" s="66"/>
      <c r="J111" s="6"/>
      <c r="K111" s="193"/>
      <c r="L111" s="194"/>
      <c r="M111" s="6"/>
      <c r="N111" s="146"/>
      <c r="O111" s="195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62"/>
      <c r="B112" s="156"/>
      <c r="C112" s="156"/>
      <c r="D112" s="156"/>
      <c r="E112" s="6"/>
      <c r="F112" s="163"/>
      <c r="G112" s="66"/>
      <c r="H112" s="45"/>
      <c r="I112" s="66"/>
      <c r="J112" s="6"/>
      <c r="K112" s="193"/>
      <c r="L112" s="194"/>
      <c r="M112" s="6"/>
      <c r="N112" s="146"/>
      <c r="O112" s="195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2"/>
      <c r="B113" s="156"/>
      <c r="C113" s="156"/>
      <c r="D113" s="156"/>
      <c r="E113" s="6"/>
      <c r="F113" s="163"/>
      <c r="G113" s="66"/>
      <c r="H113" s="45"/>
      <c r="I113" s="66"/>
      <c r="J113" s="6"/>
      <c r="K113" s="193"/>
      <c r="L113" s="194"/>
      <c r="M113" s="6"/>
      <c r="N113" s="146"/>
      <c r="O113" s="195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66"/>
      <c r="B114" s="145"/>
      <c r="C114" s="145"/>
      <c r="D114" s="45"/>
      <c r="E114" s="66"/>
      <c r="F114" s="66"/>
      <c r="G114" s="66"/>
      <c r="H114" s="45"/>
      <c r="I114" s="66"/>
      <c r="J114" s="6"/>
      <c r="K114" s="193"/>
      <c r="L114" s="194"/>
      <c r="M114" s="6"/>
      <c r="N114" s="146"/>
      <c r="O114" s="195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>
      <c r="A115" s="45"/>
      <c r="B115" s="250" t="s">
        <v>769</v>
      </c>
      <c r="C115" s="250"/>
      <c r="D115" s="250"/>
      <c r="E115" s="250"/>
      <c r="F115" s="6"/>
      <c r="G115" s="6"/>
      <c r="H115" s="173"/>
      <c r="I115" s="6"/>
      <c r="J115" s="173"/>
      <c r="K115" s="174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07" t="s">
        <v>16</v>
      </c>
      <c r="B116" s="108" t="s">
        <v>592</v>
      </c>
      <c r="C116" s="108"/>
      <c r="D116" s="109" t="s">
        <v>614</v>
      </c>
      <c r="E116" s="108" t="s">
        <v>615</v>
      </c>
      <c r="F116" s="108" t="s">
        <v>616</v>
      </c>
      <c r="G116" s="108" t="s">
        <v>770</v>
      </c>
      <c r="H116" s="108" t="s">
        <v>771</v>
      </c>
      <c r="I116" s="108" t="s">
        <v>619</v>
      </c>
      <c r="J116" s="251" t="s">
        <v>620</v>
      </c>
      <c r="K116" s="108" t="s">
        <v>621</v>
      </c>
      <c r="L116" s="108" t="s">
        <v>772</v>
      </c>
      <c r="M116" s="108" t="s">
        <v>624</v>
      </c>
      <c r="N116" s="109" t="s">
        <v>625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52">
        <v>1</v>
      </c>
      <c r="B117" s="253">
        <v>41579</v>
      </c>
      <c r="C117" s="253"/>
      <c r="D117" s="254" t="s">
        <v>773</v>
      </c>
      <c r="E117" s="255" t="s">
        <v>627</v>
      </c>
      <c r="F117" s="256">
        <v>82</v>
      </c>
      <c r="G117" s="255" t="s">
        <v>774</v>
      </c>
      <c r="H117" s="255">
        <v>100</v>
      </c>
      <c r="I117" s="257">
        <v>100</v>
      </c>
      <c r="J117" s="258" t="s">
        <v>775</v>
      </c>
      <c r="K117" s="259">
        <f t="shared" ref="K117:K169" si="34">H117-F117</f>
        <v>18</v>
      </c>
      <c r="L117" s="260">
        <f t="shared" ref="L117:L169" si="35">K117/F117</f>
        <v>0.21951219512195122</v>
      </c>
      <c r="M117" s="255" t="s">
        <v>634</v>
      </c>
      <c r="N117" s="261">
        <v>42657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52">
        <v>2</v>
      </c>
      <c r="B118" s="253">
        <v>41794</v>
      </c>
      <c r="C118" s="253"/>
      <c r="D118" s="254" t="s">
        <v>776</v>
      </c>
      <c r="E118" s="255" t="s">
        <v>656</v>
      </c>
      <c r="F118" s="256">
        <v>257</v>
      </c>
      <c r="G118" s="255" t="s">
        <v>774</v>
      </c>
      <c r="H118" s="255">
        <v>300</v>
      </c>
      <c r="I118" s="257">
        <v>300</v>
      </c>
      <c r="J118" s="258" t="s">
        <v>775</v>
      </c>
      <c r="K118" s="259">
        <f t="shared" si="34"/>
        <v>43</v>
      </c>
      <c r="L118" s="260">
        <f t="shared" si="35"/>
        <v>0.16731517509727625</v>
      </c>
      <c r="M118" s="255" t="s">
        <v>634</v>
      </c>
      <c r="N118" s="261">
        <v>41822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52">
        <v>3</v>
      </c>
      <c r="B119" s="253">
        <v>41828</v>
      </c>
      <c r="C119" s="253"/>
      <c r="D119" s="254" t="s">
        <v>777</v>
      </c>
      <c r="E119" s="255" t="s">
        <v>656</v>
      </c>
      <c r="F119" s="256">
        <v>393</v>
      </c>
      <c r="G119" s="255" t="s">
        <v>774</v>
      </c>
      <c r="H119" s="255">
        <v>468</v>
      </c>
      <c r="I119" s="257">
        <v>468</v>
      </c>
      <c r="J119" s="258" t="s">
        <v>775</v>
      </c>
      <c r="K119" s="259">
        <f t="shared" si="34"/>
        <v>75</v>
      </c>
      <c r="L119" s="260">
        <f t="shared" si="35"/>
        <v>0.19083969465648856</v>
      </c>
      <c r="M119" s="255" t="s">
        <v>634</v>
      </c>
      <c r="N119" s="261">
        <v>41863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52">
        <v>4</v>
      </c>
      <c r="B120" s="253">
        <v>41857</v>
      </c>
      <c r="C120" s="253"/>
      <c r="D120" s="254" t="s">
        <v>778</v>
      </c>
      <c r="E120" s="255" t="s">
        <v>656</v>
      </c>
      <c r="F120" s="256">
        <v>205</v>
      </c>
      <c r="G120" s="255" t="s">
        <v>774</v>
      </c>
      <c r="H120" s="255">
        <v>275</v>
      </c>
      <c r="I120" s="257">
        <v>250</v>
      </c>
      <c r="J120" s="258" t="s">
        <v>775</v>
      </c>
      <c r="K120" s="259">
        <f t="shared" si="34"/>
        <v>70</v>
      </c>
      <c r="L120" s="260">
        <f t="shared" si="35"/>
        <v>0.34146341463414637</v>
      </c>
      <c r="M120" s="255" t="s">
        <v>634</v>
      </c>
      <c r="N120" s="261">
        <v>41962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52">
        <v>5</v>
      </c>
      <c r="B121" s="253">
        <v>41886</v>
      </c>
      <c r="C121" s="253"/>
      <c r="D121" s="254" t="s">
        <v>779</v>
      </c>
      <c r="E121" s="255" t="s">
        <v>656</v>
      </c>
      <c r="F121" s="256">
        <v>162</v>
      </c>
      <c r="G121" s="255" t="s">
        <v>774</v>
      </c>
      <c r="H121" s="255">
        <v>190</v>
      </c>
      <c r="I121" s="257">
        <v>190</v>
      </c>
      <c r="J121" s="258" t="s">
        <v>775</v>
      </c>
      <c r="K121" s="259">
        <f t="shared" si="34"/>
        <v>28</v>
      </c>
      <c r="L121" s="260">
        <f t="shared" si="35"/>
        <v>0.1728395061728395</v>
      </c>
      <c r="M121" s="255" t="s">
        <v>634</v>
      </c>
      <c r="N121" s="261">
        <v>42006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52">
        <v>6</v>
      </c>
      <c r="B122" s="253">
        <v>41886</v>
      </c>
      <c r="C122" s="253"/>
      <c r="D122" s="254" t="s">
        <v>780</v>
      </c>
      <c r="E122" s="255" t="s">
        <v>656</v>
      </c>
      <c r="F122" s="256">
        <v>75</v>
      </c>
      <c r="G122" s="255" t="s">
        <v>774</v>
      </c>
      <c r="H122" s="255">
        <v>91.5</v>
      </c>
      <c r="I122" s="257" t="s">
        <v>763</v>
      </c>
      <c r="J122" s="258" t="s">
        <v>781</v>
      </c>
      <c r="K122" s="259">
        <f t="shared" si="34"/>
        <v>16.5</v>
      </c>
      <c r="L122" s="260">
        <f t="shared" si="35"/>
        <v>0.22</v>
      </c>
      <c r="M122" s="255" t="s">
        <v>634</v>
      </c>
      <c r="N122" s="261">
        <v>41954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52">
        <v>7</v>
      </c>
      <c r="B123" s="253">
        <v>41913</v>
      </c>
      <c r="C123" s="253"/>
      <c r="D123" s="254" t="s">
        <v>782</v>
      </c>
      <c r="E123" s="255" t="s">
        <v>656</v>
      </c>
      <c r="F123" s="256">
        <v>850</v>
      </c>
      <c r="G123" s="255" t="s">
        <v>774</v>
      </c>
      <c r="H123" s="255">
        <v>982.5</v>
      </c>
      <c r="I123" s="257">
        <v>1050</v>
      </c>
      <c r="J123" s="258" t="s">
        <v>783</v>
      </c>
      <c r="K123" s="259">
        <f t="shared" si="34"/>
        <v>132.5</v>
      </c>
      <c r="L123" s="260">
        <f t="shared" si="35"/>
        <v>0.15588235294117647</v>
      </c>
      <c r="M123" s="255" t="s">
        <v>634</v>
      </c>
      <c r="N123" s="261">
        <v>42039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52">
        <v>8</v>
      </c>
      <c r="B124" s="253">
        <v>41913</v>
      </c>
      <c r="C124" s="253"/>
      <c r="D124" s="254" t="s">
        <v>784</v>
      </c>
      <c r="E124" s="255" t="s">
        <v>656</v>
      </c>
      <c r="F124" s="256">
        <v>475</v>
      </c>
      <c r="G124" s="255" t="s">
        <v>774</v>
      </c>
      <c r="H124" s="255">
        <v>515</v>
      </c>
      <c r="I124" s="257">
        <v>600</v>
      </c>
      <c r="J124" s="258" t="s">
        <v>785</v>
      </c>
      <c r="K124" s="259">
        <f t="shared" si="34"/>
        <v>40</v>
      </c>
      <c r="L124" s="260">
        <f t="shared" si="35"/>
        <v>8.4210526315789472E-2</v>
      </c>
      <c r="M124" s="255" t="s">
        <v>634</v>
      </c>
      <c r="N124" s="261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52">
        <v>9</v>
      </c>
      <c r="B125" s="253">
        <v>41913</v>
      </c>
      <c r="C125" s="253"/>
      <c r="D125" s="254" t="s">
        <v>786</v>
      </c>
      <c r="E125" s="255" t="s">
        <v>656</v>
      </c>
      <c r="F125" s="256">
        <v>86</v>
      </c>
      <c r="G125" s="255" t="s">
        <v>774</v>
      </c>
      <c r="H125" s="255">
        <v>99</v>
      </c>
      <c r="I125" s="257">
        <v>140</v>
      </c>
      <c r="J125" s="258" t="s">
        <v>787</v>
      </c>
      <c r="K125" s="259">
        <f t="shared" si="34"/>
        <v>13</v>
      </c>
      <c r="L125" s="260">
        <f t="shared" si="35"/>
        <v>0.15116279069767441</v>
      </c>
      <c r="M125" s="255" t="s">
        <v>634</v>
      </c>
      <c r="N125" s="261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52">
        <v>10</v>
      </c>
      <c r="B126" s="253">
        <v>41926</v>
      </c>
      <c r="C126" s="253"/>
      <c r="D126" s="254" t="s">
        <v>788</v>
      </c>
      <c r="E126" s="255" t="s">
        <v>656</v>
      </c>
      <c r="F126" s="256">
        <v>496.6</v>
      </c>
      <c r="G126" s="255" t="s">
        <v>774</v>
      </c>
      <c r="H126" s="255">
        <v>621</v>
      </c>
      <c r="I126" s="257">
        <v>580</v>
      </c>
      <c r="J126" s="258" t="s">
        <v>775</v>
      </c>
      <c r="K126" s="259">
        <f t="shared" si="34"/>
        <v>124.39999999999998</v>
      </c>
      <c r="L126" s="260">
        <f t="shared" si="35"/>
        <v>0.25050342327829234</v>
      </c>
      <c r="M126" s="255" t="s">
        <v>634</v>
      </c>
      <c r="N126" s="261">
        <v>42605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52">
        <v>11</v>
      </c>
      <c r="B127" s="253">
        <v>41926</v>
      </c>
      <c r="C127" s="253"/>
      <c r="D127" s="254" t="s">
        <v>789</v>
      </c>
      <c r="E127" s="255" t="s">
        <v>656</v>
      </c>
      <c r="F127" s="256">
        <v>2481.9</v>
      </c>
      <c r="G127" s="255" t="s">
        <v>774</v>
      </c>
      <c r="H127" s="255">
        <v>2840</v>
      </c>
      <c r="I127" s="257">
        <v>2870</v>
      </c>
      <c r="J127" s="258" t="s">
        <v>790</v>
      </c>
      <c r="K127" s="259">
        <f t="shared" si="34"/>
        <v>358.09999999999991</v>
      </c>
      <c r="L127" s="260">
        <f t="shared" si="35"/>
        <v>0.14428462065353154</v>
      </c>
      <c r="M127" s="255" t="s">
        <v>634</v>
      </c>
      <c r="N127" s="261">
        <v>42017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52">
        <v>12</v>
      </c>
      <c r="B128" s="253">
        <v>41928</v>
      </c>
      <c r="C128" s="253"/>
      <c r="D128" s="254" t="s">
        <v>791</v>
      </c>
      <c r="E128" s="255" t="s">
        <v>656</v>
      </c>
      <c r="F128" s="256">
        <v>84.5</v>
      </c>
      <c r="G128" s="255" t="s">
        <v>774</v>
      </c>
      <c r="H128" s="255">
        <v>93</v>
      </c>
      <c r="I128" s="257">
        <v>110</v>
      </c>
      <c r="J128" s="258" t="s">
        <v>792</v>
      </c>
      <c r="K128" s="259">
        <f t="shared" si="34"/>
        <v>8.5</v>
      </c>
      <c r="L128" s="260">
        <f t="shared" si="35"/>
        <v>0.10059171597633136</v>
      </c>
      <c r="M128" s="255" t="s">
        <v>634</v>
      </c>
      <c r="N128" s="261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52">
        <v>13</v>
      </c>
      <c r="B129" s="253">
        <v>41928</v>
      </c>
      <c r="C129" s="253"/>
      <c r="D129" s="254" t="s">
        <v>793</v>
      </c>
      <c r="E129" s="255" t="s">
        <v>656</v>
      </c>
      <c r="F129" s="256">
        <v>401</v>
      </c>
      <c r="G129" s="255" t="s">
        <v>774</v>
      </c>
      <c r="H129" s="255">
        <v>428</v>
      </c>
      <c r="I129" s="257">
        <v>450</v>
      </c>
      <c r="J129" s="258" t="s">
        <v>794</v>
      </c>
      <c r="K129" s="259">
        <f t="shared" si="34"/>
        <v>27</v>
      </c>
      <c r="L129" s="260">
        <f t="shared" si="35"/>
        <v>6.7331670822942641E-2</v>
      </c>
      <c r="M129" s="255" t="s">
        <v>634</v>
      </c>
      <c r="N129" s="261">
        <v>42020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52">
        <v>14</v>
      </c>
      <c r="B130" s="253">
        <v>41928</v>
      </c>
      <c r="C130" s="253"/>
      <c r="D130" s="254" t="s">
        <v>795</v>
      </c>
      <c r="E130" s="255" t="s">
        <v>656</v>
      </c>
      <c r="F130" s="256">
        <v>101</v>
      </c>
      <c r="G130" s="255" t="s">
        <v>774</v>
      </c>
      <c r="H130" s="255">
        <v>112</v>
      </c>
      <c r="I130" s="257">
        <v>120</v>
      </c>
      <c r="J130" s="258" t="s">
        <v>796</v>
      </c>
      <c r="K130" s="259">
        <f t="shared" si="34"/>
        <v>11</v>
      </c>
      <c r="L130" s="260">
        <f t="shared" si="35"/>
        <v>0.10891089108910891</v>
      </c>
      <c r="M130" s="255" t="s">
        <v>634</v>
      </c>
      <c r="N130" s="261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52">
        <v>15</v>
      </c>
      <c r="B131" s="253">
        <v>41954</v>
      </c>
      <c r="C131" s="253"/>
      <c r="D131" s="254" t="s">
        <v>797</v>
      </c>
      <c r="E131" s="255" t="s">
        <v>656</v>
      </c>
      <c r="F131" s="256">
        <v>59</v>
      </c>
      <c r="G131" s="255" t="s">
        <v>774</v>
      </c>
      <c r="H131" s="255">
        <v>76</v>
      </c>
      <c r="I131" s="257">
        <v>76</v>
      </c>
      <c r="J131" s="258" t="s">
        <v>775</v>
      </c>
      <c r="K131" s="259">
        <f t="shared" si="34"/>
        <v>17</v>
      </c>
      <c r="L131" s="260">
        <f t="shared" si="35"/>
        <v>0.28813559322033899</v>
      </c>
      <c r="M131" s="255" t="s">
        <v>634</v>
      </c>
      <c r="N131" s="261">
        <v>43032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52">
        <v>16</v>
      </c>
      <c r="B132" s="253">
        <v>41954</v>
      </c>
      <c r="C132" s="253"/>
      <c r="D132" s="254" t="s">
        <v>786</v>
      </c>
      <c r="E132" s="255" t="s">
        <v>656</v>
      </c>
      <c r="F132" s="256">
        <v>99</v>
      </c>
      <c r="G132" s="255" t="s">
        <v>774</v>
      </c>
      <c r="H132" s="255">
        <v>120</v>
      </c>
      <c r="I132" s="257">
        <v>120</v>
      </c>
      <c r="J132" s="258" t="s">
        <v>704</v>
      </c>
      <c r="K132" s="259">
        <f t="shared" si="34"/>
        <v>21</v>
      </c>
      <c r="L132" s="260">
        <f t="shared" si="35"/>
        <v>0.21212121212121213</v>
      </c>
      <c r="M132" s="255" t="s">
        <v>634</v>
      </c>
      <c r="N132" s="261">
        <v>41960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52">
        <v>17</v>
      </c>
      <c r="B133" s="253">
        <v>41956</v>
      </c>
      <c r="C133" s="253"/>
      <c r="D133" s="254" t="s">
        <v>798</v>
      </c>
      <c r="E133" s="255" t="s">
        <v>656</v>
      </c>
      <c r="F133" s="256">
        <v>22</v>
      </c>
      <c r="G133" s="255" t="s">
        <v>774</v>
      </c>
      <c r="H133" s="255">
        <v>33.549999999999997</v>
      </c>
      <c r="I133" s="257">
        <v>32</v>
      </c>
      <c r="J133" s="258" t="s">
        <v>799</v>
      </c>
      <c r="K133" s="259">
        <f t="shared" si="34"/>
        <v>11.549999999999997</v>
      </c>
      <c r="L133" s="260">
        <f t="shared" si="35"/>
        <v>0.52499999999999991</v>
      </c>
      <c r="M133" s="255" t="s">
        <v>634</v>
      </c>
      <c r="N133" s="261">
        <v>42188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52">
        <v>18</v>
      </c>
      <c r="B134" s="253">
        <v>41976</v>
      </c>
      <c r="C134" s="253"/>
      <c r="D134" s="254" t="s">
        <v>800</v>
      </c>
      <c r="E134" s="255" t="s">
        <v>656</v>
      </c>
      <c r="F134" s="256">
        <v>440</v>
      </c>
      <c r="G134" s="255" t="s">
        <v>774</v>
      </c>
      <c r="H134" s="255">
        <v>520</v>
      </c>
      <c r="I134" s="257">
        <v>520</v>
      </c>
      <c r="J134" s="258" t="s">
        <v>801</v>
      </c>
      <c r="K134" s="259">
        <f t="shared" si="34"/>
        <v>80</v>
      </c>
      <c r="L134" s="260">
        <f t="shared" si="35"/>
        <v>0.18181818181818182</v>
      </c>
      <c r="M134" s="255" t="s">
        <v>634</v>
      </c>
      <c r="N134" s="261">
        <v>42208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52">
        <v>19</v>
      </c>
      <c r="B135" s="253">
        <v>41976</v>
      </c>
      <c r="C135" s="253"/>
      <c r="D135" s="254" t="s">
        <v>802</v>
      </c>
      <c r="E135" s="255" t="s">
        <v>656</v>
      </c>
      <c r="F135" s="256">
        <v>360</v>
      </c>
      <c r="G135" s="255" t="s">
        <v>774</v>
      </c>
      <c r="H135" s="255">
        <v>427</v>
      </c>
      <c r="I135" s="257">
        <v>425</v>
      </c>
      <c r="J135" s="258" t="s">
        <v>803</v>
      </c>
      <c r="K135" s="259">
        <f t="shared" si="34"/>
        <v>67</v>
      </c>
      <c r="L135" s="260">
        <f t="shared" si="35"/>
        <v>0.18611111111111112</v>
      </c>
      <c r="M135" s="255" t="s">
        <v>634</v>
      </c>
      <c r="N135" s="261">
        <v>42058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52">
        <v>20</v>
      </c>
      <c r="B136" s="253">
        <v>42012</v>
      </c>
      <c r="C136" s="253"/>
      <c r="D136" s="254" t="s">
        <v>804</v>
      </c>
      <c r="E136" s="255" t="s">
        <v>656</v>
      </c>
      <c r="F136" s="256">
        <v>360</v>
      </c>
      <c r="G136" s="255" t="s">
        <v>774</v>
      </c>
      <c r="H136" s="255">
        <v>455</v>
      </c>
      <c r="I136" s="257">
        <v>420</v>
      </c>
      <c r="J136" s="258" t="s">
        <v>805</v>
      </c>
      <c r="K136" s="259">
        <f t="shared" si="34"/>
        <v>95</v>
      </c>
      <c r="L136" s="260">
        <f t="shared" si="35"/>
        <v>0.2638888888888889</v>
      </c>
      <c r="M136" s="255" t="s">
        <v>634</v>
      </c>
      <c r="N136" s="261">
        <v>42024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52">
        <v>21</v>
      </c>
      <c r="B137" s="253">
        <v>42012</v>
      </c>
      <c r="C137" s="253"/>
      <c r="D137" s="254" t="s">
        <v>806</v>
      </c>
      <c r="E137" s="255" t="s">
        <v>656</v>
      </c>
      <c r="F137" s="256">
        <v>130</v>
      </c>
      <c r="G137" s="255"/>
      <c r="H137" s="255">
        <v>175.5</v>
      </c>
      <c r="I137" s="257">
        <v>165</v>
      </c>
      <c r="J137" s="258" t="s">
        <v>807</v>
      </c>
      <c r="K137" s="259">
        <f t="shared" si="34"/>
        <v>45.5</v>
      </c>
      <c r="L137" s="260">
        <f t="shared" si="35"/>
        <v>0.35</v>
      </c>
      <c r="M137" s="255" t="s">
        <v>634</v>
      </c>
      <c r="N137" s="261">
        <v>43088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52">
        <v>22</v>
      </c>
      <c r="B138" s="253">
        <v>42040</v>
      </c>
      <c r="C138" s="253"/>
      <c r="D138" s="254" t="s">
        <v>416</v>
      </c>
      <c r="E138" s="255" t="s">
        <v>627</v>
      </c>
      <c r="F138" s="256">
        <v>98</v>
      </c>
      <c r="G138" s="255"/>
      <c r="H138" s="255">
        <v>120</v>
      </c>
      <c r="I138" s="257">
        <v>120</v>
      </c>
      <c r="J138" s="258" t="s">
        <v>775</v>
      </c>
      <c r="K138" s="259">
        <f t="shared" si="34"/>
        <v>22</v>
      </c>
      <c r="L138" s="260">
        <f t="shared" si="35"/>
        <v>0.22448979591836735</v>
      </c>
      <c r="M138" s="255" t="s">
        <v>634</v>
      </c>
      <c r="N138" s="261">
        <v>42753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52">
        <v>23</v>
      </c>
      <c r="B139" s="253">
        <v>42040</v>
      </c>
      <c r="C139" s="253"/>
      <c r="D139" s="254" t="s">
        <v>808</v>
      </c>
      <c r="E139" s="255" t="s">
        <v>627</v>
      </c>
      <c r="F139" s="256">
        <v>196</v>
      </c>
      <c r="G139" s="255"/>
      <c r="H139" s="255">
        <v>262</v>
      </c>
      <c r="I139" s="257">
        <v>255</v>
      </c>
      <c r="J139" s="258" t="s">
        <v>775</v>
      </c>
      <c r="K139" s="259">
        <f t="shared" si="34"/>
        <v>66</v>
      </c>
      <c r="L139" s="260">
        <f t="shared" si="35"/>
        <v>0.33673469387755101</v>
      </c>
      <c r="M139" s="255" t="s">
        <v>634</v>
      </c>
      <c r="N139" s="261">
        <v>42599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62">
        <v>24</v>
      </c>
      <c r="B140" s="263">
        <v>42067</v>
      </c>
      <c r="C140" s="263"/>
      <c r="D140" s="264" t="s">
        <v>415</v>
      </c>
      <c r="E140" s="265" t="s">
        <v>627</v>
      </c>
      <c r="F140" s="266">
        <v>235</v>
      </c>
      <c r="G140" s="266"/>
      <c r="H140" s="267">
        <v>77</v>
      </c>
      <c r="I140" s="267" t="s">
        <v>809</v>
      </c>
      <c r="J140" s="268" t="s">
        <v>810</v>
      </c>
      <c r="K140" s="269">
        <f t="shared" si="34"/>
        <v>-158</v>
      </c>
      <c r="L140" s="270">
        <f t="shared" si="35"/>
        <v>-0.67234042553191486</v>
      </c>
      <c r="M140" s="266" t="s">
        <v>661</v>
      </c>
      <c r="N140" s="263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52">
        <v>25</v>
      </c>
      <c r="B141" s="253">
        <v>42067</v>
      </c>
      <c r="C141" s="253"/>
      <c r="D141" s="254" t="s">
        <v>811</v>
      </c>
      <c r="E141" s="255" t="s">
        <v>627</v>
      </c>
      <c r="F141" s="256">
        <v>185</v>
      </c>
      <c r="G141" s="255"/>
      <c r="H141" s="255">
        <v>224</v>
      </c>
      <c r="I141" s="257" t="s">
        <v>812</v>
      </c>
      <c r="J141" s="258" t="s">
        <v>775</v>
      </c>
      <c r="K141" s="259">
        <f t="shared" si="34"/>
        <v>39</v>
      </c>
      <c r="L141" s="260">
        <f t="shared" si="35"/>
        <v>0.21081081081081082</v>
      </c>
      <c r="M141" s="255" t="s">
        <v>634</v>
      </c>
      <c r="N141" s="261">
        <v>42647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62">
        <v>26</v>
      </c>
      <c r="B142" s="263">
        <v>42090</v>
      </c>
      <c r="C142" s="263"/>
      <c r="D142" s="271" t="s">
        <v>813</v>
      </c>
      <c r="E142" s="266" t="s">
        <v>627</v>
      </c>
      <c r="F142" s="266">
        <v>49.5</v>
      </c>
      <c r="G142" s="267"/>
      <c r="H142" s="267">
        <v>15.85</v>
      </c>
      <c r="I142" s="267">
        <v>67</v>
      </c>
      <c r="J142" s="268" t="s">
        <v>814</v>
      </c>
      <c r="K142" s="267">
        <f t="shared" si="34"/>
        <v>-33.65</v>
      </c>
      <c r="L142" s="272">
        <f t="shared" si="35"/>
        <v>-0.67979797979797973</v>
      </c>
      <c r="M142" s="266" t="s">
        <v>661</v>
      </c>
      <c r="N142" s="273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52">
        <v>27</v>
      </c>
      <c r="B143" s="253">
        <v>42093</v>
      </c>
      <c r="C143" s="253"/>
      <c r="D143" s="254" t="s">
        <v>815</v>
      </c>
      <c r="E143" s="255" t="s">
        <v>627</v>
      </c>
      <c r="F143" s="256">
        <v>183.5</v>
      </c>
      <c r="G143" s="255"/>
      <c r="H143" s="255">
        <v>219</v>
      </c>
      <c r="I143" s="257">
        <v>218</v>
      </c>
      <c r="J143" s="258" t="s">
        <v>816</v>
      </c>
      <c r="K143" s="259">
        <f t="shared" si="34"/>
        <v>35.5</v>
      </c>
      <c r="L143" s="260">
        <f t="shared" si="35"/>
        <v>0.19346049046321526</v>
      </c>
      <c r="M143" s="255" t="s">
        <v>634</v>
      </c>
      <c r="N143" s="261">
        <v>42103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52">
        <v>28</v>
      </c>
      <c r="B144" s="253">
        <v>42114</v>
      </c>
      <c r="C144" s="253"/>
      <c r="D144" s="254" t="s">
        <v>817</v>
      </c>
      <c r="E144" s="255" t="s">
        <v>627</v>
      </c>
      <c r="F144" s="256">
        <f>(227+237)/2</f>
        <v>232</v>
      </c>
      <c r="G144" s="255"/>
      <c r="H144" s="255">
        <v>298</v>
      </c>
      <c r="I144" s="257">
        <v>298</v>
      </c>
      <c r="J144" s="258" t="s">
        <v>775</v>
      </c>
      <c r="K144" s="259">
        <f t="shared" si="34"/>
        <v>66</v>
      </c>
      <c r="L144" s="260">
        <f t="shared" si="35"/>
        <v>0.28448275862068967</v>
      </c>
      <c r="M144" s="255" t="s">
        <v>634</v>
      </c>
      <c r="N144" s="261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52">
        <v>29</v>
      </c>
      <c r="B145" s="253">
        <v>42128</v>
      </c>
      <c r="C145" s="253"/>
      <c r="D145" s="254" t="s">
        <v>818</v>
      </c>
      <c r="E145" s="255" t="s">
        <v>656</v>
      </c>
      <c r="F145" s="256">
        <v>385</v>
      </c>
      <c r="G145" s="255"/>
      <c r="H145" s="255">
        <f>212.5+331</f>
        <v>543.5</v>
      </c>
      <c r="I145" s="257">
        <v>510</v>
      </c>
      <c r="J145" s="258" t="s">
        <v>819</v>
      </c>
      <c r="K145" s="259">
        <f t="shared" si="34"/>
        <v>158.5</v>
      </c>
      <c r="L145" s="260">
        <f t="shared" si="35"/>
        <v>0.41168831168831171</v>
      </c>
      <c r="M145" s="255" t="s">
        <v>634</v>
      </c>
      <c r="N145" s="261">
        <v>42235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52">
        <v>30</v>
      </c>
      <c r="B146" s="253">
        <v>42128</v>
      </c>
      <c r="C146" s="253"/>
      <c r="D146" s="254" t="s">
        <v>820</v>
      </c>
      <c r="E146" s="255" t="s">
        <v>656</v>
      </c>
      <c r="F146" s="256">
        <v>115.5</v>
      </c>
      <c r="G146" s="255"/>
      <c r="H146" s="255">
        <v>146</v>
      </c>
      <c r="I146" s="257">
        <v>142</v>
      </c>
      <c r="J146" s="258" t="s">
        <v>821</v>
      </c>
      <c r="K146" s="259">
        <f t="shared" si="34"/>
        <v>30.5</v>
      </c>
      <c r="L146" s="260">
        <f t="shared" si="35"/>
        <v>0.26406926406926406</v>
      </c>
      <c r="M146" s="255" t="s">
        <v>634</v>
      </c>
      <c r="N146" s="261">
        <v>42202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52">
        <v>31</v>
      </c>
      <c r="B147" s="253">
        <v>42151</v>
      </c>
      <c r="C147" s="253"/>
      <c r="D147" s="254" t="s">
        <v>565</v>
      </c>
      <c r="E147" s="255" t="s">
        <v>656</v>
      </c>
      <c r="F147" s="256">
        <v>237.5</v>
      </c>
      <c r="G147" s="255"/>
      <c r="H147" s="255">
        <v>279.5</v>
      </c>
      <c r="I147" s="257">
        <v>278</v>
      </c>
      <c r="J147" s="258" t="s">
        <v>775</v>
      </c>
      <c r="K147" s="259">
        <f t="shared" si="34"/>
        <v>42</v>
      </c>
      <c r="L147" s="260">
        <f t="shared" si="35"/>
        <v>0.17684210526315788</v>
      </c>
      <c r="M147" s="255" t="s">
        <v>634</v>
      </c>
      <c r="N147" s="261">
        <v>42222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52">
        <v>32</v>
      </c>
      <c r="B148" s="253">
        <v>42174</v>
      </c>
      <c r="C148" s="253"/>
      <c r="D148" s="254" t="s">
        <v>793</v>
      </c>
      <c r="E148" s="255" t="s">
        <v>627</v>
      </c>
      <c r="F148" s="256">
        <v>340</v>
      </c>
      <c r="G148" s="255"/>
      <c r="H148" s="255">
        <v>448</v>
      </c>
      <c r="I148" s="257">
        <v>448</v>
      </c>
      <c r="J148" s="258" t="s">
        <v>775</v>
      </c>
      <c r="K148" s="259">
        <f t="shared" si="34"/>
        <v>108</v>
      </c>
      <c r="L148" s="260">
        <f t="shared" si="35"/>
        <v>0.31764705882352939</v>
      </c>
      <c r="M148" s="255" t="s">
        <v>634</v>
      </c>
      <c r="N148" s="261">
        <v>43018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52">
        <v>33</v>
      </c>
      <c r="B149" s="253">
        <v>42191</v>
      </c>
      <c r="C149" s="253"/>
      <c r="D149" s="254" t="s">
        <v>822</v>
      </c>
      <c r="E149" s="255" t="s">
        <v>627</v>
      </c>
      <c r="F149" s="256">
        <v>390</v>
      </c>
      <c r="G149" s="255"/>
      <c r="H149" s="255">
        <v>460</v>
      </c>
      <c r="I149" s="257">
        <v>460</v>
      </c>
      <c r="J149" s="258" t="s">
        <v>775</v>
      </c>
      <c r="K149" s="259">
        <f t="shared" si="34"/>
        <v>70</v>
      </c>
      <c r="L149" s="260">
        <f t="shared" si="35"/>
        <v>0.17948717948717949</v>
      </c>
      <c r="M149" s="255" t="s">
        <v>634</v>
      </c>
      <c r="N149" s="261">
        <v>42478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62">
        <v>34</v>
      </c>
      <c r="B150" s="263">
        <v>42195</v>
      </c>
      <c r="C150" s="263"/>
      <c r="D150" s="264" t="s">
        <v>823</v>
      </c>
      <c r="E150" s="265" t="s">
        <v>627</v>
      </c>
      <c r="F150" s="266">
        <v>122.5</v>
      </c>
      <c r="G150" s="266"/>
      <c r="H150" s="267">
        <v>61</v>
      </c>
      <c r="I150" s="267">
        <v>172</v>
      </c>
      <c r="J150" s="268" t="s">
        <v>824</v>
      </c>
      <c r="K150" s="269">
        <f t="shared" si="34"/>
        <v>-61.5</v>
      </c>
      <c r="L150" s="270">
        <f t="shared" si="35"/>
        <v>-0.50204081632653064</v>
      </c>
      <c r="M150" s="266" t="s">
        <v>661</v>
      </c>
      <c r="N150" s="263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52">
        <v>35</v>
      </c>
      <c r="B151" s="253">
        <v>42219</v>
      </c>
      <c r="C151" s="253"/>
      <c r="D151" s="254" t="s">
        <v>825</v>
      </c>
      <c r="E151" s="255" t="s">
        <v>627</v>
      </c>
      <c r="F151" s="256">
        <v>297.5</v>
      </c>
      <c r="G151" s="255"/>
      <c r="H151" s="255">
        <v>350</v>
      </c>
      <c r="I151" s="257">
        <v>360</v>
      </c>
      <c r="J151" s="258" t="s">
        <v>826</v>
      </c>
      <c r="K151" s="259">
        <f t="shared" si="34"/>
        <v>52.5</v>
      </c>
      <c r="L151" s="260">
        <f t="shared" si="35"/>
        <v>0.17647058823529413</v>
      </c>
      <c r="M151" s="255" t="s">
        <v>634</v>
      </c>
      <c r="N151" s="261">
        <v>42232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52">
        <v>36</v>
      </c>
      <c r="B152" s="253">
        <v>42219</v>
      </c>
      <c r="C152" s="253"/>
      <c r="D152" s="254" t="s">
        <v>827</v>
      </c>
      <c r="E152" s="255" t="s">
        <v>627</v>
      </c>
      <c r="F152" s="256">
        <v>115.5</v>
      </c>
      <c r="G152" s="255"/>
      <c r="H152" s="255">
        <v>149</v>
      </c>
      <c r="I152" s="257">
        <v>140</v>
      </c>
      <c r="J152" s="258" t="s">
        <v>828</v>
      </c>
      <c r="K152" s="259">
        <f t="shared" si="34"/>
        <v>33.5</v>
      </c>
      <c r="L152" s="260">
        <f t="shared" si="35"/>
        <v>0.29004329004329005</v>
      </c>
      <c r="M152" s="255" t="s">
        <v>634</v>
      </c>
      <c r="N152" s="261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52">
        <v>37</v>
      </c>
      <c r="B153" s="253">
        <v>42251</v>
      </c>
      <c r="C153" s="253"/>
      <c r="D153" s="254" t="s">
        <v>565</v>
      </c>
      <c r="E153" s="255" t="s">
        <v>627</v>
      </c>
      <c r="F153" s="256">
        <v>226</v>
      </c>
      <c r="G153" s="255"/>
      <c r="H153" s="255">
        <v>292</v>
      </c>
      <c r="I153" s="257">
        <v>292</v>
      </c>
      <c r="J153" s="258" t="s">
        <v>829</v>
      </c>
      <c r="K153" s="259">
        <f t="shared" si="34"/>
        <v>66</v>
      </c>
      <c r="L153" s="260">
        <f t="shared" si="35"/>
        <v>0.29203539823008851</v>
      </c>
      <c r="M153" s="255" t="s">
        <v>634</v>
      </c>
      <c r="N153" s="261">
        <v>42286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52">
        <v>38</v>
      </c>
      <c r="B154" s="253">
        <v>42254</v>
      </c>
      <c r="C154" s="253"/>
      <c r="D154" s="254" t="s">
        <v>817</v>
      </c>
      <c r="E154" s="255" t="s">
        <v>627</v>
      </c>
      <c r="F154" s="256">
        <v>232.5</v>
      </c>
      <c r="G154" s="255"/>
      <c r="H154" s="255">
        <v>312.5</v>
      </c>
      <c r="I154" s="257">
        <v>310</v>
      </c>
      <c r="J154" s="258" t="s">
        <v>775</v>
      </c>
      <c r="K154" s="259">
        <f t="shared" si="34"/>
        <v>80</v>
      </c>
      <c r="L154" s="260">
        <f t="shared" si="35"/>
        <v>0.34408602150537637</v>
      </c>
      <c r="M154" s="255" t="s">
        <v>634</v>
      </c>
      <c r="N154" s="261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52">
        <v>39</v>
      </c>
      <c r="B155" s="253">
        <v>42268</v>
      </c>
      <c r="C155" s="253"/>
      <c r="D155" s="254" t="s">
        <v>830</v>
      </c>
      <c r="E155" s="255" t="s">
        <v>627</v>
      </c>
      <c r="F155" s="256">
        <v>196.5</v>
      </c>
      <c r="G155" s="255"/>
      <c r="H155" s="255">
        <v>238</v>
      </c>
      <c r="I155" s="257">
        <v>238</v>
      </c>
      <c r="J155" s="258" t="s">
        <v>829</v>
      </c>
      <c r="K155" s="259">
        <f t="shared" si="34"/>
        <v>41.5</v>
      </c>
      <c r="L155" s="260">
        <f t="shared" si="35"/>
        <v>0.21119592875318066</v>
      </c>
      <c r="M155" s="255" t="s">
        <v>634</v>
      </c>
      <c r="N155" s="261">
        <v>42291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52">
        <v>40</v>
      </c>
      <c r="B156" s="253">
        <v>42271</v>
      </c>
      <c r="C156" s="253"/>
      <c r="D156" s="254" t="s">
        <v>773</v>
      </c>
      <c r="E156" s="255" t="s">
        <v>627</v>
      </c>
      <c r="F156" s="256">
        <v>65</v>
      </c>
      <c r="G156" s="255"/>
      <c r="H156" s="255">
        <v>82</v>
      </c>
      <c r="I156" s="257">
        <v>82</v>
      </c>
      <c r="J156" s="258" t="s">
        <v>829</v>
      </c>
      <c r="K156" s="259">
        <f t="shared" si="34"/>
        <v>17</v>
      </c>
      <c r="L156" s="260">
        <f t="shared" si="35"/>
        <v>0.26153846153846155</v>
      </c>
      <c r="M156" s="255" t="s">
        <v>634</v>
      </c>
      <c r="N156" s="261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52">
        <v>41</v>
      </c>
      <c r="B157" s="253">
        <v>42291</v>
      </c>
      <c r="C157" s="253"/>
      <c r="D157" s="254" t="s">
        <v>831</v>
      </c>
      <c r="E157" s="255" t="s">
        <v>627</v>
      </c>
      <c r="F157" s="256">
        <v>144</v>
      </c>
      <c r="G157" s="255"/>
      <c r="H157" s="255">
        <v>182.5</v>
      </c>
      <c r="I157" s="257">
        <v>181</v>
      </c>
      <c r="J157" s="258" t="s">
        <v>829</v>
      </c>
      <c r="K157" s="259">
        <f t="shared" si="34"/>
        <v>38.5</v>
      </c>
      <c r="L157" s="260">
        <f t="shared" si="35"/>
        <v>0.2673611111111111</v>
      </c>
      <c r="M157" s="255" t="s">
        <v>634</v>
      </c>
      <c r="N157" s="261">
        <v>42817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52">
        <v>42</v>
      </c>
      <c r="B158" s="253">
        <v>42291</v>
      </c>
      <c r="C158" s="253"/>
      <c r="D158" s="254" t="s">
        <v>832</v>
      </c>
      <c r="E158" s="255" t="s">
        <v>627</v>
      </c>
      <c r="F158" s="256">
        <v>264</v>
      </c>
      <c r="G158" s="255"/>
      <c r="H158" s="255">
        <v>311</v>
      </c>
      <c r="I158" s="257">
        <v>311</v>
      </c>
      <c r="J158" s="258" t="s">
        <v>829</v>
      </c>
      <c r="K158" s="259">
        <f t="shared" si="34"/>
        <v>47</v>
      </c>
      <c r="L158" s="260">
        <f t="shared" si="35"/>
        <v>0.17803030303030304</v>
      </c>
      <c r="M158" s="255" t="s">
        <v>634</v>
      </c>
      <c r="N158" s="261">
        <v>42604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52">
        <v>43</v>
      </c>
      <c r="B159" s="253">
        <v>42318</v>
      </c>
      <c r="C159" s="253"/>
      <c r="D159" s="254" t="s">
        <v>833</v>
      </c>
      <c r="E159" s="255" t="s">
        <v>656</v>
      </c>
      <c r="F159" s="256">
        <v>549.5</v>
      </c>
      <c r="G159" s="255"/>
      <c r="H159" s="255">
        <v>630</v>
      </c>
      <c r="I159" s="257">
        <v>630</v>
      </c>
      <c r="J159" s="258" t="s">
        <v>829</v>
      </c>
      <c r="K159" s="259">
        <f t="shared" si="34"/>
        <v>80.5</v>
      </c>
      <c r="L159" s="260">
        <f t="shared" si="35"/>
        <v>0.1464968152866242</v>
      </c>
      <c r="M159" s="255" t="s">
        <v>634</v>
      </c>
      <c r="N159" s="261">
        <v>42419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52">
        <v>44</v>
      </c>
      <c r="B160" s="253">
        <v>42342</v>
      </c>
      <c r="C160" s="253"/>
      <c r="D160" s="254" t="s">
        <v>834</v>
      </c>
      <c r="E160" s="255" t="s">
        <v>627</v>
      </c>
      <c r="F160" s="256">
        <v>1027.5</v>
      </c>
      <c r="G160" s="255"/>
      <c r="H160" s="255">
        <v>1315</v>
      </c>
      <c r="I160" s="257">
        <v>1250</v>
      </c>
      <c r="J160" s="258" t="s">
        <v>829</v>
      </c>
      <c r="K160" s="259">
        <f t="shared" si="34"/>
        <v>287.5</v>
      </c>
      <c r="L160" s="260">
        <f t="shared" si="35"/>
        <v>0.27980535279805352</v>
      </c>
      <c r="M160" s="255" t="s">
        <v>634</v>
      </c>
      <c r="N160" s="261">
        <v>43244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52">
        <v>45</v>
      </c>
      <c r="B161" s="253">
        <v>42367</v>
      </c>
      <c r="C161" s="253"/>
      <c r="D161" s="254" t="s">
        <v>835</v>
      </c>
      <c r="E161" s="255" t="s">
        <v>627</v>
      </c>
      <c r="F161" s="256">
        <v>465</v>
      </c>
      <c r="G161" s="255"/>
      <c r="H161" s="255">
        <v>540</v>
      </c>
      <c r="I161" s="257">
        <v>540</v>
      </c>
      <c r="J161" s="258" t="s">
        <v>829</v>
      </c>
      <c r="K161" s="259">
        <f t="shared" si="34"/>
        <v>75</v>
      </c>
      <c r="L161" s="260">
        <f t="shared" si="35"/>
        <v>0.16129032258064516</v>
      </c>
      <c r="M161" s="255" t="s">
        <v>634</v>
      </c>
      <c r="N161" s="261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52">
        <v>46</v>
      </c>
      <c r="B162" s="253">
        <v>42380</v>
      </c>
      <c r="C162" s="253"/>
      <c r="D162" s="254" t="s">
        <v>416</v>
      </c>
      <c r="E162" s="255" t="s">
        <v>656</v>
      </c>
      <c r="F162" s="256">
        <v>81</v>
      </c>
      <c r="G162" s="255"/>
      <c r="H162" s="255">
        <v>110</v>
      </c>
      <c r="I162" s="257">
        <v>110</v>
      </c>
      <c r="J162" s="258" t="s">
        <v>829</v>
      </c>
      <c r="K162" s="259">
        <f t="shared" si="34"/>
        <v>29</v>
      </c>
      <c r="L162" s="260">
        <f t="shared" si="35"/>
        <v>0.35802469135802467</v>
      </c>
      <c r="M162" s="255" t="s">
        <v>634</v>
      </c>
      <c r="N162" s="261">
        <v>42745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52">
        <v>47</v>
      </c>
      <c r="B163" s="253">
        <v>42382</v>
      </c>
      <c r="C163" s="253"/>
      <c r="D163" s="254" t="s">
        <v>836</v>
      </c>
      <c r="E163" s="255" t="s">
        <v>656</v>
      </c>
      <c r="F163" s="256">
        <v>417.5</v>
      </c>
      <c r="G163" s="255"/>
      <c r="H163" s="255">
        <v>547</v>
      </c>
      <c r="I163" s="257">
        <v>535</v>
      </c>
      <c r="J163" s="258" t="s">
        <v>829</v>
      </c>
      <c r="K163" s="259">
        <f t="shared" si="34"/>
        <v>129.5</v>
      </c>
      <c r="L163" s="260">
        <f t="shared" si="35"/>
        <v>0.31017964071856285</v>
      </c>
      <c r="M163" s="255" t="s">
        <v>634</v>
      </c>
      <c r="N163" s="261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52">
        <v>48</v>
      </c>
      <c r="B164" s="253">
        <v>42408</v>
      </c>
      <c r="C164" s="253"/>
      <c r="D164" s="254" t="s">
        <v>837</v>
      </c>
      <c r="E164" s="255" t="s">
        <v>627</v>
      </c>
      <c r="F164" s="256">
        <v>650</v>
      </c>
      <c r="G164" s="255"/>
      <c r="H164" s="255">
        <v>800</v>
      </c>
      <c r="I164" s="257">
        <v>800</v>
      </c>
      <c r="J164" s="258" t="s">
        <v>829</v>
      </c>
      <c r="K164" s="259">
        <f t="shared" si="34"/>
        <v>150</v>
      </c>
      <c r="L164" s="260">
        <f t="shared" si="35"/>
        <v>0.23076923076923078</v>
      </c>
      <c r="M164" s="255" t="s">
        <v>634</v>
      </c>
      <c r="N164" s="261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52">
        <v>49</v>
      </c>
      <c r="B165" s="253">
        <v>42433</v>
      </c>
      <c r="C165" s="253"/>
      <c r="D165" s="254" t="s">
        <v>239</v>
      </c>
      <c r="E165" s="255" t="s">
        <v>627</v>
      </c>
      <c r="F165" s="256">
        <v>437.5</v>
      </c>
      <c r="G165" s="255"/>
      <c r="H165" s="255">
        <v>504.5</v>
      </c>
      <c r="I165" s="257">
        <v>522</v>
      </c>
      <c r="J165" s="258" t="s">
        <v>838</v>
      </c>
      <c r="K165" s="259">
        <f t="shared" si="34"/>
        <v>67</v>
      </c>
      <c r="L165" s="260">
        <f t="shared" si="35"/>
        <v>0.15314285714285714</v>
      </c>
      <c r="M165" s="255" t="s">
        <v>634</v>
      </c>
      <c r="N165" s="261">
        <v>42480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52">
        <v>50</v>
      </c>
      <c r="B166" s="253">
        <v>42438</v>
      </c>
      <c r="C166" s="253"/>
      <c r="D166" s="254" t="s">
        <v>839</v>
      </c>
      <c r="E166" s="255" t="s">
        <v>627</v>
      </c>
      <c r="F166" s="256">
        <v>189.5</v>
      </c>
      <c r="G166" s="255"/>
      <c r="H166" s="255">
        <v>218</v>
      </c>
      <c r="I166" s="257">
        <v>218</v>
      </c>
      <c r="J166" s="258" t="s">
        <v>829</v>
      </c>
      <c r="K166" s="259">
        <f t="shared" si="34"/>
        <v>28.5</v>
      </c>
      <c r="L166" s="260">
        <f t="shared" si="35"/>
        <v>0.15039577836411611</v>
      </c>
      <c r="M166" s="255" t="s">
        <v>634</v>
      </c>
      <c r="N166" s="261">
        <v>43034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62">
        <v>51</v>
      </c>
      <c r="B167" s="263">
        <v>42471</v>
      </c>
      <c r="C167" s="263"/>
      <c r="D167" s="271" t="s">
        <v>840</v>
      </c>
      <c r="E167" s="266" t="s">
        <v>627</v>
      </c>
      <c r="F167" s="266">
        <v>36.5</v>
      </c>
      <c r="G167" s="267"/>
      <c r="H167" s="267">
        <v>15.85</v>
      </c>
      <c r="I167" s="267">
        <v>60</v>
      </c>
      <c r="J167" s="268" t="s">
        <v>841</v>
      </c>
      <c r="K167" s="269">
        <f t="shared" si="34"/>
        <v>-20.65</v>
      </c>
      <c r="L167" s="270">
        <f t="shared" si="35"/>
        <v>-0.5657534246575342</v>
      </c>
      <c r="M167" s="266" t="s">
        <v>661</v>
      </c>
      <c r="N167" s="274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52">
        <v>52</v>
      </c>
      <c r="B168" s="253">
        <v>42472</v>
      </c>
      <c r="C168" s="253"/>
      <c r="D168" s="254" t="s">
        <v>842</v>
      </c>
      <c r="E168" s="255" t="s">
        <v>627</v>
      </c>
      <c r="F168" s="256">
        <v>93</v>
      </c>
      <c r="G168" s="255"/>
      <c r="H168" s="255">
        <v>149</v>
      </c>
      <c r="I168" s="257">
        <v>140</v>
      </c>
      <c r="J168" s="258" t="s">
        <v>843</v>
      </c>
      <c r="K168" s="259">
        <f t="shared" si="34"/>
        <v>56</v>
      </c>
      <c r="L168" s="260">
        <f t="shared" si="35"/>
        <v>0.60215053763440862</v>
      </c>
      <c r="M168" s="255" t="s">
        <v>634</v>
      </c>
      <c r="N168" s="261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52">
        <v>53</v>
      </c>
      <c r="B169" s="253">
        <v>42472</v>
      </c>
      <c r="C169" s="253"/>
      <c r="D169" s="254" t="s">
        <v>844</v>
      </c>
      <c r="E169" s="255" t="s">
        <v>627</v>
      </c>
      <c r="F169" s="256">
        <v>130</v>
      </c>
      <c r="G169" s="255"/>
      <c r="H169" s="255">
        <v>150</v>
      </c>
      <c r="I169" s="257" t="s">
        <v>845</v>
      </c>
      <c r="J169" s="258" t="s">
        <v>829</v>
      </c>
      <c r="K169" s="259">
        <f t="shared" si="34"/>
        <v>20</v>
      </c>
      <c r="L169" s="260">
        <f t="shared" si="35"/>
        <v>0.15384615384615385</v>
      </c>
      <c r="M169" s="255" t="s">
        <v>634</v>
      </c>
      <c r="N169" s="261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52">
        <v>54</v>
      </c>
      <c r="B170" s="253">
        <v>42473</v>
      </c>
      <c r="C170" s="253"/>
      <c r="D170" s="254" t="s">
        <v>846</v>
      </c>
      <c r="E170" s="255" t="s">
        <v>627</v>
      </c>
      <c r="F170" s="256">
        <v>196</v>
      </c>
      <c r="G170" s="255"/>
      <c r="H170" s="255">
        <v>299</v>
      </c>
      <c r="I170" s="257">
        <v>299</v>
      </c>
      <c r="J170" s="258" t="s">
        <v>829</v>
      </c>
      <c r="K170" s="259">
        <v>103</v>
      </c>
      <c r="L170" s="260">
        <v>0.52551020408163296</v>
      </c>
      <c r="M170" s="255" t="s">
        <v>634</v>
      </c>
      <c r="N170" s="261">
        <v>42620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52">
        <v>55</v>
      </c>
      <c r="B171" s="253">
        <v>42473</v>
      </c>
      <c r="C171" s="253"/>
      <c r="D171" s="254" t="s">
        <v>847</v>
      </c>
      <c r="E171" s="255" t="s">
        <v>627</v>
      </c>
      <c r="F171" s="256">
        <v>88</v>
      </c>
      <c r="G171" s="255"/>
      <c r="H171" s="255">
        <v>103</v>
      </c>
      <c r="I171" s="257">
        <v>103</v>
      </c>
      <c r="J171" s="258" t="s">
        <v>829</v>
      </c>
      <c r="K171" s="259">
        <v>15</v>
      </c>
      <c r="L171" s="260">
        <v>0.170454545454545</v>
      </c>
      <c r="M171" s="255" t="s">
        <v>634</v>
      </c>
      <c r="N171" s="261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52">
        <v>56</v>
      </c>
      <c r="B172" s="253">
        <v>42492</v>
      </c>
      <c r="C172" s="253"/>
      <c r="D172" s="254" t="s">
        <v>848</v>
      </c>
      <c r="E172" s="255" t="s">
        <v>627</v>
      </c>
      <c r="F172" s="256">
        <v>127.5</v>
      </c>
      <c r="G172" s="255"/>
      <c r="H172" s="255">
        <v>148</v>
      </c>
      <c r="I172" s="257" t="s">
        <v>849</v>
      </c>
      <c r="J172" s="258" t="s">
        <v>829</v>
      </c>
      <c r="K172" s="259">
        <f t="shared" ref="K172:K176" si="36">H172-F172</f>
        <v>20.5</v>
      </c>
      <c r="L172" s="260">
        <f t="shared" ref="L172:L176" si="37">K172/F172</f>
        <v>0.16078431372549021</v>
      </c>
      <c r="M172" s="255" t="s">
        <v>634</v>
      </c>
      <c r="N172" s="261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52">
        <v>57</v>
      </c>
      <c r="B173" s="253">
        <v>42493</v>
      </c>
      <c r="C173" s="253"/>
      <c r="D173" s="254" t="s">
        <v>850</v>
      </c>
      <c r="E173" s="255" t="s">
        <v>627</v>
      </c>
      <c r="F173" s="256">
        <v>675</v>
      </c>
      <c r="G173" s="255"/>
      <c r="H173" s="255">
        <v>815</v>
      </c>
      <c r="I173" s="257" t="s">
        <v>851</v>
      </c>
      <c r="J173" s="258" t="s">
        <v>829</v>
      </c>
      <c r="K173" s="259">
        <f t="shared" si="36"/>
        <v>140</v>
      </c>
      <c r="L173" s="260">
        <f t="shared" si="37"/>
        <v>0.2074074074074074</v>
      </c>
      <c r="M173" s="255" t="s">
        <v>634</v>
      </c>
      <c r="N173" s="261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62">
        <v>58</v>
      </c>
      <c r="B174" s="263">
        <v>42522</v>
      </c>
      <c r="C174" s="263"/>
      <c r="D174" s="264" t="s">
        <v>852</v>
      </c>
      <c r="E174" s="265" t="s">
        <v>627</v>
      </c>
      <c r="F174" s="266">
        <v>500</v>
      </c>
      <c r="G174" s="266"/>
      <c r="H174" s="267">
        <v>232.5</v>
      </c>
      <c r="I174" s="267" t="s">
        <v>853</v>
      </c>
      <c r="J174" s="268" t="s">
        <v>854</v>
      </c>
      <c r="K174" s="269">
        <f t="shared" si="36"/>
        <v>-267.5</v>
      </c>
      <c r="L174" s="270">
        <f t="shared" si="37"/>
        <v>-0.53500000000000003</v>
      </c>
      <c r="M174" s="266" t="s">
        <v>661</v>
      </c>
      <c r="N174" s="263">
        <v>43735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52">
        <v>59</v>
      </c>
      <c r="B175" s="253">
        <v>42527</v>
      </c>
      <c r="C175" s="253"/>
      <c r="D175" s="254" t="s">
        <v>567</v>
      </c>
      <c r="E175" s="255" t="s">
        <v>627</v>
      </c>
      <c r="F175" s="256">
        <v>110</v>
      </c>
      <c r="G175" s="255"/>
      <c r="H175" s="255">
        <v>126.5</v>
      </c>
      <c r="I175" s="257">
        <v>125</v>
      </c>
      <c r="J175" s="258" t="s">
        <v>781</v>
      </c>
      <c r="K175" s="259">
        <f t="shared" si="36"/>
        <v>16.5</v>
      </c>
      <c r="L175" s="260">
        <f t="shared" si="37"/>
        <v>0.15</v>
      </c>
      <c r="M175" s="255" t="s">
        <v>634</v>
      </c>
      <c r="N175" s="261">
        <v>42552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52">
        <v>60</v>
      </c>
      <c r="B176" s="253">
        <v>42538</v>
      </c>
      <c r="C176" s="253"/>
      <c r="D176" s="254" t="s">
        <v>855</v>
      </c>
      <c r="E176" s="255" t="s">
        <v>627</v>
      </c>
      <c r="F176" s="256">
        <v>44</v>
      </c>
      <c r="G176" s="255"/>
      <c r="H176" s="255">
        <v>69.5</v>
      </c>
      <c r="I176" s="257">
        <v>69.5</v>
      </c>
      <c r="J176" s="258" t="s">
        <v>856</v>
      </c>
      <c r="K176" s="259">
        <f t="shared" si="36"/>
        <v>25.5</v>
      </c>
      <c r="L176" s="260">
        <f t="shared" si="37"/>
        <v>0.57954545454545459</v>
      </c>
      <c r="M176" s="255" t="s">
        <v>634</v>
      </c>
      <c r="N176" s="261">
        <v>42977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52">
        <v>61</v>
      </c>
      <c r="B177" s="253">
        <v>42549</v>
      </c>
      <c r="C177" s="253"/>
      <c r="D177" s="254" t="s">
        <v>857</v>
      </c>
      <c r="E177" s="255" t="s">
        <v>627</v>
      </c>
      <c r="F177" s="256">
        <v>262.5</v>
      </c>
      <c r="G177" s="255"/>
      <c r="H177" s="255">
        <v>340</v>
      </c>
      <c r="I177" s="257">
        <v>333</v>
      </c>
      <c r="J177" s="258" t="s">
        <v>858</v>
      </c>
      <c r="K177" s="259">
        <v>77.5</v>
      </c>
      <c r="L177" s="260">
        <v>0.29523809523809502</v>
      </c>
      <c r="M177" s="255" t="s">
        <v>634</v>
      </c>
      <c r="N177" s="261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52">
        <v>62</v>
      </c>
      <c r="B178" s="253">
        <v>42549</v>
      </c>
      <c r="C178" s="253"/>
      <c r="D178" s="254" t="s">
        <v>859</v>
      </c>
      <c r="E178" s="255" t="s">
        <v>627</v>
      </c>
      <c r="F178" s="256">
        <v>840</v>
      </c>
      <c r="G178" s="255"/>
      <c r="H178" s="255">
        <v>1230</v>
      </c>
      <c r="I178" s="257">
        <v>1230</v>
      </c>
      <c r="J178" s="258" t="s">
        <v>829</v>
      </c>
      <c r="K178" s="259">
        <v>390</v>
      </c>
      <c r="L178" s="260">
        <v>0.46428571428571402</v>
      </c>
      <c r="M178" s="255" t="s">
        <v>634</v>
      </c>
      <c r="N178" s="261">
        <v>42649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75">
        <v>63</v>
      </c>
      <c r="B179" s="276">
        <v>42556</v>
      </c>
      <c r="C179" s="276"/>
      <c r="D179" s="277" t="s">
        <v>860</v>
      </c>
      <c r="E179" s="278" t="s">
        <v>627</v>
      </c>
      <c r="F179" s="278">
        <v>395</v>
      </c>
      <c r="G179" s="279"/>
      <c r="H179" s="279">
        <f>(468.5+342.5)/2</f>
        <v>405.5</v>
      </c>
      <c r="I179" s="279">
        <v>510</v>
      </c>
      <c r="J179" s="280" t="s">
        <v>861</v>
      </c>
      <c r="K179" s="281">
        <f t="shared" ref="K179:K185" si="38">H179-F179</f>
        <v>10.5</v>
      </c>
      <c r="L179" s="282">
        <f t="shared" ref="L179:L185" si="39">K179/F179</f>
        <v>2.6582278481012658E-2</v>
      </c>
      <c r="M179" s="278" t="s">
        <v>700</v>
      </c>
      <c r="N179" s="276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62">
        <v>64</v>
      </c>
      <c r="B180" s="263">
        <v>42584</v>
      </c>
      <c r="C180" s="263"/>
      <c r="D180" s="264" t="s">
        <v>862</v>
      </c>
      <c r="E180" s="265" t="s">
        <v>656</v>
      </c>
      <c r="F180" s="266">
        <f>169.5-12.8</f>
        <v>156.69999999999999</v>
      </c>
      <c r="G180" s="266"/>
      <c r="H180" s="267">
        <v>77</v>
      </c>
      <c r="I180" s="267" t="s">
        <v>863</v>
      </c>
      <c r="J180" s="268" t="s">
        <v>864</v>
      </c>
      <c r="K180" s="269">
        <f t="shared" si="38"/>
        <v>-79.699999999999989</v>
      </c>
      <c r="L180" s="270">
        <f t="shared" si="39"/>
        <v>-0.50861518825781749</v>
      </c>
      <c r="M180" s="266" t="s">
        <v>661</v>
      </c>
      <c r="N180" s="263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62">
        <v>65</v>
      </c>
      <c r="B181" s="263">
        <v>42586</v>
      </c>
      <c r="C181" s="263"/>
      <c r="D181" s="264" t="s">
        <v>865</v>
      </c>
      <c r="E181" s="265" t="s">
        <v>627</v>
      </c>
      <c r="F181" s="266">
        <v>400</v>
      </c>
      <c r="G181" s="266"/>
      <c r="H181" s="267">
        <v>305</v>
      </c>
      <c r="I181" s="267">
        <v>475</v>
      </c>
      <c r="J181" s="268" t="s">
        <v>866</v>
      </c>
      <c r="K181" s="269">
        <f t="shared" si="38"/>
        <v>-95</v>
      </c>
      <c r="L181" s="270">
        <f t="shared" si="39"/>
        <v>-0.23749999999999999</v>
      </c>
      <c r="M181" s="266" t="s">
        <v>661</v>
      </c>
      <c r="N181" s="263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52">
        <v>66</v>
      </c>
      <c r="B182" s="253">
        <v>42593</v>
      </c>
      <c r="C182" s="253"/>
      <c r="D182" s="254" t="s">
        <v>867</v>
      </c>
      <c r="E182" s="255" t="s">
        <v>627</v>
      </c>
      <c r="F182" s="256">
        <v>86.5</v>
      </c>
      <c r="G182" s="255"/>
      <c r="H182" s="255">
        <v>130</v>
      </c>
      <c r="I182" s="257">
        <v>130</v>
      </c>
      <c r="J182" s="258" t="s">
        <v>868</v>
      </c>
      <c r="K182" s="259">
        <f t="shared" si="38"/>
        <v>43.5</v>
      </c>
      <c r="L182" s="260">
        <f t="shared" si="39"/>
        <v>0.50289017341040465</v>
      </c>
      <c r="M182" s="255" t="s">
        <v>634</v>
      </c>
      <c r="N182" s="261">
        <v>43091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62">
        <v>67</v>
      </c>
      <c r="B183" s="263">
        <v>42600</v>
      </c>
      <c r="C183" s="263"/>
      <c r="D183" s="264" t="s">
        <v>123</v>
      </c>
      <c r="E183" s="265" t="s">
        <v>627</v>
      </c>
      <c r="F183" s="266">
        <v>133.5</v>
      </c>
      <c r="G183" s="266"/>
      <c r="H183" s="267">
        <v>126.5</v>
      </c>
      <c r="I183" s="267">
        <v>178</v>
      </c>
      <c r="J183" s="268" t="s">
        <v>869</v>
      </c>
      <c r="K183" s="269">
        <f t="shared" si="38"/>
        <v>-7</v>
      </c>
      <c r="L183" s="270">
        <f t="shared" si="39"/>
        <v>-5.2434456928838954E-2</v>
      </c>
      <c r="M183" s="266" t="s">
        <v>661</v>
      </c>
      <c r="N183" s="263">
        <v>42615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52">
        <v>68</v>
      </c>
      <c r="B184" s="253">
        <v>42613</v>
      </c>
      <c r="C184" s="253"/>
      <c r="D184" s="254" t="s">
        <v>870</v>
      </c>
      <c r="E184" s="255" t="s">
        <v>627</v>
      </c>
      <c r="F184" s="256">
        <v>560</v>
      </c>
      <c r="G184" s="255"/>
      <c r="H184" s="255">
        <v>725</v>
      </c>
      <c r="I184" s="257">
        <v>725</v>
      </c>
      <c r="J184" s="258" t="s">
        <v>775</v>
      </c>
      <c r="K184" s="259">
        <f t="shared" si="38"/>
        <v>165</v>
      </c>
      <c r="L184" s="260">
        <f t="shared" si="39"/>
        <v>0.29464285714285715</v>
      </c>
      <c r="M184" s="255" t="s">
        <v>634</v>
      </c>
      <c r="N184" s="261">
        <v>42456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52">
        <v>69</v>
      </c>
      <c r="B185" s="253">
        <v>42614</v>
      </c>
      <c r="C185" s="253"/>
      <c r="D185" s="254" t="s">
        <v>871</v>
      </c>
      <c r="E185" s="255" t="s">
        <v>627</v>
      </c>
      <c r="F185" s="256">
        <v>160.5</v>
      </c>
      <c r="G185" s="255"/>
      <c r="H185" s="255">
        <v>210</v>
      </c>
      <c r="I185" s="257">
        <v>210</v>
      </c>
      <c r="J185" s="258" t="s">
        <v>775</v>
      </c>
      <c r="K185" s="259">
        <f t="shared" si="38"/>
        <v>49.5</v>
      </c>
      <c r="L185" s="260">
        <f t="shared" si="39"/>
        <v>0.30841121495327101</v>
      </c>
      <c r="M185" s="255" t="s">
        <v>634</v>
      </c>
      <c r="N185" s="261">
        <v>42871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52">
        <v>70</v>
      </c>
      <c r="B186" s="253">
        <v>42646</v>
      </c>
      <c r="C186" s="253"/>
      <c r="D186" s="254" t="s">
        <v>428</v>
      </c>
      <c r="E186" s="255" t="s">
        <v>627</v>
      </c>
      <c r="F186" s="256">
        <v>430</v>
      </c>
      <c r="G186" s="255"/>
      <c r="H186" s="255">
        <v>596</v>
      </c>
      <c r="I186" s="257">
        <v>575</v>
      </c>
      <c r="J186" s="258" t="s">
        <v>872</v>
      </c>
      <c r="K186" s="259">
        <v>166</v>
      </c>
      <c r="L186" s="260">
        <v>0.38604651162790699</v>
      </c>
      <c r="M186" s="255" t="s">
        <v>634</v>
      </c>
      <c r="N186" s="261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52">
        <v>71</v>
      </c>
      <c r="B187" s="253">
        <v>42657</v>
      </c>
      <c r="C187" s="253"/>
      <c r="D187" s="254" t="s">
        <v>873</v>
      </c>
      <c r="E187" s="255" t="s">
        <v>627</v>
      </c>
      <c r="F187" s="256">
        <v>280</v>
      </c>
      <c r="G187" s="255"/>
      <c r="H187" s="255">
        <v>345</v>
      </c>
      <c r="I187" s="257">
        <v>345</v>
      </c>
      <c r="J187" s="258" t="s">
        <v>775</v>
      </c>
      <c r="K187" s="259">
        <f t="shared" ref="K187:K192" si="40">H187-F187</f>
        <v>65</v>
      </c>
      <c r="L187" s="260">
        <f t="shared" ref="L187:L188" si="41">K187/F187</f>
        <v>0.23214285714285715</v>
      </c>
      <c r="M187" s="255" t="s">
        <v>634</v>
      </c>
      <c r="N187" s="261">
        <v>42814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52">
        <v>72</v>
      </c>
      <c r="B188" s="253">
        <v>42657</v>
      </c>
      <c r="C188" s="253"/>
      <c r="D188" s="254" t="s">
        <v>874</v>
      </c>
      <c r="E188" s="255" t="s">
        <v>627</v>
      </c>
      <c r="F188" s="256">
        <v>245</v>
      </c>
      <c r="G188" s="255"/>
      <c r="H188" s="255">
        <v>325.5</v>
      </c>
      <c r="I188" s="257">
        <v>330</v>
      </c>
      <c r="J188" s="258" t="s">
        <v>875</v>
      </c>
      <c r="K188" s="259">
        <f t="shared" si="40"/>
        <v>80.5</v>
      </c>
      <c r="L188" s="260">
        <f t="shared" si="41"/>
        <v>0.32857142857142857</v>
      </c>
      <c r="M188" s="255" t="s">
        <v>634</v>
      </c>
      <c r="N188" s="261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52">
        <v>73</v>
      </c>
      <c r="B189" s="253">
        <v>42660</v>
      </c>
      <c r="C189" s="253"/>
      <c r="D189" s="254" t="s">
        <v>876</v>
      </c>
      <c r="E189" s="255" t="s">
        <v>627</v>
      </c>
      <c r="F189" s="256">
        <v>125</v>
      </c>
      <c r="G189" s="255"/>
      <c r="H189" s="255">
        <v>160</v>
      </c>
      <c r="I189" s="257">
        <v>160</v>
      </c>
      <c r="J189" s="258" t="s">
        <v>829</v>
      </c>
      <c r="K189" s="259">
        <f t="shared" si="40"/>
        <v>35</v>
      </c>
      <c r="L189" s="260">
        <v>0.28000000000000003</v>
      </c>
      <c r="M189" s="255" t="s">
        <v>634</v>
      </c>
      <c r="N189" s="261">
        <v>42803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52">
        <v>74</v>
      </c>
      <c r="B190" s="253">
        <v>42660</v>
      </c>
      <c r="C190" s="253"/>
      <c r="D190" s="254" t="s">
        <v>877</v>
      </c>
      <c r="E190" s="255" t="s">
        <v>627</v>
      </c>
      <c r="F190" s="256">
        <v>114</v>
      </c>
      <c r="G190" s="255"/>
      <c r="H190" s="255">
        <v>145</v>
      </c>
      <c r="I190" s="257">
        <v>145</v>
      </c>
      <c r="J190" s="258" t="s">
        <v>829</v>
      </c>
      <c r="K190" s="259">
        <f t="shared" si="40"/>
        <v>31</v>
      </c>
      <c r="L190" s="260">
        <f t="shared" ref="L190:L192" si="42">K190/F190</f>
        <v>0.27192982456140352</v>
      </c>
      <c r="M190" s="255" t="s">
        <v>634</v>
      </c>
      <c r="N190" s="261">
        <v>42859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52">
        <v>75</v>
      </c>
      <c r="B191" s="253">
        <v>42660</v>
      </c>
      <c r="C191" s="253"/>
      <c r="D191" s="254" t="s">
        <v>878</v>
      </c>
      <c r="E191" s="255" t="s">
        <v>627</v>
      </c>
      <c r="F191" s="256">
        <v>212</v>
      </c>
      <c r="G191" s="255"/>
      <c r="H191" s="255">
        <v>280</v>
      </c>
      <c r="I191" s="257">
        <v>276</v>
      </c>
      <c r="J191" s="258" t="s">
        <v>879</v>
      </c>
      <c r="K191" s="259">
        <f t="shared" si="40"/>
        <v>68</v>
      </c>
      <c r="L191" s="260">
        <f t="shared" si="42"/>
        <v>0.32075471698113206</v>
      </c>
      <c r="M191" s="255" t="s">
        <v>634</v>
      </c>
      <c r="N191" s="261">
        <v>42858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52">
        <v>76</v>
      </c>
      <c r="B192" s="253">
        <v>42678</v>
      </c>
      <c r="C192" s="253"/>
      <c r="D192" s="254" t="s">
        <v>480</v>
      </c>
      <c r="E192" s="255" t="s">
        <v>627</v>
      </c>
      <c r="F192" s="256">
        <v>155</v>
      </c>
      <c r="G192" s="255"/>
      <c r="H192" s="255">
        <v>210</v>
      </c>
      <c r="I192" s="257">
        <v>210</v>
      </c>
      <c r="J192" s="258" t="s">
        <v>880</v>
      </c>
      <c r="K192" s="259">
        <f t="shared" si="40"/>
        <v>55</v>
      </c>
      <c r="L192" s="260">
        <f t="shared" si="42"/>
        <v>0.35483870967741937</v>
      </c>
      <c r="M192" s="255" t="s">
        <v>634</v>
      </c>
      <c r="N192" s="261">
        <v>42944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62">
        <v>77</v>
      </c>
      <c r="B193" s="263">
        <v>42710</v>
      </c>
      <c r="C193" s="263"/>
      <c r="D193" s="264" t="s">
        <v>881</v>
      </c>
      <c r="E193" s="265" t="s">
        <v>627</v>
      </c>
      <c r="F193" s="266">
        <v>150.5</v>
      </c>
      <c r="G193" s="266"/>
      <c r="H193" s="267">
        <v>72.5</v>
      </c>
      <c r="I193" s="267">
        <v>174</v>
      </c>
      <c r="J193" s="268" t="s">
        <v>882</v>
      </c>
      <c r="K193" s="269">
        <v>-78</v>
      </c>
      <c r="L193" s="270">
        <v>-0.51827242524916906</v>
      </c>
      <c r="M193" s="266" t="s">
        <v>661</v>
      </c>
      <c r="N193" s="263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52">
        <v>78</v>
      </c>
      <c r="B194" s="253">
        <v>42712</v>
      </c>
      <c r="C194" s="253"/>
      <c r="D194" s="254" t="s">
        <v>883</v>
      </c>
      <c r="E194" s="255" t="s">
        <v>627</v>
      </c>
      <c r="F194" s="256">
        <v>380</v>
      </c>
      <c r="G194" s="255"/>
      <c r="H194" s="255">
        <v>478</v>
      </c>
      <c r="I194" s="257">
        <v>468</v>
      </c>
      <c r="J194" s="258" t="s">
        <v>829</v>
      </c>
      <c r="K194" s="259">
        <f t="shared" ref="K194:K196" si="43">H194-F194</f>
        <v>98</v>
      </c>
      <c r="L194" s="260">
        <f t="shared" ref="L194:L196" si="44">K194/F194</f>
        <v>0.25789473684210529</v>
      </c>
      <c r="M194" s="255" t="s">
        <v>634</v>
      </c>
      <c r="N194" s="261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52">
        <v>79</v>
      </c>
      <c r="B195" s="253">
        <v>42734</v>
      </c>
      <c r="C195" s="253"/>
      <c r="D195" s="254" t="s">
        <v>122</v>
      </c>
      <c r="E195" s="255" t="s">
        <v>627</v>
      </c>
      <c r="F195" s="256">
        <v>305</v>
      </c>
      <c r="G195" s="255"/>
      <c r="H195" s="255">
        <v>375</v>
      </c>
      <c r="I195" s="257">
        <v>375</v>
      </c>
      <c r="J195" s="258" t="s">
        <v>829</v>
      </c>
      <c r="K195" s="259">
        <f t="shared" si="43"/>
        <v>70</v>
      </c>
      <c r="L195" s="260">
        <f t="shared" si="44"/>
        <v>0.22950819672131148</v>
      </c>
      <c r="M195" s="255" t="s">
        <v>634</v>
      </c>
      <c r="N195" s="261">
        <v>42768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2">
        <v>80</v>
      </c>
      <c r="B196" s="253">
        <v>42739</v>
      </c>
      <c r="C196" s="253"/>
      <c r="D196" s="254" t="s">
        <v>105</v>
      </c>
      <c r="E196" s="255" t="s">
        <v>627</v>
      </c>
      <c r="F196" s="256">
        <v>99.5</v>
      </c>
      <c r="G196" s="255"/>
      <c r="H196" s="255">
        <v>158</v>
      </c>
      <c r="I196" s="257">
        <v>158</v>
      </c>
      <c r="J196" s="258" t="s">
        <v>829</v>
      </c>
      <c r="K196" s="259">
        <f t="shared" si="43"/>
        <v>58.5</v>
      </c>
      <c r="L196" s="260">
        <f t="shared" si="44"/>
        <v>0.5879396984924623</v>
      </c>
      <c r="M196" s="255" t="s">
        <v>634</v>
      </c>
      <c r="N196" s="261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52">
        <v>81</v>
      </c>
      <c r="B197" s="253">
        <v>42739</v>
      </c>
      <c r="C197" s="253"/>
      <c r="D197" s="254" t="s">
        <v>105</v>
      </c>
      <c r="E197" s="255" t="s">
        <v>627</v>
      </c>
      <c r="F197" s="256">
        <v>99.5</v>
      </c>
      <c r="G197" s="255"/>
      <c r="H197" s="255">
        <v>158</v>
      </c>
      <c r="I197" s="257">
        <v>158</v>
      </c>
      <c r="J197" s="258" t="s">
        <v>829</v>
      </c>
      <c r="K197" s="259">
        <v>58.5</v>
      </c>
      <c r="L197" s="260">
        <v>0.58793969849246197</v>
      </c>
      <c r="M197" s="255" t="s">
        <v>634</v>
      </c>
      <c r="N197" s="261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52">
        <v>82</v>
      </c>
      <c r="B198" s="253">
        <v>42786</v>
      </c>
      <c r="C198" s="253"/>
      <c r="D198" s="254" t="s">
        <v>212</v>
      </c>
      <c r="E198" s="255" t="s">
        <v>627</v>
      </c>
      <c r="F198" s="256">
        <v>140.5</v>
      </c>
      <c r="G198" s="255"/>
      <c r="H198" s="255">
        <v>220</v>
      </c>
      <c r="I198" s="257">
        <v>220</v>
      </c>
      <c r="J198" s="258" t="s">
        <v>829</v>
      </c>
      <c r="K198" s="259">
        <f>H198-F198</f>
        <v>79.5</v>
      </c>
      <c r="L198" s="260">
        <f>K198/F198</f>
        <v>0.5658362989323843</v>
      </c>
      <c r="M198" s="255" t="s">
        <v>634</v>
      </c>
      <c r="N198" s="261">
        <v>42864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52">
        <v>83</v>
      </c>
      <c r="B199" s="253">
        <v>42786</v>
      </c>
      <c r="C199" s="253"/>
      <c r="D199" s="254" t="s">
        <v>884</v>
      </c>
      <c r="E199" s="255" t="s">
        <v>627</v>
      </c>
      <c r="F199" s="256">
        <v>202.5</v>
      </c>
      <c r="G199" s="255"/>
      <c r="H199" s="255">
        <v>234</v>
      </c>
      <c r="I199" s="257">
        <v>234</v>
      </c>
      <c r="J199" s="258" t="s">
        <v>829</v>
      </c>
      <c r="K199" s="259">
        <v>31.5</v>
      </c>
      <c r="L199" s="260">
        <v>0.155555555555556</v>
      </c>
      <c r="M199" s="255" t="s">
        <v>634</v>
      </c>
      <c r="N199" s="261">
        <v>42836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52">
        <v>84</v>
      </c>
      <c r="B200" s="253">
        <v>42818</v>
      </c>
      <c r="C200" s="253"/>
      <c r="D200" s="254" t="s">
        <v>885</v>
      </c>
      <c r="E200" s="255" t="s">
        <v>627</v>
      </c>
      <c r="F200" s="256">
        <v>300.5</v>
      </c>
      <c r="G200" s="255"/>
      <c r="H200" s="255">
        <v>417.5</v>
      </c>
      <c r="I200" s="257">
        <v>420</v>
      </c>
      <c r="J200" s="258" t="s">
        <v>886</v>
      </c>
      <c r="K200" s="259">
        <f>H200-F200</f>
        <v>117</v>
      </c>
      <c r="L200" s="260">
        <f>K200/F200</f>
        <v>0.38935108153078202</v>
      </c>
      <c r="M200" s="255" t="s">
        <v>634</v>
      </c>
      <c r="N200" s="261">
        <v>43070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52">
        <v>85</v>
      </c>
      <c r="B201" s="253">
        <v>42818</v>
      </c>
      <c r="C201" s="253"/>
      <c r="D201" s="254" t="s">
        <v>859</v>
      </c>
      <c r="E201" s="255" t="s">
        <v>627</v>
      </c>
      <c r="F201" s="256">
        <v>850</v>
      </c>
      <c r="G201" s="255"/>
      <c r="H201" s="255">
        <v>1042.5</v>
      </c>
      <c r="I201" s="257">
        <v>1023</v>
      </c>
      <c r="J201" s="258" t="s">
        <v>887</v>
      </c>
      <c r="K201" s="259">
        <v>192.5</v>
      </c>
      <c r="L201" s="260">
        <v>0.22647058823529401</v>
      </c>
      <c r="M201" s="255" t="s">
        <v>634</v>
      </c>
      <c r="N201" s="261">
        <v>42830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52">
        <v>86</v>
      </c>
      <c r="B202" s="253">
        <v>42830</v>
      </c>
      <c r="C202" s="253"/>
      <c r="D202" s="254" t="s">
        <v>513</v>
      </c>
      <c r="E202" s="255" t="s">
        <v>627</v>
      </c>
      <c r="F202" s="256">
        <v>785</v>
      </c>
      <c r="G202" s="255"/>
      <c r="H202" s="255">
        <v>930</v>
      </c>
      <c r="I202" s="257">
        <v>920</v>
      </c>
      <c r="J202" s="258" t="s">
        <v>888</v>
      </c>
      <c r="K202" s="259">
        <f>H202-F202</f>
        <v>145</v>
      </c>
      <c r="L202" s="260">
        <f>K202/F202</f>
        <v>0.18471337579617833</v>
      </c>
      <c r="M202" s="255" t="s">
        <v>634</v>
      </c>
      <c r="N202" s="261">
        <v>42976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62">
        <v>87</v>
      </c>
      <c r="B203" s="263">
        <v>42831</v>
      </c>
      <c r="C203" s="263"/>
      <c r="D203" s="264" t="s">
        <v>889</v>
      </c>
      <c r="E203" s="265" t="s">
        <v>627</v>
      </c>
      <c r="F203" s="266">
        <v>40</v>
      </c>
      <c r="G203" s="266"/>
      <c r="H203" s="267">
        <v>13.1</v>
      </c>
      <c r="I203" s="267">
        <v>60</v>
      </c>
      <c r="J203" s="268" t="s">
        <v>890</v>
      </c>
      <c r="K203" s="269">
        <v>-26.9</v>
      </c>
      <c r="L203" s="270">
        <v>-0.67249999999999999</v>
      </c>
      <c r="M203" s="266" t="s">
        <v>661</v>
      </c>
      <c r="N203" s="263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52">
        <v>88</v>
      </c>
      <c r="B204" s="253">
        <v>42837</v>
      </c>
      <c r="C204" s="253"/>
      <c r="D204" s="254" t="s">
        <v>103</v>
      </c>
      <c r="E204" s="255" t="s">
        <v>627</v>
      </c>
      <c r="F204" s="256">
        <v>289.5</v>
      </c>
      <c r="G204" s="255"/>
      <c r="H204" s="255">
        <v>354</v>
      </c>
      <c r="I204" s="257">
        <v>360</v>
      </c>
      <c r="J204" s="258" t="s">
        <v>891</v>
      </c>
      <c r="K204" s="259">
        <f t="shared" ref="K204:K212" si="45">H204-F204</f>
        <v>64.5</v>
      </c>
      <c r="L204" s="260">
        <f t="shared" ref="L204:L212" si="46">K204/F204</f>
        <v>0.22279792746113988</v>
      </c>
      <c r="M204" s="255" t="s">
        <v>634</v>
      </c>
      <c r="N204" s="261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52">
        <v>89</v>
      </c>
      <c r="B205" s="253">
        <v>42845</v>
      </c>
      <c r="C205" s="253"/>
      <c r="D205" s="254" t="s">
        <v>449</v>
      </c>
      <c r="E205" s="255" t="s">
        <v>627</v>
      </c>
      <c r="F205" s="256">
        <v>700</v>
      </c>
      <c r="G205" s="255"/>
      <c r="H205" s="255">
        <v>840</v>
      </c>
      <c r="I205" s="257">
        <v>840</v>
      </c>
      <c r="J205" s="258" t="s">
        <v>892</v>
      </c>
      <c r="K205" s="259">
        <f t="shared" si="45"/>
        <v>140</v>
      </c>
      <c r="L205" s="260">
        <f t="shared" si="46"/>
        <v>0.2</v>
      </c>
      <c r="M205" s="255" t="s">
        <v>634</v>
      </c>
      <c r="N205" s="261">
        <v>42893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2">
        <v>90</v>
      </c>
      <c r="B206" s="253">
        <v>42887</v>
      </c>
      <c r="C206" s="253"/>
      <c r="D206" s="254" t="s">
        <v>893</v>
      </c>
      <c r="E206" s="255" t="s">
        <v>627</v>
      </c>
      <c r="F206" s="256">
        <v>130</v>
      </c>
      <c r="G206" s="255"/>
      <c r="H206" s="255">
        <v>144.25</v>
      </c>
      <c r="I206" s="257">
        <v>170</v>
      </c>
      <c r="J206" s="258" t="s">
        <v>894</v>
      </c>
      <c r="K206" s="259">
        <f t="shared" si="45"/>
        <v>14.25</v>
      </c>
      <c r="L206" s="260">
        <f t="shared" si="46"/>
        <v>0.10961538461538461</v>
      </c>
      <c r="M206" s="255" t="s">
        <v>634</v>
      </c>
      <c r="N206" s="261">
        <v>43675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52">
        <v>91</v>
      </c>
      <c r="B207" s="253">
        <v>42901</v>
      </c>
      <c r="C207" s="253"/>
      <c r="D207" s="254" t="s">
        <v>895</v>
      </c>
      <c r="E207" s="255" t="s">
        <v>627</v>
      </c>
      <c r="F207" s="256">
        <v>214.5</v>
      </c>
      <c r="G207" s="255"/>
      <c r="H207" s="255">
        <v>262</v>
      </c>
      <c r="I207" s="257">
        <v>262</v>
      </c>
      <c r="J207" s="258" t="s">
        <v>735</v>
      </c>
      <c r="K207" s="259">
        <f t="shared" si="45"/>
        <v>47.5</v>
      </c>
      <c r="L207" s="260">
        <f t="shared" si="46"/>
        <v>0.22144522144522144</v>
      </c>
      <c r="M207" s="255" t="s">
        <v>634</v>
      </c>
      <c r="N207" s="261">
        <v>42977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3">
        <v>92</v>
      </c>
      <c r="B208" s="284">
        <v>42933</v>
      </c>
      <c r="C208" s="284"/>
      <c r="D208" s="285" t="s">
        <v>896</v>
      </c>
      <c r="E208" s="286" t="s">
        <v>627</v>
      </c>
      <c r="F208" s="287">
        <v>370</v>
      </c>
      <c r="G208" s="286"/>
      <c r="H208" s="286">
        <v>447.5</v>
      </c>
      <c r="I208" s="288">
        <v>450</v>
      </c>
      <c r="J208" s="289" t="s">
        <v>829</v>
      </c>
      <c r="K208" s="259">
        <f t="shared" si="45"/>
        <v>77.5</v>
      </c>
      <c r="L208" s="290">
        <f t="shared" si="46"/>
        <v>0.20945945945945946</v>
      </c>
      <c r="M208" s="286" t="s">
        <v>634</v>
      </c>
      <c r="N208" s="291">
        <v>43035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3">
        <v>93</v>
      </c>
      <c r="B209" s="284">
        <v>42943</v>
      </c>
      <c r="C209" s="284"/>
      <c r="D209" s="285" t="s">
        <v>210</v>
      </c>
      <c r="E209" s="286" t="s">
        <v>627</v>
      </c>
      <c r="F209" s="287">
        <v>657.5</v>
      </c>
      <c r="G209" s="286"/>
      <c r="H209" s="286">
        <v>825</v>
      </c>
      <c r="I209" s="288">
        <v>820</v>
      </c>
      <c r="J209" s="289" t="s">
        <v>829</v>
      </c>
      <c r="K209" s="259">
        <f t="shared" si="45"/>
        <v>167.5</v>
      </c>
      <c r="L209" s="290">
        <f t="shared" si="46"/>
        <v>0.25475285171102663</v>
      </c>
      <c r="M209" s="286" t="s">
        <v>634</v>
      </c>
      <c r="N209" s="291">
        <v>43090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2">
        <v>94</v>
      </c>
      <c r="B210" s="253">
        <v>42964</v>
      </c>
      <c r="C210" s="253"/>
      <c r="D210" s="254" t="s">
        <v>396</v>
      </c>
      <c r="E210" s="255" t="s">
        <v>627</v>
      </c>
      <c r="F210" s="256">
        <v>605</v>
      </c>
      <c r="G210" s="255"/>
      <c r="H210" s="255">
        <v>750</v>
      </c>
      <c r="I210" s="257">
        <v>750</v>
      </c>
      <c r="J210" s="258" t="s">
        <v>888</v>
      </c>
      <c r="K210" s="259">
        <f t="shared" si="45"/>
        <v>145</v>
      </c>
      <c r="L210" s="260">
        <f t="shared" si="46"/>
        <v>0.23966942148760331</v>
      </c>
      <c r="M210" s="255" t="s">
        <v>634</v>
      </c>
      <c r="N210" s="261">
        <v>43027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62">
        <v>95</v>
      </c>
      <c r="B211" s="263">
        <v>42979</v>
      </c>
      <c r="C211" s="263"/>
      <c r="D211" s="271" t="s">
        <v>897</v>
      </c>
      <c r="E211" s="266" t="s">
        <v>627</v>
      </c>
      <c r="F211" s="266">
        <v>255</v>
      </c>
      <c r="G211" s="267"/>
      <c r="H211" s="267">
        <v>217.25</v>
      </c>
      <c r="I211" s="267">
        <v>320</v>
      </c>
      <c r="J211" s="268" t="s">
        <v>898</v>
      </c>
      <c r="K211" s="269">
        <f t="shared" si="45"/>
        <v>-37.75</v>
      </c>
      <c r="L211" s="272">
        <f t="shared" si="46"/>
        <v>-0.14803921568627451</v>
      </c>
      <c r="M211" s="266" t="s">
        <v>661</v>
      </c>
      <c r="N211" s="263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2">
        <v>96</v>
      </c>
      <c r="B212" s="253">
        <v>42997</v>
      </c>
      <c r="C212" s="253"/>
      <c r="D212" s="254" t="s">
        <v>899</v>
      </c>
      <c r="E212" s="255" t="s">
        <v>627</v>
      </c>
      <c r="F212" s="256">
        <v>215</v>
      </c>
      <c r="G212" s="255"/>
      <c r="H212" s="255">
        <v>258</v>
      </c>
      <c r="I212" s="257">
        <v>258</v>
      </c>
      <c r="J212" s="258" t="s">
        <v>829</v>
      </c>
      <c r="K212" s="259">
        <f t="shared" si="45"/>
        <v>43</v>
      </c>
      <c r="L212" s="260">
        <f t="shared" si="46"/>
        <v>0.2</v>
      </c>
      <c r="M212" s="255" t="s">
        <v>634</v>
      </c>
      <c r="N212" s="261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52">
        <v>97</v>
      </c>
      <c r="B213" s="253">
        <v>42997</v>
      </c>
      <c r="C213" s="253"/>
      <c r="D213" s="254" t="s">
        <v>899</v>
      </c>
      <c r="E213" s="255" t="s">
        <v>627</v>
      </c>
      <c r="F213" s="256">
        <v>215</v>
      </c>
      <c r="G213" s="255"/>
      <c r="H213" s="255">
        <v>258</v>
      </c>
      <c r="I213" s="257">
        <v>258</v>
      </c>
      <c r="J213" s="289" t="s">
        <v>829</v>
      </c>
      <c r="K213" s="259">
        <v>43</v>
      </c>
      <c r="L213" s="260">
        <v>0.2</v>
      </c>
      <c r="M213" s="255" t="s">
        <v>634</v>
      </c>
      <c r="N213" s="261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3">
        <v>98</v>
      </c>
      <c r="B214" s="284">
        <v>42998</v>
      </c>
      <c r="C214" s="284"/>
      <c r="D214" s="285" t="s">
        <v>900</v>
      </c>
      <c r="E214" s="286" t="s">
        <v>627</v>
      </c>
      <c r="F214" s="256">
        <v>75</v>
      </c>
      <c r="G214" s="286"/>
      <c r="H214" s="286">
        <v>90</v>
      </c>
      <c r="I214" s="288">
        <v>90</v>
      </c>
      <c r="J214" s="258" t="s">
        <v>901</v>
      </c>
      <c r="K214" s="259">
        <f t="shared" ref="K214:K219" si="47">H214-F214</f>
        <v>15</v>
      </c>
      <c r="L214" s="260">
        <f t="shared" ref="L214:L219" si="48">K214/F214</f>
        <v>0.2</v>
      </c>
      <c r="M214" s="255" t="s">
        <v>634</v>
      </c>
      <c r="N214" s="261">
        <v>43019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3">
        <v>99</v>
      </c>
      <c r="B215" s="284">
        <v>43011</v>
      </c>
      <c r="C215" s="284"/>
      <c r="D215" s="285" t="s">
        <v>902</v>
      </c>
      <c r="E215" s="286" t="s">
        <v>627</v>
      </c>
      <c r="F215" s="287">
        <v>315</v>
      </c>
      <c r="G215" s="286"/>
      <c r="H215" s="286">
        <v>392</v>
      </c>
      <c r="I215" s="288">
        <v>384</v>
      </c>
      <c r="J215" s="289" t="s">
        <v>903</v>
      </c>
      <c r="K215" s="259">
        <f t="shared" si="47"/>
        <v>77</v>
      </c>
      <c r="L215" s="290">
        <f t="shared" si="48"/>
        <v>0.24444444444444444</v>
      </c>
      <c r="M215" s="286" t="s">
        <v>634</v>
      </c>
      <c r="N215" s="291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3">
        <v>100</v>
      </c>
      <c r="B216" s="284">
        <v>43013</v>
      </c>
      <c r="C216" s="284"/>
      <c r="D216" s="285" t="s">
        <v>484</v>
      </c>
      <c r="E216" s="286" t="s">
        <v>627</v>
      </c>
      <c r="F216" s="287">
        <v>145</v>
      </c>
      <c r="G216" s="286"/>
      <c r="H216" s="286">
        <v>179</v>
      </c>
      <c r="I216" s="288">
        <v>180</v>
      </c>
      <c r="J216" s="289" t="s">
        <v>904</v>
      </c>
      <c r="K216" s="259">
        <f t="shared" si="47"/>
        <v>34</v>
      </c>
      <c r="L216" s="290">
        <f t="shared" si="48"/>
        <v>0.23448275862068965</v>
      </c>
      <c r="M216" s="286" t="s">
        <v>634</v>
      </c>
      <c r="N216" s="291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3">
        <v>101</v>
      </c>
      <c r="B217" s="284">
        <v>43014</v>
      </c>
      <c r="C217" s="284"/>
      <c r="D217" s="285" t="s">
        <v>368</v>
      </c>
      <c r="E217" s="286" t="s">
        <v>627</v>
      </c>
      <c r="F217" s="287">
        <v>256</v>
      </c>
      <c r="G217" s="286"/>
      <c r="H217" s="286">
        <v>323</v>
      </c>
      <c r="I217" s="288">
        <v>320</v>
      </c>
      <c r="J217" s="289" t="s">
        <v>829</v>
      </c>
      <c r="K217" s="259">
        <f t="shared" si="47"/>
        <v>67</v>
      </c>
      <c r="L217" s="290">
        <f t="shared" si="48"/>
        <v>0.26171875</v>
      </c>
      <c r="M217" s="286" t="s">
        <v>634</v>
      </c>
      <c r="N217" s="291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3">
        <v>102</v>
      </c>
      <c r="B218" s="284">
        <v>43017</v>
      </c>
      <c r="C218" s="284"/>
      <c r="D218" s="285" t="s">
        <v>384</v>
      </c>
      <c r="E218" s="286" t="s">
        <v>627</v>
      </c>
      <c r="F218" s="287">
        <v>137.5</v>
      </c>
      <c r="G218" s="286"/>
      <c r="H218" s="286">
        <v>184</v>
      </c>
      <c r="I218" s="288">
        <v>183</v>
      </c>
      <c r="J218" s="289" t="s">
        <v>905</v>
      </c>
      <c r="K218" s="259">
        <f t="shared" si="47"/>
        <v>46.5</v>
      </c>
      <c r="L218" s="290">
        <f t="shared" si="48"/>
        <v>0.33818181818181819</v>
      </c>
      <c r="M218" s="286" t="s">
        <v>634</v>
      </c>
      <c r="N218" s="291">
        <v>43108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83">
        <v>103</v>
      </c>
      <c r="B219" s="284">
        <v>43018</v>
      </c>
      <c r="C219" s="284"/>
      <c r="D219" s="285" t="s">
        <v>906</v>
      </c>
      <c r="E219" s="286" t="s">
        <v>627</v>
      </c>
      <c r="F219" s="287">
        <v>125.5</v>
      </c>
      <c r="G219" s="286"/>
      <c r="H219" s="286">
        <v>158</v>
      </c>
      <c r="I219" s="288">
        <v>155</v>
      </c>
      <c r="J219" s="289" t="s">
        <v>907</v>
      </c>
      <c r="K219" s="259">
        <f t="shared" si="47"/>
        <v>32.5</v>
      </c>
      <c r="L219" s="290">
        <f t="shared" si="48"/>
        <v>0.25896414342629481</v>
      </c>
      <c r="M219" s="286" t="s">
        <v>634</v>
      </c>
      <c r="N219" s="291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3">
        <v>104</v>
      </c>
      <c r="B220" s="284">
        <v>43018</v>
      </c>
      <c r="C220" s="284"/>
      <c r="D220" s="285" t="s">
        <v>908</v>
      </c>
      <c r="E220" s="286" t="s">
        <v>627</v>
      </c>
      <c r="F220" s="287">
        <v>895</v>
      </c>
      <c r="G220" s="286"/>
      <c r="H220" s="286">
        <v>1122.5</v>
      </c>
      <c r="I220" s="288">
        <v>1078</v>
      </c>
      <c r="J220" s="289" t="s">
        <v>909</v>
      </c>
      <c r="K220" s="259">
        <v>227.5</v>
      </c>
      <c r="L220" s="290">
        <v>0.25418994413407803</v>
      </c>
      <c r="M220" s="286" t="s">
        <v>634</v>
      </c>
      <c r="N220" s="291">
        <v>43117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3">
        <v>105</v>
      </c>
      <c r="B221" s="284">
        <v>43020</v>
      </c>
      <c r="C221" s="284"/>
      <c r="D221" s="285" t="s">
        <v>377</v>
      </c>
      <c r="E221" s="286" t="s">
        <v>627</v>
      </c>
      <c r="F221" s="287">
        <v>525</v>
      </c>
      <c r="G221" s="286"/>
      <c r="H221" s="286">
        <v>629</v>
      </c>
      <c r="I221" s="288">
        <v>629</v>
      </c>
      <c r="J221" s="289" t="s">
        <v>829</v>
      </c>
      <c r="K221" s="259">
        <v>104</v>
      </c>
      <c r="L221" s="290">
        <v>0.19809523809523799</v>
      </c>
      <c r="M221" s="286" t="s">
        <v>634</v>
      </c>
      <c r="N221" s="291">
        <v>43119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3">
        <v>106</v>
      </c>
      <c r="B222" s="284">
        <v>43046</v>
      </c>
      <c r="C222" s="284"/>
      <c r="D222" s="285" t="s">
        <v>421</v>
      </c>
      <c r="E222" s="286" t="s">
        <v>627</v>
      </c>
      <c r="F222" s="287">
        <v>740</v>
      </c>
      <c r="G222" s="286"/>
      <c r="H222" s="286">
        <v>892.5</v>
      </c>
      <c r="I222" s="288">
        <v>900</v>
      </c>
      <c r="J222" s="289" t="s">
        <v>910</v>
      </c>
      <c r="K222" s="259">
        <f t="shared" ref="K222:K224" si="49">H222-F222</f>
        <v>152.5</v>
      </c>
      <c r="L222" s="290">
        <f t="shared" ref="L222:L224" si="50">K222/F222</f>
        <v>0.20608108108108109</v>
      </c>
      <c r="M222" s="286" t="s">
        <v>634</v>
      </c>
      <c r="N222" s="291">
        <v>43052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52">
        <v>107</v>
      </c>
      <c r="B223" s="253">
        <v>43073</v>
      </c>
      <c r="C223" s="253"/>
      <c r="D223" s="254" t="s">
        <v>911</v>
      </c>
      <c r="E223" s="255" t="s">
        <v>627</v>
      </c>
      <c r="F223" s="256">
        <v>118.5</v>
      </c>
      <c r="G223" s="255"/>
      <c r="H223" s="255">
        <v>143.5</v>
      </c>
      <c r="I223" s="257">
        <v>145</v>
      </c>
      <c r="J223" s="258" t="s">
        <v>912</v>
      </c>
      <c r="K223" s="259">
        <f t="shared" si="49"/>
        <v>25</v>
      </c>
      <c r="L223" s="260">
        <f t="shared" si="50"/>
        <v>0.2109704641350211</v>
      </c>
      <c r="M223" s="255" t="s">
        <v>634</v>
      </c>
      <c r="N223" s="261">
        <v>43097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62">
        <v>108</v>
      </c>
      <c r="B224" s="263">
        <v>43090</v>
      </c>
      <c r="C224" s="263"/>
      <c r="D224" s="264" t="s">
        <v>454</v>
      </c>
      <c r="E224" s="265" t="s">
        <v>627</v>
      </c>
      <c r="F224" s="266">
        <v>715</v>
      </c>
      <c r="G224" s="266"/>
      <c r="H224" s="267">
        <v>500</v>
      </c>
      <c r="I224" s="267">
        <v>872</v>
      </c>
      <c r="J224" s="268" t="s">
        <v>913</v>
      </c>
      <c r="K224" s="269">
        <f t="shared" si="49"/>
        <v>-215</v>
      </c>
      <c r="L224" s="270">
        <f t="shared" si="50"/>
        <v>-0.30069930069930068</v>
      </c>
      <c r="M224" s="266" t="s">
        <v>661</v>
      </c>
      <c r="N224" s="263">
        <v>43670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2">
        <v>109</v>
      </c>
      <c r="B225" s="253">
        <v>43098</v>
      </c>
      <c r="C225" s="253"/>
      <c r="D225" s="254" t="s">
        <v>902</v>
      </c>
      <c r="E225" s="255" t="s">
        <v>627</v>
      </c>
      <c r="F225" s="256">
        <v>435</v>
      </c>
      <c r="G225" s="255"/>
      <c r="H225" s="255">
        <v>542.5</v>
      </c>
      <c r="I225" s="257">
        <v>539</v>
      </c>
      <c r="J225" s="258" t="s">
        <v>829</v>
      </c>
      <c r="K225" s="259">
        <v>107.5</v>
      </c>
      <c r="L225" s="260">
        <v>0.247126436781609</v>
      </c>
      <c r="M225" s="255" t="s">
        <v>634</v>
      </c>
      <c r="N225" s="261">
        <v>43206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52">
        <v>110</v>
      </c>
      <c r="B226" s="253">
        <v>43098</v>
      </c>
      <c r="C226" s="253"/>
      <c r="D226" s="254" t="s">
        <v>586</v>
      </c>
      <c r="E226" s="255" t="s">
        <v>627</v>
      </c>
      <c r="F226" s="256">
        <v>885</v>
      </c>
      <c r="G226" s="255"/>
      <c r="H226" s="255">
        <v>1090</v>
      </c>
      <c r="I226" s="257">
        <v>1084</v>
      </c>
      <c r="J226" s="258" t="s">
        <v>829</v>
      </c>
      <c r="K226" s="259">
        <v>205</v>
      </c>
      <c r="L226" s="260">
        <v>0.23163841807909599</v>
      </c>
      <c r="M226" s="255" t="s">
        <v>634</v>
      </c>
      <c r="N226" s="261">
        <v>43213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92">
        <v>111</v>
      </c>
      <c r="B227" s="293">
        <v>43192</v>
      </c>
      <c r="C227" s="293"/>
      <c r="D227" s="271" t="s">
        <v>914</v>
      </c>
      <c r="E227" s="266" t="s">
        <v>627</v>
      </c>
      <c r="F227" s="294">
        <v>478.5</v>
      </c>
      <c r="G227" s="266"/>
      <c r="H227" s="266">
        <v>442</v>
      </c>
      <c r="I227" s="267">
        <v>613</v>
      </c>
      <c r="J227" s="268" t="s">
        <v>915</v>
      </c>
      <c r="K227" s="269">
        <f t="shared" ref="K227:K230" si="51">H227-F227</f>
        <v>-36.5</v>
      </c>
      <c r="L227" s="270">
        <f t="shared" ref="L227:L230" si="52">K227/F227</f>
        <v>-7.6280041797283177E-2</v>
      </c>
      <c r="M227" s="266" t="s">
        <v>661</v>
      </c>
      <c r="N227" s="263">
        <v>43762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62">
        <v>112</v>
      </c>
      <c r="B228" s="263">
        <v>43194</v>
      </c>
      <c r="C228" s="263"/>
      <c r="D228" s="264" t="s">
        <v>916</v>
      </c>
      <c r="E228" s="265" t="s">
        <v>627</v>
      </c>
      <c r="F228" s="266">
        <f>141.5-7.3</f>
        <v>134.19999999999999</v>
      </c>
      <c r="G228" s="266"/>
      <c r="H228" s="267">
        <v>77</v>
      </c>
      <c r="I228" s="267">
        <v>180</v>
      </c>
      <c r="J228" s="268" t="s">
        <v>917</v>
      </c>
      <c r="K228" s="269">
        <f t="shared" si="51"/>
        <v>-57.199999999999989</v>
      </c>
      <c r="L228" s="270">
        <f t="shared" si="52"/>
        <v>-0.42622950819672129</v>
      </c>
      <c r="M228" s="266" t="s">
        <v>661</v>
      </c>
      <c r="N228" s="263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62">
        <v>113</v>
      </c>
      <c r="B229" s="263">
        <v>43209</v>
      </c>
      <c r="C229" s="263"/>
      <c r="D229" s="264" t="s">
        <v>918</v>
      </c>
      <c r="E229" s="265" t="s">
        <v>627</v>
      </c>
      <c r="F229" s="266">
        <v>430</v>
      </c>
      <c r="G229" s="266"/>
      <c r="H229" s="267">
        <v>220</v>
      </c>
      <c r="I229" s="267">
        <v>537</v>
      </c>
      <c r="J229" s="268" t="s">
        <v>919</v>
      </c>
      <c r="K229" s="269">
        <f t="shared" si="51"/>
        <v>-210</v>
      </c>
      <c r="L229" s="270">
        <f t="shared" si="52"/>
        <v>-0.48837209302325579</v>
      </c>
      <c r="M229" s="266" t="s">
        <v>661</v>
      </c>
      <c r="N229" s="263">
        <v>43252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3">
        <v>114</v>
      </c>
      <c r="B230" s="284">
        <v>43220</v>
      </c>
      <c r="C230" s="284"/>
      <c r="D230" s="285" t="s">
        <v>920</v>
      </c>
      <c r="E230" s="286" t="s">
        <v>627</v>
      </c>
      <c r="F230" s="286">
        <v>153.5</v>
      </c>
      <c r="G230" s="286"/>
      <c r="H230" s="286">
        <v>196</v>
      </c>
      <c r="I230" s="288">
        <v>196</v>
      </c>
      <c r="J230" s="258" t="s">
        <v>921</v>
      </c>
      <c r="K230" s="259">
        <f t="shared" si="51"/>
        <v>42.5</v>
      </c>
      <c r="L230" s="260">
        <f t="shared" si="52"/>
        <v>0.27687296416938112</v>
      </c>
      <c r="M230" s="255" t="s">
        <v>634</v>
      </c>
      <c r="N230" s="261">
        <v>43605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62">
        <v>115</v>
      </c>
      <c r="B231" s="263">
        <v>43306</v>
      </c>
      <c r="C231" s="263"/>
      <c r="D231" s="264" t="s">
        <v>889</v>
      </c>
      <c r="E231" s="265" t="s">
        <v>627</v>
      </c>
      <c r="F231" s="266">
        <v>27.5</v>
      </c>
      <c r="G231" s="266"/>
      <c r="H231" s="267">
        <v>13.1</v>
      </c>
      <c r="I231" s="267">
        <v>60</v>
      </c>
      <c r="J231" s="268" t="s">
        <v>922</v>
      </c>
      <c r="K231" s="269">
        <v>-14.4</v>
      </c>
      <c r="L231" s="270">
        <v>-0.52363636363636401</v>
      </c>
      <c r="M231" s="266" t="s">
        <v>661</v>
      </c>
      <c r="N231" s="263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92">
        <v>116</v>
      </c>
      <c r="B232" s="293">
        <v>43318</v>
      </c>
      <c r="C232" s="293"/>
      <c r="D232" s="271" t="s">
        <v>923</v>
      </c>
      <c r="E232" s="266" t="s">
        <v>627</v>
      </c>
      <c r="F232" s="266">
        <v>148.5</v>
      </c>
      <c r="G232" s="266"/>
      <c r="H232" s="266">
        <v>102</v>
      </c>
      <c r="I232" s="267">
        <v>182</v>
      </c>
      <c r="J232" s="268" t="s">
        <v>924</v>
      </c>
      <c r="K232" s="269">
        <f>H232-F232</f>
        <v>-46.5</v>
      </c>
      <c r="L232" s="270">
        <f>K232/F232</f>
        <v>-0.31313131313131315</v>
      </c>
      <c r="M232" s="266" t="s">
        <v>661</v>
      </c>
      <c r="N232" s="263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2">
        <v>117</v>
      </c>
      <c r="B233" s="253">
        <v>43335</v>
      </c>
      <c r="C233" s="253"/>
      <c r="D233" s="254" t="s">
        <v>925</v>
      </c>
      <c r="E233" s="255" t="s">
        <v>627</v>
      </c>
      <c r="F233" s="286">
        <v>285</v>
      </c>
      <c r="G233" s="255"/>
      <c r="H233" s="255">
        <v>355</v>
      </c>
      <c r="I233" s="257">
        <v>364</v>
      </c>
      <c r="J233" s="258" t="s">
        <v>926</v>
      </c>
      <c r="K233" s="259">
        <v>70</v>
      </c>
      <c r="L233" s="260">
        <v>0.24561403508771901</v>
      </c>
      <c r="M233" s="255" t="s">
        <v>634</v>
      </c>
      <c r="N233" s="261">
        <v>43455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2">
        <v>118</v>
      </c>
      <c r="B234" s="253">
        <v>43341</v>
      </c>
      <c r="C234" s="253"/>
      <c r="D234" s="254" t="s">
        <v>411</v>
      </c>
      <c r="E234" s="255" t="s">
        <v>627</v>
      </c>
      <c r="F234" s="286">
        <v>525</v>
      </c>
      <c r="G234" s="255"/>
      <c r="H234" s="255">
        <v>585</v>
      </c>
      <c r="I234" s="257">
        <v>635</v>
      </c>
      <c r="J234" s="258" t="s">
        <v>927</v>
      </c>
      <c r="K234" s="259">
        <f t="shared" ref="K234:K285" si="53">H234-F234</f>
        <v>60</v>
      </c>
      <c r="L234" s="260">
        <f t="shared" ref="L234:L285" si="54">K234/F234</f>
        <v>0.11428571428571428</v>
      </c>
      <c r="M234" s="255" t="s">
        <v>634</v>
      </c>
      <c r="N234" s="261">
        <v>43662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2">
        <v>119</v>
      </c>
      <c r="B235" s="253">
        <v>43395</v>
      </c>
      <c r="C235" s="253"/>
      <c r="D235" s="254" t="s">
        <v>396</v>
      </c>
      <c r="E235" s="255" t="s">
        <v>627</v>
      </c>
      <c r="F235" s="286">
        <v>475</v>
      </c>
      <c r="G235" s="255"/>
      <c r="H235" s="255">
        <v>574</v>
      </c>
      <c r="I235" s="257">
        <v>570</v>
      </c>
      <c r="J235" s="258" t="s">
        <v>829</v>
      </c>
      <c r="K235" s="259">
        <f t="shared" si="53"/>
        <v>99</v>
      </c>
      <c r="L235" s="260">
        <f t="shared" si="54"/>
        <v>0.20842105263157895</v>
      </c>
      <c r="M235" s="255" t="s">
        <v>634</v>
      </c>
      <c r="N235" s="261">
        <v>43403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83">
        <v>120</v>
      </c>
      <c r="B236" s="284">
        <v>43397</v>
      </c>
      <c r="C236" s="284"/>
      <c r="D236" s="285" t="s">
        <v>928</v>
      </c>
      <c r="E236" s="286" t="s">
        <v>627</v>
      </c>
      <c r="F236" s="286">
        <v>707.5</v>
      </c>
      <c r="G236" s="286"/>
      <c r="H236" s="286">
        <v>872</v>
      </c>
      <c r="I236" s="288">
        <v>872</v>
      </c>
      <c r="J236" s="289" t="s">
        <v>829</v>
      </c>
      <c r="K236" s="259">
        <f t="shared" si="53"/>
        <v>164.5</v>
      </c>
      <c r="L236" s="290">
        <f t="shared" si="54"/>
        <v>0.23250883392226149</v>
      </c>
      <c r="M236" s="286" t="s">
        <v>634</v>
      </c>
      <c r="N236" s="291">
        <v>43482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3">
        <v>121</v>
      </c>
      <c r="B237" s="284">
        <v>43398</v>
      </c>
      <c r="C237" s="284"/>
      <c r="D237" s="285" t="s">
        <v>929</v>
      </c>
      <c r="E237" s="286" t="s">
        <v>627</v>
      </c>
      <c r="F237" s="286">
        <v>162</v>
      </c>
      <c r="G237" s="286"/>
      <c r="H237" s="286">
        <v>204</v>
      </c>
      <c r="I237" s="288">
        <v>209</v>
      </c>
      <c r="J237" s="289" t="s">
        <v>930</v>
      </c>
      <c r="K237" s="259">
        <f t="shared" si="53"/>
        <v>42</v>
      </c>
      <c r="L237" s="290">
        <f t="shared" si="54"/>
        <v>0.25925925925925924</v>
      </c>
      <c r="M237" s="286" t="s">
        <v>634</v>
      </c>
      <c r="N237" s="291">
        <v>43539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3">
        <v>122</v>
      </c>
      <c r="B238" s="284">
        <v>43399</v>
      </c>
      <c r="C238" s="284"/>
      <c r="D238" s="285" t="s">
        <v>506</v>
      </c>
      <c r="E238" s="286" t="s">
        <v>627</v>
      </c>
      <c r="F238" s="286">
        <v>240</v>
      </c>
      <c r="G238" s="286"/>
      <c r="H238" s="286">
        <v>297</v>
      </c>
      <c r="I238" s="288">
        <v>297</v>
      </c>
      <c r="J238" s="289" t="s">
        <v>829</v>
      </c>
      <c r="K238" s="295">
        <f t="shared" si="53"/>
        <v>57</v>
      </c>
      <c r="L238" s="290">
        <f t="shared" si="54"/>
        <v>0.23749999999999999</v>
      </c>
      <c r="M238" s="286" t="s">
        <v>634</v>
      </c>
      <c r="N238" s="291">
        <v>43417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2">
        <v>123</v>
      </c>
      <c r="B239" s="253">
        <v>43439</v>
      </c>
      <c r="C239" s="253"/>
      <c r="D239" s="254" t="s">
        <v>931</v>
      </c>
      <c r="E239" s="255" t="s">
        <v>627</v>
      </c>
      <c r="F239" s="255">
        <v>202.5</v>
      </c>
      <c r="G239" s="255"/>
      <c r="H239" s="255">
        <v>255</v>
      </c>
      <c r="I239" s="257">
        <v>252</v>
      </c>
      <c r="J239" s="258" t="s">
        <v>829</v>
      </c>
      <c r="K239" s="259">
        <f t="shared" si="53"/>
        <v>52.5</v>
      </c>
      <c r="L239" s="260">
        <f t="shared" si="54"/>
        <v>0.25925925925925924</v>
      </c>
      <c r="M239" s="255" t="s">
        <v>634</v>
      </c>
      <c r="N239" s="261">
        <v>43542</v>
      </c>
      <c r="O239" s="1"/>
      <c r="P239" s="1"/>
      <c r="Q239" s="1"/>
      <c r="R239" s="6" t="s">
        <v>932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3">
        <v>124</v>
      </c>
      <c r="B240" s="284">
        <v>43465</v>
      </c>
      <c r="C240" s="253"/>
      <c r="D240" s="285" t="s">
        <v>161</v>
      </c>
      <c r="E240" s="286" t="s">
        <v>627</v>
      </c>
      <c r="F240" s="286">
        <v>710</v>
      </c>
      <c r="G240" s="286"/>
      <c r="H240" s="286">
        <v>866</v>
      </c>
      <c r="I240" s="288">
        <v>866</v>
      </c>
      <c r="J240" s="289" t="s">
        <v>829</v>
      </c>
      <c r="K240" s="259">
        <f t="shared" si="53"/>
        <v>156</v>
      </c>
      <c r="L240" s="260">
        <f t="shared" si="54"/>
        <v>0.21971830985915494</v>
      </c>
      <c r="M240" s="255" t="s">
        <v>634</v>
      </c>
      <c r="N240" s="261">
        <v>43553</v>
      </c>
      <c r="O240" s="1"/>
      <c r="P240" s="1"/>
      <c r="Q240" s="1"/>
      <c r="R240" s="6" t="s">
        <v>932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83">
        <v>125</v>
      </c>
      <c r="B241" s="284">
        <v>43522</v>
      </c>
      <c r="C241" s="284"/>
      <c r="D241" s="285" t="s">
        <v>176</v>
      </c>
      <c r="E241" s="286" t="s">
        <v>627</v>
      </c>
      <c r="F241" s="286">
        <v>337.25</v>
      </c>
      <c r="G241" s="286"/>
      <c r="H241" s="286">
        <v>398.5</v>
      </c>
      <c r="I241" s="288">
        <v>411</v>
      </c>
      <c r="J241" s="258" t="s">
        <v>933</v>
      </c>
      <c r="K241" s="259">
        <f t="shared" si="53"/>
        <v>61.25</v>
      </c>
      <c r="L241" s="260">
        <f t="shared" si="54"/>
        <v>0.1816160118606375</v>
      </c>
      <c r="M241" s="255" t="s">
        <v>634</v>
      </c>
      <c r="N241" s="261">
        <v>43760</v>
      </c>
      <c r="O241" s="1"/>
      <c r="P241" s="1"/>
      <c r="Q241" s="1"/>
      <c r="R241" s="6" t="s">
        <v>932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96">
        <v>126</v>
      </c>
      <c r="B242" s="297">
        <v>43559</v>
      </c>
      <c r="C242" s="297"/>
      <c r="D242" s="298" t="s">
        <v>934</v>
      </c>
      <c r="E242" s="299" t="s">
        <v>627</v>
      </c>
      <c r="F242" s="299">
        <v>130</v>
      </c>
      <c r="G242" s="299"/>
      <c r="H242" s="299">
        <v>65</v>
      </c>
      <c r="I242" s="300">
        <v>158</v>
      </c>
      <c r="J242" s="268" t="s">
        <v>935</v>
      </c>
      <c r="K242" s="269">
        <f t="shared" si="53"/>
        <v>-65</v>
      </c>
      <c r="L242" s="270">
        <f t="shared" si="54"/>
        <v>-0.5</v>
      </c>
      <c r="M242" s="266" t="s">
        <v>661</v>
      </c>
      <c r="N242" s="263">
        <v>43726</v>
      </c>
      <c r="O242" s="1"/>
      <c r="P242" s="1"/>
      <c r="Q242" s="1"/>
      <c r="R242" s="6" t="s">
        <v>936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3">
        <v>127</v>
      </c>
      <c r="B243" s="284">
        <v>43017</v>
      </c>
      <c r="C243" s="284"/>
      <c r="D243" s="285" t="s">
        <v>212</v>
      </c>
      <c r="E243" s="286" t="s">
        <v>627</v>
      </c>
      <c r="F243" s="286">
        <v>141.5</v>
      </c>
      <c r="G243" s="286"/>
      <c r="H243" s="286">
        <v>183.5</v>
      </c>
      <c r="I243" s="288">
        <v>210</v>
      </c>
      <c r="J243" s="258" t="s">
        <v>930</v>
      </c>
      <c r="K243" s="259">
        <f t="shared" si="53"/>
        <v>42</v>
      </c>
      <c r="L243" s="260">
        <f t="shared" si="54"/>
        <v>0.29681978798586572</v>
      </c>
      <c r="M243" s="255" t="s">
        <v>634</v>
      </c>
      <c r="N243" s="261">
        <v>43042</v>
      </c>
      <c r="O243" s="1"/>
      <c r="P243" s="1"/>
      <c r="Q243" s="1"/>
      <c r="R243" s="6" t="s">
        <v>936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96">
        <v>128</v>
      </c>
      <c r="B244" s="297">
        <v>43074</v>
      </c>
      <c r="C244" s="297"/>
      <c r="D244" s="298" t="s">
        <v>937</v>
      </c>
      <c r="E244" s="299" t="s">
        <v>627</v>
      </c>
      <c r="F244" s="294">
        <v>172</v>
      </c>
      <c r="G244" s="299"/>
      <c r="H244" s="299">
        <v>155.25</v>
      </c>
      <c r="I244" s="300">
        <v>230</v>
      </c>
      <c r="J244" s="268" t="s">
        <v>938</v>
      </c>
      <c r="K244" s="269">
        <f t="shared" si="53"/>
        <v>-16.75</v>
      </c>
      <c r="L244" s="270">
        <f t="shared" si="54"/>
        <v>-9.7383720930232565E-2</v>
      </c>
      <c r="M244" s="266" t="s">
        <v>661</v>
      </c>
      <c r="N244" s="263">
        <v>43787</v>
      </c>
      <c r="O244" s="1"/>
      <c r="P244" s="1"/>
      <c r="Q244" s="1"/>
      <c r="R244" s="6" t="s">
        <v>936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83">
        <v>129</v>
      </c>
      <c r="B245" s="284">
        <v>43398</v>
      </c>
      <c r="C245" s="284"/>
      <c r="D245" s="285" t="s">
        <v>121</v>
      </c>
      <c r="E245" s="286" t="s">
        <v>627</v>
      </c>
      <c r="F245" s="286">
        <v>698.5</v>
      </c>
      <c r="G245" s="286"/>
      <c r="H245" s="286">
        <v>890</v>
      </c>
      <c r="I245" s="288">
        <v>890</v>
      </c>
      <c r="J245" s="258" t="s">
        <v>939</v>
      </c>
      <c r="K245" s="259">
        <f t="shared" si="53"/>
        <v>191.5</v>
      </c>
      <c r="L245" s="260">
        <f t="shared" si="54"/>
        <v>0.27415891195418757</v>
      </c>
      <c r="M245" s="255" t="s">
        <v>634</v>
      </c>
      <c r="N245" s="261">
        <v>44328</v>
      </c>
      <c r="O245" s="1"/>
      <c r="P245" s="1"/>
      <c r="Q245" s="1"/>
      <c r="R245" s="6" t="s">
        <v>932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3">
        <v>130</v>
      </c>
      <c r="B246" s="284">
        <v>42877</v>
      </c>
      <c r="C246" s="284"/>
      <c r="D246" s="285" t="s">
        <v>940</v>
      </c>
      <c r="E246" s="286" t="s">
        <v>627</v>
      </c>
      <c r="F246" s="286">
        <v>127.6</v>
      </c>
      <c r="G246" s="286"/>
      <c r="H246" s="286">
        <v>138</v>
      </c>
      <c r="I246" s="288">
        <v>190</v>
      </c>
      <c r="J246" s="258" t="s">
        <v>941</v>
      </c>
      <c r="K246" s="259">
        <f t="shared" si="53"/>
        <v>10.400000000000006</v>
      </c>
      <c r="L246" s="260">
        <f t="shared" si="54"/>
        <v>8.1504702194357417E-2</v>
      </c>
      <c r="M246" s="255" t="s">
        <v>634</v>
      </c>
      <c r="N246" s="261">
        <v>43774</v>
      </c>
      <c r="O246" s="1"/>
      <c r="P246" s="1"/>
      <c r="Q246" s="1"/>
      <c r="R246" s="6" t="s">
        <v>936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3">
        <v>131</v>
      </c>
      <c r="B247" s="284">
        <v>43158</v>
      </c>
      <c r="C247" s="284"/>
      <c r="D247" s="285" t="s">
        <v>942</v>
      </c>
      <c r="E247" s="286" t="s">
        <v>627</v>
      </c>
      <c r="F247" s="286">
        <v>317</v>
      </c>
      <c r="G247" s="286"/>
      <c r="H247" s="286">
        <v>382.5</v>
      </c>
      <c r="I247" s="288">
        <v>398</v>
      </c>
      <c r="J247" s="258" t="s">
        <v>943</v>
      </c>
      <c r="K247" s="259">
        <f t="shared" si="53"/>
        <v>65.5</v>
      </c>
      <c r="L247" s="260">
        <f t="shared" si="54"/>
        <v>0.20662460567823343</v>
      </c>
      <c r="M247" s="255" t="s">
        <v>634</v>
      </c>
      <c r="N247" s="261">
        <v>44238</v>
      </c>
      <c r="O247" s="1"/>
      <c r="P247" s="1"/>
      <c r="Q247" s="1"/>
      <c r="R247" s="6" t="s">
        <v>936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96">
        <v>132</v>
      </c>
      <c r="B248" s="297">
        <v>43164</v>
      </c>
      <c r="C248" s="297"/>
      <c r="D248" s="298" t="s">
        <v>168</v>
      </c>
      <c r="E248" s="299" t="s">
        <v>627</v>
      </c>
      <c r="F248" s="294">
        <f>510-14.4</f>
        <v>495.6</v>
      </c>
      <c r="G248" s="299"/>
      <c r="H248" s="299">
        <v>350</v>
      </c>
      <c r="I248" s="300">
        <v>672</v>
      </c>
      <c r="J248" s="268" t="s">
        <v>944</v>
      </c>
      <c r="K248" s="269">
        <f t="shared" si="53"/>
        <v>-145.60000000000002</v>
      </c>
      <c r="L248" s="270">
        <f t="shared" si="54"/>
        <v>-0.29378531073446329</v>
      </c>
      <c r="M248" s="266" t="s">
        <v>661</v>
      </c>
      <c r="N248" s="263">
        <v>43887</v>
      </c>
      <c r="O248" s="1"/>
      <c r="P248" s="1"/>
      <c r="Q248" s="1"/>
      <c r="R248" s="6" t="s">
        <v>932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96">
        <v>133</v>
      </c>
      <c r="B249" s="297">
        <v>43237</v>
      </c>
      <c r="C249" s="297"/>
      <c r="D249" s="298" t="s">
        <v>945</v>
      </c>
      <c r="E249" s="299" t="s">
        <v>627</v>
      </c>
      <c r="F249" s="294">
        <v>230.3</v>
      </c>
      <c r="G249" s="299"/>
      <c r="H249" s="299">
        <v>102.5</v>
      </c>
      <c r="I249" s="300">
        <v>348</v>
      </c>
      <c r="J249" s="268" t="s">
        <v>946</v>
      </c>
      <c r="K249" s="269">
        <f t="shared" si="53"/>
        <v>-127.80000000000001</v>
      </c>
      <c r="L249" s="270">
        <f t="shared" si="54"/>
        <v>-0.55492835432045162</v>
      </c>
      <c r="M249" s="266" t="s">
        <v>661</v>
      </c>
      <c r="N249" s="263">
        <v>43896</v>
      </c>
      <c r="O249" s="1"/>
      <c r="P249" s="1"/>
      <c r="Q249" s="1"/>
      <c r="R249" s="6" t="s">
        <v>932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3">
        <v>134</v>
      </c>
      <c r="B250" s="284">
        <v>43258</v>
      </c>
      <c r="C250" s="284"/>
      <c r="D250" s="285" t="s">
        <v>458</v>
      </c>
      <c r="E250" s="286" t="s">
        <v>627</v>
      </c>
      <c r="F250" s="286">
        <f>342.5-5.1</f>
        <v>337.4</v>
      </c>
      <c r="G250" s="286"/>
      <c r="H250" s="286">
        <v>412.5</v>
      </c>
      <c r="I250" s="288">
        <v>439</v>
      </c>
      <c r="J250" s="258" t="s">
        <v>947</v>
      </c>
      <c r="K250" s="259">
        <f t="shared" si="53"/>
        <v>75.100000000000023</v>
      </c>
      <c r="L250" s="260">
        <f t="shared" si="54"/>
        <v>0.22258446947243635</v>
      </c>
      <c r="M250" s="255" t="s">
        <v>634</v>
      </c>
      <c r="N250" s="261">
        <v>44230</v>
      </c>
      <c r="O250" s="1"/>
      <c r="P250" s="1"/>
      <c r="Q250" s="1"/>
      <c r="R250" s="6" t="s">
        <v>936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7">
        <v>135</v>
      </c>
      <c r="B251" s="276">
        <v>43285</v>
      </c>
      <c r="C251" s="276"/>
      <c r="D251" s="277" t="s">
        <v>59</v>
      </c>
      <c r="E251" s="278" t="s">
        <v>627</v>
      </c>
      <c r="F251" s="278">
        <f>127.5-5.53</f>
        <v>121.97</v>
      </c>
      <c r="G251" s="279"/>
      <c r="H251" s="279">
        <v>122.5</v>
      </c>
      <c r="I251" s="279">
        <v>170</v>
      </c>
      <c r="J251" s="280" t="s">
        <v>948</v>
      </c>
      <c r="K251" s="281">
        <f t="shared" si="53"/>
        <v>0.53000000000000114</v>
      </c>
      <c r="L251" s="282">
        <f t="shared" si="54"/>
        <v>4.3453308190538747E-3</v>
      </c>
      <c r="M251" s="278" t="s">
        <v>700</v>
      </c>
      <c r="N251" s="276">
        <v>44431</v>
      </c>
      <c r="O251" s="1"/>
      <c r="P251" s="1"/>
      <c r="Q251" s="1"/>
      <c r="R251" s="6" t="s">
        <v>932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96">
        <v>136</v>
      </c>
      <c r="B252" s="297">
        <v>43294</v>
      </c>
      <c r="C252" s="297"/>
      <c r="D252" s="298" t="s">
        <v>949</v>
      </c>
      <c r="E252" s="299" t="s">
        <v>627</v>
      </c>
      <c r="F252" s="294">
        <v>46.5</v>
      </c>
      <c r="G252" s="299"/>
      <c r="H252" s="299">
        <v>17</v>
      </c>
      <c r="I252" s="300">
        <v>59</v>
      </c>
      <c r="J252" s="268" t="s">
        <v>950</v>
      </c>
      <c r="K252" s="269">
        <f t="shared" si="53"/>
        <v>-29.5</v>
      </c>
      <c r="L252" s="270">
        <f t="shared" si="54"/>
        <v>-0.63440860215053763</v>
      </c>
      <c r="M252" s="266" t="s">
        <v>661</v>
      </c>
      <c r="N252" s="263">
        <v>43887</v>
      </c>
      <c r="O252" s="1"/>
      <c r="P252" s="1"/>
      <c r="Q252" s="1"/>
      <c r="R252" s="6" t="s">
        <v>932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3">
        <v>137</v>
      </c>
      <c r="B253" s="284">
        <v>43396</v>
      </c>
      <c r="C253" s="284"/>
      <c r="D253" s="285" t="s">
        <v>441</v>
      </c>
      <c r="E253" s="286" t="s">
        <v>627</v>
      </c>
      <c r="F253" s="286">
        <v>156.5</v>
      </c>
      <c r="G253" s="286"/>
      <c r="H253" s="286">
        <v>207.5</v>
      </c>
      <c r="I253" s="288">
        <v>191</v>
      </c>
      <c r="J253" s="258" t="s">
        <v>829</v>
      </c>
      <c r="K253" s="259">
        <f t="shared" si="53"/>
        <v>51</v>
      </c>
      <c r="L253" s="260">
        <f t="shared" si="54"/>
        <v>0.32587859424920129</v>
      </c>
      <c r="M253" s="255" t="s">
        <v>634</v>
      </c>
      <c r="N253" s="261">
        <v>44369</v>
      </c>
      <c r="O253" s="1"/>
      <c r="P253" s="1"/>
      <c r="Q253" s="1"/>
      <c r="R253" s="6" t="s">
        <v>932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3">
        <v>138</v>
      </c>
      <c r="B254" s="284">
        <v>43439</v>
      </c>
      <c r="C254" s="284"/>
      <c r="D254" s="285" t="s">
        <v>355</v>
      </c>
      <c r="E254" s="286" t="s">
        <v>627</v>
      </c>
      <c r="F254" s="286">
        <v>259.5</v>
      </c>
      <c r="G254" s="286"/>
      <c r="H254" s="286">
        <v>320</v>
      </c>
      <c r="I254" s="288">
        <v>320</v>
      </c>
      <c r="J254" s="258" t="s">
        <v>829</v>
      </c>
      <c r="K254" s="259">
        <f t="shared" si="53"/>
        <v>60.5</v>
      </c>
      <c r="L254" s="260">
        <f t="shared" si="54"/>
        <v>0.23314065510597304</v>
      </c>
      <c r="M254" s="255" t="s">
        <v>634</v>
      </c>
      <c r="N254" s="261">
        <v>44323</v>
      </c>
      <c r="O254" s="1"/>
      <c r="P254" s="1"/>
      <c r="Q254" s="1"/>
      <c r="R254" s="6" t="s">
        <v>932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6">
        <v>139</v>
      </c>
      <c r="B255" s="297">
        <v>43439</v>
      </c>
      <c r="C255" s="297"/>
      <c r="D255" s="298" t="s">
        <v>951</v>
      </c>
      <c r="E255" s="299" t="s">
        <v>627</v>
      </c>
      <c r="F255" s="299">
        <v>715</v>
      </c>
      <c r="G255" s="299"/>
      <c r="H255" s="299">
        <v>445</v>
      </c>
      <c r="I255" s="300">
        <v>840</v>
      </c>
      <c r="J255" s="268" t="s">
        <v>952</v>
      </c>
      <c r="K255" s="269">
        <f t="shared" si="53"/>
        <v>-270</v>
      </c>
      <c r="L255" s="270">
        <f t="shared" si="54"/>
        <v>-0.3776223776223776</v>
      </c>
      <c r="M255" s="266" t="s">
        <v>661</v>
      </c>
      <c r="N255" s="263">
        <v>43800</v>
      </c>
      <c r="O255" s="1"/>
      <c r="P255" s="1"/>
      <c r="Q255" s="1"/>
      <c r="R255" s="6" t="s">
        <v>932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3">
        <v>140</v>
      </c>
      <c r="B256" s="284">
        <v>43469</v>
      </c>
      <c r="C256" s="284"/>
      <c r="D256" s="285" t="s">
        <v>182</v>
      </c>
      <c r="E256" s="286" t="s">
        <v>627</v>
      </c>
      <c r="F256" s="286">
        <v>875</v>
      </c>
      <c r="G256" s="286"/>
      <c r="H256" s="286">
        <v>1165</v>
      </c>
      <c r="I256" s="288">
        <v>1185</v>
      </c>
      <c r="J256" s="258" t="s">
        <v>953</v>
      </c>
      <c r="K256" s="259">
        <f t="shared" si="53"/>
        <v>290</v>
      </c>
      <c r="L256" s="260">
        <f t="shared" si="54"/>
        <v>0.33142857142857141</v>
      </c>
      <c r="M256" s="255" t="s">
        <v>634</v>
      </c>
      <c r="N256" s="261">
        <v>43847</v>
      </c>
      <c r="O256" s="1"/>
      <c r="P256" s="1"/>
      <c r="Q256" s="1"/>
      <c r="R256" s="6" t="s">
        <v>932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3">
        <v>141</v>
      </c>
      <c r="B257" s="284">
        <v>43559</v>
      </c>
      <c r="C257" s="284"/>
      <c r="D257" s="285" t="s">
        <v>374</v>
      </c>
      <c r="E257" s="286" t="s">
        <v>627</v>
      </c>
      <c r="F257" s="286">
        <f>387-14.63</f>
        <v>372.37</v>
      </c>
      <c r="G257" s="286"/>
      <c r="H257" s="286">
        <v>490</v>
      </c>
      <c r="I257" s="288">
        <v>490</v>
      </c>
      <c r="J257" s="258" t="s">
        <v>829</v>
      </c>
      <c r="K257" s="259">
        <f t="shared" si="53"/>
        <v>117.63</v>
      </c>
      <c r="L257" s="260">
        <f t="shared" si="54"/>
        <v>0.31589548030185027</v>
      </c>
      <c r="M257" s="255" t="s">
        <v>634</v>
      </c>
      <c r="N257" s="261">
        <v>43850</v>
      </c>
      <c r="O257" s="1"/>
      <c r="P257" s="1"/>
      <c r="Q257" s="1"/>
      <c r="R257" s="6" t="s">
        <v>932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96">
        <v>142</v>
      </c>
      <c r="B258" s="297">
        <v>43578</v>
      </c>
      <c r="C258" s="297"/>
      <c r="D258" s="298" t="s">
        <v>954</v>
      </c>
      <c r="E258" s="299" t="s">
        <v>656</v>
      </c>
      <c r="F258" s="299">
        <v>220</v>
      </c>
      <c r="G258" s="299"/>
      <c r="H258" s="299">
        <v>127.5</v>
      </c>
      <c r="I258" s="300">
        <v>284</v>
      </c>
      <c r="J258" s="268" t="s">
        <v>955</v>
      </c>
      <c r="K258" s="269">
        <f t="shared" si="53"/>
        <v>-92.5</v>
      </c>
      <c r="L258" s="270">
        <f t="shared" si="54"/>
        <v>-0.42045454545454547</v>
      </c>
      <c r="M258" s="266" t="s">
        <v>661</v>
      </c>
      <c r="N258" s="263">
        <v>43896</v>
      </c>
      <c r="O258" s="1"/>
      <c r="P258" s="1"/>
      <c r="Q258" s="1"/>
      <c r="R258" s="6" t="s">
        <v>932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3">
        <v>143</v>
      </c>
      <c r="B259" s="284">
        <v>43622</v>
      </c>
      <c r="C259" s="284"/>
      <c r="D259" s="285" t="s">
        <v>507</v>
      </c>
      <c r="E259" s="286" t="s">
        <v>656</v>
      </c>
      <c r="F259" s="286">
        <v>332.8</v>
      </c>
      <c r="G259" s="286"/>
      <c r="H259" s="286">
        <v>405</v>
      </c>
      <c r="I259" s="288">
        <v>419</v>
      </c>
      <c r="J259" s="258" t="s">
        <v>956</v>
      </c>
      <c r="K259" s="259">
        <f t="shared" si="53"/>
        <v>72.199999999999989</v>
      </c>
      <c r="L259" s="260">
        <f t="shared" si="54"/>
        <v>0.21694711538461534</v>
      </c>
      <c r="M259" s="255" t="s">
        <v>634</v>
      </c>
      <c r="N259" s="261">
        <v>43860</v>
      </c>
      <c r="O259" s="1"/>
      <c r="P259" s="1"/>
      <c r="Q259" s="1"/>
      <c r="R259" s="6" t="s">
        <v>936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7">
        <v>144</v>
      </c>
      <c r="B260" s="276">
        <v>43641</v>
      </c>
      <c r="C260" s="276"/>
      <c r="D260" s="277" t="s">
        <v>174</v>
      </c>
      <c r="E260" s="278" t="s">
        <v>627</v>
      </c>
      <c r="F260" s="278">
        <v>386</v>
      </c>
      <c r="G260" s="279"/>
      <c r="H260" s="279">
        <v>395</v>
      </c>
      <c r="I260" s="279">
        <v>452</v>
      </c>
      <c r="J260" s="280" t="s">
        <v>957</v>
      </c>
      <c r="K260" s="281">
        <f t="shared" si="53"/>
        <v>9</v>
      </c>
      <c r="L260" s="282">
        <f t="shared" si="54"/>
        <v>2.3316062176165803E-2</v>
      </c>
      <c r="M260" s="278" t="s">
        <v>700</v>
      </c>
      <c r="N260" s="276">
        <v>43868</v>
      </c>
      <c r="O260" s="1"/>
      <c r="P260" s="1"/>
      <c r="Q260" s="1"/>
      <c r="R260" s="6" t="s">
        <v>936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7">
        <v>145</v>
      </c>
      <c r="B261" s="276">
        <v>43707</v>
      </c>
      <c r="C261" s="276"/>
      <c r="D261" s="277" t="s">
        <v>148</v>
      </c>
      <c r="E261" s="278" t="s">
        <v>627</v>
      </c>
      <c r="F261" s="278">
        <v>137.5</v>
      </c>
      <c r="G261" s="279"/>
      <c r="H261" s="279">
        <v>138.5</v>
      </c>
      <c r="I261" s="279">
        <v>190</v>
      </c>
      <c r="J261" s="280" t="s">
        <v>958</v>
      </c>
      <c r="K261" s="281">
        <f t="shared" si="53"/>
        <v>1</v>
      </c>
      <c r="L261" s="282">
        <f t="shared" si="54"/>
        <v>7.2727272727272727E-3</v>
      </c>
      <c r="M261" s="278" t="s">
        <v>700</v>
      </c>
      <c r="N261" s="276">
        <v>44432</v>
      </c>
      <c r="O261" s="1"/>
      <c r="P261" s="1"/>
      <c r="Q261" s="1"/>
      <c r="R261" s="6" t="s">
        <v>932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3">
        <v>146</v>
      </c>
      <c r="B262" s="284">
        <v>43731</v>
      </c>
      <c r="C262" s="284"/>
      <c r="D262" s="285" t="s">
        <v>451</v>
      </c>
      <c r="E262" s="286" t="s">
        <v>627</v>
      </c>
      <c r="F262" s="286">
        <v>235</v>
      </c>
      <c r="G262" s="286"/>
      <c r="H262" s="286">
        <v>295</v>
      </c>
      <c r="I262" s="288">
        <v>296</v>
      </c>
      <c r="J262" s="258" t="s">
        <v>959</v>
      </c>
      <c r="K262" s="259">
        <f t="shared" si="53"/>
        <v>60</v>
      </c>
      <c r="L262" s="260">
        <f t="shared" si="54"/>
        <v>0.25531914893617019</v>
      </c>
      <c r="M262" s="255" t="s">
        <v>634</v>
      </c>
      <c r="N262" s="261">
        <v>43844</v>
      </c>
      <c r="O262" s="1"/>
      <c r="P262" s="1"/>
      <c r="Q262" s="1"/>
      <c r="R262" s="6" t="s">
        <v>936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83">
        <v>147</v>
      </c>
      <c r="B263" s="284">
        <v>43752</v>
      </c>
      <c r="C263" s="284"/>
      <c r="D263" s="285" t="s">
        <v>960</v>
      </c>
      <c r="E263" s="286" t="s">
        <v>627</v>
      </c>
      <c r="F263" s="286">
        <v>277.5</v>
      </c>
      <c r="G263" s="286"/>
      <c r="H263" s="286">
        <v>333</v>
      </c>
      <c r="I263" s="288">
        <v>333</v>
      </c>
      <c r="J263" s="258" t="s">
        <v>961</v>
      </c>
      <c r="K263" s="259">
        <f t="shared" si="53"/>
        <v>55.5</v>
      </c>
      <c r="L263" s="260">
        <f t="shared" si="54"/>
        <v>0.2</v>
      </c>
      <c r="M263" s="255" t="s">
        <v>634</v>
      </c>
      <c r="N263" s="261">
        <v>43846</v>
      </c>
      <c r="O263" s="1"/>
      <c r="P263" s="1"/>
      <c r="Q263" s="1"/>
      <c r="R263" s="6" t="s">
        <v>932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3">
        <v>148</v>
      </c>
      <c r="B264" s="284">
        <v>43752</v>
      </c>
      <c r="C264" s="284"/>
      <c r="D264" s="285" t="s">
        <v>962</v>
      </c>
      <c r="E264" s="286" t="s">
        <v>627</v>
      </c>
      <c r="F264" s="286">
        <v>930</v>
      </c>
      <c r="G264" s="286"/>
      <c r="H264" s="286">
        <v>1165</v>
      </c>
      <c r="I264" s="288">
        <v>1200</v>
      </c>
      <c r="J264" s="258" t="s">
        <v>963</v>
      </c>
      <c r="K264" s="259">
        <f t="shared" si="53"/>
        <v>235</v>
      </c>
      <c r="L264" s="260">
        <f t="shared" si="54"/>
        <v>0.25268817204301075</v>
      </c>
      <c r="M264" s="255" t="s">
        <v>634</v>
      </c>
      <c r="N264" s="261">
        <v>43847</v>
      </c>
      <c r="O264" s="1"/>
      <c r="P264" s="1"/>
      <c r="Q264" s="1"/>
      <c r="R264" s="6" t="s">
        <v>936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3">
        <v>149</v>
      </c>
      <c r="B265" s="284">
        <v>43753</v>
      </c>
      <c r="C265" s="284"/>
      <c r="D265" s="285" t="s">
        <v>964</v>
      </c>
      <c r="E265" s="286" t="s">
        <v>627</v>
      </c>
      <c r="F265" s="256">
        <v>111</v>
      </c>
      <c r="G265" s="286"/>
      <c r="H265" s="286">
        <v>141</v>
      </c>
      <c r="I265" s="288">
        <v>141</v>
      </c>
      <c r="J265" s="258" t="s">
        <v>965</v>
      </c>
      <c r="K265" s="259">
        <f t="shared" si="53"/>
        <v>30</v>
      </c>
      <c r="L265" s="260">
        <f t="shared" si="54"/>
        <v>0.27027027027027029</v>
      </c>
      <c r="M265" s="255" t="s">
        <v>634</v>
      </c>
      <c r="N265" s="261">
        <v>44328</v>
      </c>
      <c r="O265" s="1"/>
      <c r="P265" s="1"/>
      <c r="Q265" s="1"/>
      <c r="R265" s="6" t="s">
        <v>936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3">
        <v>150</v>
      </c>
      <c r="B266" s="284">
        <v>43753</v>
      </c>
      <c r="C266" s="284"/>
      <c r="D266" s="285" t="s">
        <v>966</v>
      </c>
      <c r="E266" s="286" t="s">
        <v>627</v>
      </c>
      <c r="F266" s="256">
        <v>296</v>
      </c>
      <c r="G266" s="286"/>
      <c r="H266" s="286">
        <v>370</v>
      </c>
      <c r="I266" s="288">
        <v>370</v>
      </c>
      <c r="J266" s="258" t="s">
        <v>829</v>
      </c>
      <c r="K266" s="259">
        <f t="shared" si="53"/>
        <v>74</v>
      </c>
      <c r="L266" s="260">
        <f t="shared" si="54"/>
        <v>0.25</v>
      </c>
      <c r="M266" s="255" t="s">
        <v>634</v>
      </c>
      <c r="N266" s="261">
        <v>43853</v>
      </c>
      <c r="O266" s="1"/>
      <c r="P266" s="1"/>
      <c r="Q266" s="1"/>
      <c r="R266" s="6" t="s">
        <v>936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83">
        <v>151</v>
      </c>
      <c r="B267" s="284">
        <v>43754</v>
      </c>
      <c r="C267" s="284"/>
      <c r="D267" s="285" t="s">
        <v>967</v>
      </c>
      <c r="E267" s="286" t="s">
        <v>627</v>
      </c>
      <c r="F267" s="256">
        <v>300</v>
      </c>
      <c r="G267" s="286"/>
      <c r="H267" s="286">
        <v>382.5</v>
      </c>
      <c r="I267" s="288">
        <v>344</v>
      </c>
      <c r="J267" s="258" t="s">
        <v>968</v>
      </c>
      <c r="K267" s="259">
        <f t="shared" si="53"/>
        <v>82.5</v>
      </c>
      <c r="L267" s="260">
        <f t="shared" si="54"/>
        <v>0.27500000000000002</v>
      </c>
      <c r="M267" s="255" t="s">
        <v>634</v>
      </c>
      <c r="N267" s="261">
        <v>44238</v>
      </c>
      <c r="O267" s="1"/>
      <c r="P267" s="1"/>
      <c r="Q267" s="1"/>
      <c r="R267" s="6" t="s">
        <v>936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3">
        <v>152</v>
      </c>
      <c r="B268" s="284">
        <v>43832</v>
      </c>
      <c r="C268" s="284"/>
      <c r="D268" s="285" t="s">
        <v>969</v>
      </c>
      <c r="E268" s="286" t="s">
        <v>627</v>
      </c>
      <c r="F268" s="256">
        <v>495</v>
      </c>
      <c r="G268" s="286"/>
      <c r="H268" s="286">
        <v>595</v>
      </c>
      <c r="I268" s="288">
        <v>590</v>
      </c>
      <c r="J268" s="258" t="s">
        <v>753</v>
      </c>
      <c r="K268" s="259">
        <f t="shared" si="53"/>
        <v>100</v>
      </c>
      <c r="L268" s="260">
        <f t="shared" si="54"/>
        <v>0.20202020202020202</v>
      </c>
      <c r="M268" s="255" t="s">
        <v>634</v>
      </c>
      <c r="N268" s="261">
        <v>44589</v>
      </c>
      <c r="O268" s="1"/>
      <c r="P268" s="1"/>
      <c r="Q268" s="1"/>
      <c r="R268" s="6" t="s">
        <v>936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3">
        <v>153</v>
      </c>
      <c r="B269" s="284">
        <v>43966</v>
      </c>
      <c r="C269" s="284"/>
      <c r="D269" s="285" t="s">
        <v>77</v>
      </c>
      <c r="E269" s="286" t="s">
        <v>627</v>
      </c>
      <c r="F269" s="256">
        <v>67.5</v>
      </c>
      <c r="G269" s="286"/>
      <c r="H269" s="286">
        <v>86</v>
      </c>
      <c r="I269" s="288">
        <v>86</v>
      </c>
      <c r="J269" s="258" t="s">
        <v>970</v>
      </c>
      <c r="K269" s="259">
        <f t="shared" si="53"/>
        <v>18.5</v>
      </c>
      <c r="L269" s="260">
        <f t="shared" si="54"/>
        <v>0.27407407407407408</v>
      </c>
      <c r="M269" s="255" t="s">
        <v>634</v>
      </c>
      <c r="N269" s="261">
        <v>44008</v>
      </c>
      <c r="O269" s="1"/>
      <c r="P269" s="1"/>
      <c r="Q269" s="1"/>
      <c r="R269" s="6" t="s">
        <v>936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83">
        <v>154</v>
      </c>
      <c r="B270" s="284">
        <v>44035</v>
      </c>
      <c r="C270" s="284"/>
      <c r="D270" s="285" t="s">
        <v>506</v>
      </c>
      <c r="E270" s="286" t="s">
        <v>627</v>
      </c>
      <c r="F270" s="256">
        <v>231</v>
      </c>
      <c r="G270" s="286"/>
      <c r="H270" s="286">
        <v>281</v>
      </c>
      <c r="I270" s="288">
        <v>281</v>
      </c>
      <c r="J270" s="258" t="s">
        <v>829</v>
      </c>
      <c r="K270" s="259">
        <f t="shared" si="53"/>
        <v>50</v>
      </c>
      <c r="L270" s="260">
        <f t="shared" si="54"/>
        <v>0.21645021645021645</v>
      </c>
      <c r="M270" s="255" t="s">
        <v>634</v>
      </c>
      <c r="N270" s="261">
        <v>44358</v>
      </c>
      <c r="O270" s="1"/>
      <c r="P270" s="1"/>
      <c r="Q270" s="1"/>
      <c r="R270" s="6" t="s">
        <v>936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83">
        <v>155</v>
      </c>
      <c r="B271" s="284">
        <v>44092</v>
      </c>
      <c r="C271" s="284"/>
      <c r="D271" s="285" t="s">
        <v>146</v>
      </c>
      <c r="E271" s="286" t="s">
        <v>627</v>
      </c>
      <c r="F271" s="286">
        <v>206</v>
      </c>
      <c r="G271" s="286"/>
      <c r="H271" s="286">
        <v>248</v>
      </c>
      <c r="I271" s="288">
        <v>248</v>
      </c>
      <c r="J271" s="258" t="s">
        <v>829</v>
      </c>
      <c r="K271" s="259">
        <f t="shared" si="53"/>
        <v>42</v>
      </c>
      <c r="L271" s="260">
        <f t="shared" si="54"/>
        <v>0.20388349514563106</v>
      </c>
      <c r="M271" s="255" t="s">
        <v>634</v>
      </c>
      <c r="N271" s="261">
        <v>44214</v>
      </c>
      <c r="O271" s="1"/>
      <c r="P271" s="1"/>
      <c r="Q271" s="1"/>
      <c r="R271" s="6" t="s">
        <v>936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3">
        <v>156</v>
      </c>
      <c r="B272" s="284">
        <v>44140</v>
      </c>
      <c r="C272" s="284"/>
      <c r="D272" s="285" t="s">
        <v>146</v>
      </c>
      <c r="E272" s="286" t="s">
        <v>627</v>
      </c>
      <c r="F272" s="286">
        <v>182.5</v>
      </c>
      <c r="G272" s="286"/>
      <c r="H272" s="286">
        <v>248</v>
      </c>
      <c r="I272" s="288">
        <v>248</v>
      </c>
      <c r="J272" s="258" t="s">
        <v>829</v>
      </c>
      <c r="K272" s="259">
        <f t="shared" si="53"/>
        <v>65.5</v>
      </c>
      <c r="L272" s="260">
        <f t="shared" si="54"/>
        <v>0.35890410958904112</v>
      </c>
      <c r="M272" s="255" t="s">
        <v>634</v>
      </c>
      <c r="N272" s="261">
        <v>44214</v>
      </c>
      <c r="O272" s="1"/>
      <c r="P272" s="1"/>
      <c r="Q272" s="1"/>
      <c r="R272" s="6" t="s">
        <v>936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83">
        <v>157</v>
      </c>
      <c r="B273" s="284">
        <v>44140</v>
      </c>
      <c r="C273" s="284"/>
      <c r="D273" s="285" t="s">
        <v>355</v>
      </c>
      <c r="E273" s="286" t="s">
        <v>627</v>
      </c>
      <c r="F273" s="286">
        <v>247.5</v>
      </c>
      <c r="G273" s="286"/>
      <c r="H273" s="286">
        <v>320</v>
      </c>
      <c r="I273" s="288">
        <v>320</v>
      </c>
      <c r="J273" s="258" t="s">
        <v>829</v>
      </c>
      <c r="K273" s="259">
        <f t="shared" si="53"/>
        <v>72.5</v>
      </c>
      <c r="L273" s="260">
        <f t="shared" si="54"/>
        <v>0.29292929292929293</v>
      </c>
      <c r="M273" s="255" t="s">
        <v>634</v>
      </c>
      <c r="N273" s="261">
        <v>44323</v>
      </c>
      <c r="O273" s="1"/>
      <c r="P273" s="1"/>
      <c r="Q273" s="1"/>
      <c r="R273" s="6" t="s">
        <v>936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3">
        <v>158</v>
      </c>
      <c r="B274" s="284">
        <v>44140</v>
      </c>
      <c r="C274" s="284"/>
      <c r="D274" s="285" t="s">
        <v>205</v>
      </c>
      <c r="E274" s="286" t="s">
        <v>627</v>
      </c>
      <c r="F274" s="256">
        <v>925</v>
      </c>
      <c r="G274" s="286"/>
      <c r="H274" s="286">
        <v>1095</v>
      </c>
      <c r="I274" s="288">
        <v>1093</v>
      </c>
      <c r="J274" s="258" t="s">
        <v>971</v>
      </c>
      <c r="K274" s="259">
        <f t="shared" si="53"/>
        <v>170</v>
      </c>
      <c r="L274" s="260">
        <f t="shared" si="54"/>
        <v>0.18378378378378379</v>
      </c>
      <c r="M274" s="255" t="s">
        <v>634</v>
      </c>
      <c r="N274" s="261">
        <v>44201</v>
      </c>
      <c r="O274" s="1"/>
      <c r="P274" s="1"/>
      <c r="Q274" s="1"/>
      <c r="R274" s="6" t="s">
        <v>936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3">
        <v>159</v>
      </c>
      <c r="B275" s="284">
        <v>44140</v>
      </c>
      <c r="C275" s="284"/>
      <c r="D275" s="285" t="s">
        <v>374</v>
      </c>
      <c r="E275" s="286" t="s">
        <v>627</v>
      </c>
      <c r="F275" s="256">
        <v>332.5</v>
      </c>
      <c r="G275" s="286"/>
      <c r="H275" s="286">
        <v>393</v>
      </c>
      <c r="I275" s="288">
        <v>406</v>
      </c>
      <c r="J275" s="258" t="s">
        <v>972</v>
      </c>
      <c r="K275" s="259">
        <f t="shared" si="53"/>
        <v>60.5</v>
      </c>
      <c r="L275" s="260">
        <f t="shared" si="54"/>
        <v>0.18195488721804512</v>
      </c>
      <c r="M275" s="255" t="s">
        <v>634</v>
      </c>
      <c r="N275" s="261">
        <v>44256</v>
      </c>
      <c r="O275" s="1"/>
      <c r="P275" s="1"/>
      <c r="Q275" s="1"/>
      <c r="R275" s="6" t="s">
        <v>936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83">
        <v>160</v>
      </c>
      <c r="B276" s="284">
        <v>44141</v>
      </c>
      <c r="C276" s="284"/>
      <c r="D276" s="285" t="s">
        <v>506</v>
      </c>
      <c r="E276" s="286" t="s">
        <v>627</v>
      </c>
      <c r="F276" s="256">
        <v>231</v>
      </c>
      <c r="G276" s="286"/>
      <c r="H276" s="286">
        <v>281</v>
      </c>
      <c r="I276" s="288">
        <v>281</v>
      </c>
      <c r="J276" s="258" t="s">
        <v>829</v>
      </c>
      <c r="K276" s="259">
        <f t="shared" si="53"/>
        <v>50</v>
      </c>
      <c r="L276" s="260">
        <f t="shared" si="54"/>
        <v>0.21645021645021645</v>
      </c>
      <c r="M276" s="255" t="s">
        <v>634</v>
      </c>
      <c r="N276" s="261">
        <v>44358</v>
      </c>
      <c r="O276" s="1"/>
      <c r="P276" s="1"/>
      <c r="Q276" s="1"/>
      <c r="R276" s="6" t="s">
        <v>936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83">
        <v>161</v>
      </c>
      <c r="B277" s="284">
        <v>44187</v>
      </c>
      <c r="C277" s="284"/>
      <c r="D277" s="285" t="s">
        <v>973</v>
      </c>
      <c r="E277" s="286" t="s">
        <v>627</v>
      </c>
      <c r="F277" s="256">
        <v>190</v>
      </c>
      <c r="G277" s="286"/>
      <c r="H277" s="286">
        <v>239</v>
      </c>
      <c r="I277" s="288">
        <v>239</v>
      </c>
      <c r="J277" s="258" t="s">
        <v>974</v>
      </c>
      <c r="K277" s="259">
        <f t="shared" si="53"/>
        <v>49</v>
      </c>
      <c r="L277" s="260">
        <f t="shared" si="54"/>
        <v>0.25789473684210529</v>
      </c>
      <c r="M277" s="255" t="s">
        <v>634</v>
      </c>
      <c r="N277" s="261">
        <v>44844</v>
      </c>
      <c r="O277" s="1"/>
      <c r="P277" s="1"/>
      <c r="Q277" s="1"/>
      <c r="R277" s="6" t="s">
        <v>936</v>
      </c>
    </row>
    <row r="278" spans="1:26" ht="12.75" customHeight="1">
      <c r="A278" s="283">
        <v>162</v>
      </c>
      <c r="B278" s="284">
        <v>44258</v>
      </c>
      <c r="C278" s="284"/>
      <c r="D278" s="285" t="s">
        <v>969</v>
      </c>
      <c r="E278" s="286" t="s">
        <v>627</v>
      </c>
      <c r="F278" s="256">
        <v>495</v>
      </c>
      <c r="G278" s="286"/>
      <c r="H278" s="286">
        <v>595</v>
      </c>
      <c r="I278" s="288">
        <v>590</v>
      </c>
      <c r="J278" s="258" t="s">
        <v>753</v>
      </c>
      <c r="K278" s="259">
        <f t="shared" si="53"/>
        <v>100</v>
      </c>
      <c r="L278" s="260">
        <f t="shared" si="54"/>
        <v>0.20202020202020202</v>
      </c>
      <c r="M278" s="255" t="s">
        <v>634</v>
      </c>
      <c r="N278" s="261">
        <v>44589</v>
      </c>
      <c r="O278" s="1"/>
      <c r="P278" s="1"/>
      <c r="R278" s="6" t="s">
        <v>936</v>
      </c>
    </row>
    <row r="279" spans="1:26" ht="12.75" customHeight="1">
      <c r="A279" s="283">
        <v>163</v>
      </c>
      <c r="B279" s="284">
        <v>44274</v>
      </c>
      <c r="C279" s="284"/>
      <c r="D279" s="285" t="s">
        <v>374</v>
      </c>
      <c r="E279" s="286" t="s">
        <v>627</v>
      </c>
      <c r="F279" s="256">
        <v>355</v>
      </c>
      <c r="G279" s="286"/>
      <c r="H279" s="286">
        <v>422.5</v>
      </c>
      <c r="I279" s="288">
        <v>420</v>
      </c>
      <c r="J279" s="258" t="s">
        <v>975</v>
      </c>
      <c r="K279" s="259">
        <f t="shared" si="53"/>
        <v>67.5</v>
      </c>
      <c r="L279" s="260">
        <f t="shared" si="54"/>
        <v>0.19014084507042253</v>
      </c>
      <c r="M279" s="255" t="s">
        <v>634</v>
      </c>
      <c r="N279" s="261">
        <v>44361</v>
      </c>
      <c r="O279" s="1"/>
      <c r="R279" s="301" t="s">
        <v>936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83">
        <v>164</v>
      </c>
      <c r="B280" s="284">
        <v>44295</v>
      </c>
      <c r="C280" s="284"/>
      <c r="D280" s="285" t="s">
        <v>332</v>
      </c>
      <c r="E280" s="286" t="s">
        <v>627</v>
      </c>
      <c r="F280" s="256">
        <v>555</v>
      </c>
      <c r="G280" s="286"/>
      <c r="H280" s="286">
        <v>663</v>
      </c>
      <c r="I280" s="288">
        <v>663</v>
      </c>
      <c r="J280" s="258" t="s">
        <v>976</v>
      </c>
      <c r="K280" s="259">
        <f t="shared" si="53"/>
        <v>108</v>
      </c>
      <c r="L280" s="260">
        <f t="shared" si="54"/>
        <v>0.19459459459459461</v>
      </c>
      <c r="M280" s="255" t="s">
        <v>634</v>
      </c>
      <c r="N280" s="261">
        <v>44321</v>
      </c>
      <c r="O280" s="1"/>
      <c r="P280" s="1"/>
      <c r="Q280" s="1"/>
      <c r="R280" s="301" t="s">
        <v>936</v>
      </c>
    </row>
    <row r="281" spans="1:26" ht="12.75" customHeight="1">
      <c r="A281" s="283">
        <v>165</v>
      </c>
      <c r="B281" s="284">
        <v>44308</v>
      </c>
      <c r="C281" s="284"/>
      <c r="D281" s="285" t="s">
        <v>940</v>
      </c>
      <c r="E281" s="286" t="s">
        <v>627</v>
      </c>
      <c r="F281" s="256">
        <v>126.5</v>
      </c>
      <c r="G281" s="286"/>
      <c r="H281" s="286">
        <v>155</v>
      </c>
      <c r="I281" s="288">
        <v>155</v>
      </c>
      <c r="J281" s="258" t="s">
        <v>829</v>
      </c>
      <c r="K281" s="259">
        <f t="shared" si="53"/>
        <v>28.5</v>
      </c>
      <c r="L281" s="260">
        <f t="shared" si="54"/>
        <v>0.22529644268774704</v>
      </c>
      <c r="M281" s="255" t="s">
        <v>634</v>
      </c>
      <c r="N281" s="261">
        <v>44362</v>
      </c>
      <c r="O281" s="1"/>
      <c r="R281" s="301" t="s">
        <v>936</v>
      </c>
    </row>
    <row r="282" spans="1:26" ht="12.75" customHeight="1">
      <c r="A282" s="262">
        <v>166</v>
      </c>
      <c r="B282" s="293">
        <v>44368</v>
      </c>
      <c r="C282" s="293"/>
      <c r="D282" s="264" t="s">
        <v>977</v>
      </c>
      <c r="E282" s="266" t="s">
        <v>627</v>
      </c>
      <c r="F282" s="294">
        <v>287.5</v>
      </c>
      <c r="G282" s="266"/>
      <c r="H282" s="266">
        <v>245</v>
      </c>
      <c r="I282" s="267">
        <v>344</v>
      </c>
      <c r="J282" s="268" t="s">
        <v>978</v>
      </c>
      <c r="K282" s="269">
        <f t="shared" si="53"/>
        <v>-42.5</v>
      </c>
      <c r="L282" s="270">
        <f t="shared" si="54"/>
        <v>-0.14782608695652175</v>
      </c>
      <c r="M282" s="266" t="s">
        <v>661</v>
      </c>
      <c r="N282" s="263">
        <v>44508</v>
      </c>
      <c r="O282" s="1"/>
      <c r="R282" s="301" t="s">
        <v>936</v>
      </c>
    </row>
    <row r="283" spans="1:26" ht="12.75" customHeight="1">
      <c r="A283" s="283">
        <v>167</v>
      </c>
      <c r="B283" s="284">
        <v>44368</v>
      </c>
      <c r="C283" s="284"/>
      <c r="D283" s="285" t="s">
        <v>506</v>
      </c>
      <c r="E283" s="286" t="s">
        <v>627</v>
      </c>
      <c r="F283" s="256">
        <v>241</v>
      </c>
      <c r="G283" s="286"/>
      <c r="H283" s="286">
        <v>298</v>
      </c>
      <c r="I283" s="288">
        <v>320</v>
      </c>
      <c r="J283" s="258" t="s">
        <v>829</v>
      </c>
      <c r="K283" s="259">
        <f t="shared" si="53"/>
        <v>57</v>
      </c>
      <c r="L283" s="260">
        <f t="shared" si="54"/>
        <v>0.23651452282157676</v>
      </c>
      <c r="M283" s="255" t="s">
        <v>634</v>
      </c>
      <c r="N283" s="261">
        <v>44802</v>
      </c>
      <c r="O283" s="45"/>
      <c r="R283" s="301" t="s">
        <v>936</v>
      </c>
    </row>
    <row r="284" spans="1:26" ht="12.75" customHeight="1">
      <c r="A284" s="283">
        <v>168</v>
      </c>
      <c r="B284" s="284">
        <v>44406</v>
      </c>
      <c r="C284" s="284"/>
      <c r="D284" s="285" t="s">
        <v>940</v>
      </c>
      <c r="E284" s="286" t="s">
        <v>627</v>
      </c>
      <c r="F284" s="256">
        <v>162.5</v>
      </c>
      <c r="G284" s="286"/>
      <c r="H284" s="286">
        <v>200</v>
      </c>
      <c r="I284" s="288">
        <v>200</v>
      </c>
      <c r="J284" s="258" t="s">
        <v>829</v>
      </c>
      <c r="K284" s="259">
        <f t="shared" si="53"/>
        <v>37.5</v>
      </c>
      <c r="L284" s="260">
        <f t="shared" si="54"/>
        <v>0.23076923076923078</v>
      </c>
      <c r="M284" s="255" t="s">
        <v>634</v>
      </c>
      <c r="N284" s="261">
        <v>44802</v>
      </c>
      <c r="O284" s="1"/>
      <c r="R284" s="301" t="s">
        <v>936</v>
      </c>
    </row>
    <row r="285" spans="1:26" ht="12.75" customHeight="1">
      <c r="A285" s="283">
        <v>169</v>
      </c>
      <c r="B285" s="284">
        <v>44462</v>
      </c>
      <c r="C285" s="284"/>
      <c r="D285" s="285" t="s">
        <v>459</v>
      </c>
      <c r="E285" s="286" t="s">
        <v>627</v>
      </c>
      <c r="F285" s="256">
        <v>1235</v>
      </c>
      <c r="G285" s="286"/>
      <c r="H285" s="286">
        <v>1505</v>
      </c>
      <c r="I285" s="288">
        <v>1500</v>
      </c>
      <c r="J285" s="258" t="s">
        <v>829</v>
      </c>
      <c r="K285" s="259">
        <f t="shared" si="53"/>
        <v>270</v>
      </c>
      <c r="L285" s="260">
        <f t="shared" si="54"/>
        <v>0.21862348178137653</v>
      </c>
      <c r="M285" s="255" t="s">
        <v>634</v>
      </c>
      <c r="N285" s="261">
        <v>44564</v>
      </c>
      <c r="O285" s="1"/>
      <c r="R285" s="301" t="s">
        <v>936</v>
      </c>
    </row>
    <row r="286" spans="1:26" ht="12.75" customHeight="1">
      <c r="A286" s="302">
        <v>170</v>
      </c>
      <c r="B286" s="303">
        <v>44480</v>
      </c>
      <c r="C286" s="303"/>
      <c r="D286" s="304" t="s">
        <v>979</v>
      </c>
      <c r="E286" s="305" t="s">
        <v>627</v>
      </c>
      <c r="F286" s="66">
        <v>58.75</v>
      </c>
      <c r="G286" s="305"/>
      <c r="H286" s="306"/>
      <c r="I286" s="60"/>
      <c r="J286" s="307" t="s">
        <v>630</v>
      </c>
      <c r="K286" s="302"/>
      <c r="L286" s="303"/>
      <c r="M286" s="303"/>
      <c r="N286" s="304"/>
      <c r="O286" s="45"/>
      <c r="R286" s="301" t="s">
        <v>936</v>
      </c>
    </row>
    <row r="287" spans="1:26" ht="12.75" customHeight="1">
      <c r="A287" s="308">
        <v>171</v>
      </c>
      <c r="B287" s="309">
        <v>44481</v>
      </c>
      <c r="C287" s="309"/>
      <c r="D287" s="310" t="s">
        <v>281</v>
      </c>
      <c r="E287" s="60" t="s">
        <v>627</v>
      </c>
      <c r="F287" s="311" t="s">
        <v>980</v>
      </c>
      <c r="G287" s="60"/>
      <c r="H287" s="60"/>
      <c r="I287" s="60">
        <v>380</v>
      </c>
      <c r="J287" s="312" t="s">
        <v>630</v>
      </c>
      <c r="K287" s="308"/>
      <c r="L287" s="309"/>
      <c r="M287" s="309"/>
      <c r="N287" s="310"/>
      <c r="O287" s="45"/>
      <c r="R287" s="301" t="s">
        <v>936</v>
      </c>
    </row>
    <row r="288" spans="1:26" ht="12.75" customHeight="1">
      <c r="A288" s="283">
        <v>172</v>
      </c>
      <c r="B288" s="284">
        <v>44481</v>
      </c>
      <c r="C288" s="284"/>
      <c r="D288" s="285" t="s">
        <v>981</v>
      </c>
      <c r="E288" s="286" t="s">
        <v>627</v>
      </c>
      <c r="F288" s="256">
        <v>45.5</v>
      </c>
      <c r="G288" s="286"/>
      <c r="H288" s="286">
        <v>56.5</v>
      </c>
      <c r="I288" s="288">
        <v>56</v>
      </c>
      <c r="J288" s="258" t="s">
        <v>982</v>
      </c>
      <c r="K288" s="259">
        <f t="shared" ref="K288:K289" si="55">H288-F288</f>
        <v>11</v>
      </c>
      <c r="L288" s="260">
        <f t="shared" ref="L288:L289" si="56">K288/F288</f>
        <v>0.24175824175824176</v>
      </c>
      <c r="M288" s="255" t="s">
        <v>634</v>
      </c>
      <c r="N288" s="261">
        <v>44881</v>
      </c>
      <c r="O288" s="45"/>
      <c r="R288" s="301"/>
    </row>
    <row r="289" spans="1:38" ht="12.75" customHeight="1">
      <c r="A289" s="283">
        <v>173</v>
      </c>
      <c r="B289" s="284">
        <v>44551</v>
      </c>
      <c r="C289" s="284"/>
      <c r="D289" s="285" t="s">
        <v>133</v>
      </c>
      <c r="E289" s="286" t="s">
        <v>627</v>
      </c>
      <c r="F289" s="256">
        <v>2300</v>
      </c>
      <c r="G289" s="286"/>
      <c r="H289" s="286">
        <f>(2820+2200)/2</f>
        <v>2510</v>
      </c>
      <c r="I289" s="288">
        <v>3000</v>
      </c>
      <c r="J289" s="258" t="s">
        <v>983</v>
      </c>
      <c r="K289" s="259">
        <f t="shared" si="55"/>
        <v>210</v>
      </c>
      <c r="L289" s="260">
        <f t="shared" si="56"/>
        <v>9.1304347826086957E-2</v>
      </c>
      <c r="M289" s="255" t="s">
        <v>634</v>
      </c>
      <c r="N289" s="261">
        <v>44649</v>
      </c>
      <c r="O289" s="1"/>
      <c r="R289" s="301"/>
    </row>
    <row r="290" spans="1:38" ht="12.75" customHeight="1">
      <c r="A290" s="62">
        <v>174</v>
      </c>
      <c r="B290" s="309">
        <v>44606</v>
      </c>
      <c r="C290" s="62"/>
      <c r="D290" s="62" t="s">
        <v>449</v>
      </c>
      <c r="E290" s="60" t="s">
        <v>627</v>
      </c>
      <c r="F290" s="60" t="s">
        <v>984</v>
      </c>
      <c r="G290" s="60"/>
      <c r="H290" s="60"/>
      <c r="I290" s="60">
        <v>764</v>
      </c>
      <c r="J290" s="60" t="s">
        <v>630</v>
      </c>
      <c r="K290" s="60"/>
      <c r="L290" s="60"/>
      <c r="M290" s="60"/>
      <c r="N290" s="62"/>
      <c r="O290" s="45"/>
      <c r="R290" s="301"/>
    </row>
    <row r="291" spans="1:38" ht="12.75" customHeight="1">
      <c r="A291" s="283">
        <v>175</v>
      </c>
      <c r="B291" s="284">
        <v>44613</v>
      </c>
      <c r="C291" s="284"/>
      <c r="D291" s="285" t="s">
        <v>459</v>
      </c>
      <c r="E291" s="286" t="s">
        <v>627</v>
      </c>
      <c r="F291" s="256">
        <v>1255</v>
      </c>
      <c r="G291" s="286"/>
      <c r="H291" s="286">
        <v>1515</v>
      </c>
      <c r="I291" s="288">
        <v>1510</v>
      </c>
      <c r="J291" s="258" t="s">
        <v>829</v>
      </c>
      <c r="K291" s="259">
        <f>H291-F291</f>
        <v>260</v>
      </c>
      <c r="L291" s="260">
        <f>K291/F291</f>
        <v>0.20717131474103587</v>
      </c>
      <c r="M291" s="255" t="s">
        <v>634</v>
      </c>
      <c r="N291" s="261">
        <v>44834</v>
      </c>
      <c r="O291" s="45"/>
      <c r="R291" s="301"/>
    </row>
    <row r="292" spans="1:38" ht="12.75" customHeight="1">
      <c r="A292">
        <v>176</v>
      </c>
      <c r="B292" s="309">
        <v>44670</v>
      </c>
      <c r="C292" s="309"/>
      <c r="D292" s="62" t="s">
        <v>576</v>
      </c>
      <c r="E292" s="313" t="s">
        <v>627</v>
      </c>
      <c r="F292" s="60" t="s">
        <v>985</v>
      </c>
      <c r="G292" s="60"/>
      <c r="H292" s="60"/>
      <c r="I292" s="60">
        <v>553</v>
      </c>
      <c r="J292" s="60" t="s">
        <v>630</v>
      </c>
      <c r="K292" s="60"/>
      <c r="L292" s="60"/>
      <c r="M292" s="60"/>
      <c r="N292" s="60"/>
      <c r="O292" s="45"/>
      <c r="R292" s="301"/>
    </row>
    <row r="293" spans="1:38" ht="12.75" customHeight="1">
      <c r="A293" s="283">
        <v>177</v>
      </c>
      <c r="B293" s="284">
        <v>44746</v>
      </c>
      <c r="C293" s="284"/>
      <c r="D293" s="285" t="s">
        <v>986</v>
      </c>
      <c r="E293" s="286" t="s">
        <v>627</v>
      </c>
      <c r="F293" s="256">
        <v>207.5</v>
      </c>
      <c r="G293" s="286"/>
      <c r="H293" s="286">
        <v>254</v>
      </c>
      <c r="I293" s="288">
        <v>254</v>
      </c>
      <c r="J293" s="258" t="s">
        <v>829</v>
      </c>
      <c r="K293" s="259">
        <f t="shared" ref="K293:K294" si="57">H293-F293</f>
        <v>46.5</v>
      </c>
      <c r="L293" s="260">
        <f t="shared" ref="L293:L294" si="58">K293/F293</f>
        <v>0.22409638554216868</v>
      </c>
      <c r="M293" s="255" t="s">
        <v>634</v>
      </c>
      <c r="N293" s="261">
        <v>44792</v>
      </c>
      <c r="O293" s="1"/>
      <c r="R293" s="301"/>
    </row>
    <row r="294" spans="1:38" ht="12.75" customHeight="1">
      <c r="A294" s="283">
        <v>178</v>
      </c>
      <c r="B294" s="284">
        <v>44775</v>
      </c>
      <c r="C294" s="284"/>
      <c r="D294" s="285" t="s">
        <v>508</v>
      </c>
      <c r="E294" s="286" t="s">
        <v>627</v>
      </c>
      <c r="F294" s="256">
        <v>31.25</v>
      </c>
      <c r="G294" s="286"/>
      <c r="H294" s="286">
        <v>38.75</v>
      </c>
      <c r="I294" s="288">
        <v>38</v>
      </c>
      <c r="J294" s="258" t="s">
        <v>829</v>
      </c>
      <c r="K294" s="259">
        <f t="shared" si="57"/>
        <v>7.5</v>
      </c>
      <c r="L294" s="260">
        <f t="shared" si="58"/>
        <v>0.24</v>
      </c>
      <c r="M294" s="255" t="s">
        <v>634</v>
      </c>
      <c r="N294" s="261">
        <v>44844</v>
      </c>
      <c r="O294" s="45"/>
      <c r="R294" s="66"/>
    </row>
    <row r="295" spans="1:38" ht="12.75" customHeight="1">
      <c r="A295" s="308">
        <v>179</v>
      </c>
      <c r="B295" s="309">
        <v>44841</v>
      </c>
      <c r="C295" s="62"/>
      <c r="D295" s="62" t="s">
        <v>987</v>
      </c>
      <c r="E295" s="313" t="s">
        <v>627</v>
      </c>
      <c r="F295" s="60" t="s">
        <v>988</v>
      </c>
      <c r="G295" s="60"/>
      <c r="H295" s="60"/>
      <c r="I295" s="60">
        <v>840</v>
      </c>
      <c r="J295" s="60" t="s">
        <v>630</v>
      </c>
      <c r="K295" s="60"/>
      <c r="L295" s="60"/>
      <c r="M295" s="60"/>
      <c r="N295" s="60"/>
      <c r="O295" s="45"/>
      <c r="Q295" s="45"/>
      <c r="R295" s="66"/>
    </row>
    <row r="296" spans="1:38" ht="12.75" customHeight="1">
      <c r="A296" s="308">
        <v>180</v>
      </c>
      <c r="B296" s="309">
        <v>44844</v>
      </c>
      <c r="C296" s="62"/>
      <c r="D296" s="62" t="s">
        <v>451</v>
      </c>
      <c r="E296" s="313" t="s">
        <v>627</v>
      </c>
      <c r="F296" s="60" t="s">
        <v>989</v>
      </c>
      <c r="G296" s="60"/>
      <c r="H296" s="60"/>
      <c r="I296" s="60">
        <v>291</v>
      </c>
      <c r="J296" s="60" t="s">
        <v>630</v>
      </c>
      <c r="K296" s="60"/>
      <c r="L296" s="60"/>
      <c r="M296" s="60"/>
      <c r="N296" s="60"/>
      <c r="O296" s="45"/>
      <c r="Q296" s="45"/>
      <c r="R296" s="66"/>
    </row>
    <row r="297" spans="1:38" ht="12.75" customHeight="1">
      <c r="A297" s="308">
        <v>181</v>
      </c>
      <c r="B297" s="309">
        <v>44845</v>
      </c>
      <c r="C297" s="62"/>
      <c r="D297" s="62" t="s">
        <v>449</v>
      </c>
      <c r="E297" s="313" t="s">
        <v>627</v>
      </c>
      <c r="F297" s="60" t="s">
        <v>990</v>
      </c>
      <c r="G297" s="60"/>
      <c r="H297" s="60"/>
      <c r="I297" s="60">
        <v>765</v>
      </c>
      <c r="J297" s="60" t="s">
        <v>630</v>
      </c>
      <c r="K297" s="60"/>
      <c r="L297" s="60"/>
      <c r="M297" s="60"/>
      <c r="N297" s="60"/>
      <c r="O297" s="45"/>
      <c r="Q297" s="45"/>
      <c r="R297" s="66"/>
    </row>
    <row r="298" spans="1:38" ht="12.75" customHeight="1">
      <c r="A298" s="314">
        <v>182</v>
      </c>
      <c r="B298" s="309">
        <v>44981</v>
      </c>
      <c r="C298" s="309"/>
      <c r="D298" s="62" t="s">
        <v>467</v>
      </c>
      <c r="E298" s="313" t="s">
        <v>627</v>
      </c>
      <c r="F298" s="313" t="s">
        <v>991</v>
      </c>
      <c r="G298" s="60"/>
      <c r="H298" s="60"/>
      <c r="I298" s="60">
        <v>2080</v>
      </c>
      <c r="J298" s="60" t="s">
        <v>630</v>
      </c>
      <c r="K298" s="60"/>
      <c r="L298" s="60"/>
      <c r="M298" s="60"/>
      <c r="N298" s="60"/>
      <c r="O298" s="45"/>
      <c r="R298" s="66"/>
    </row>
    <row r="299" spans="1:38" ht="12.75" customHeight="1">
      <c r="A299" s="283">
        <v>183</v>
      </c>
      <c r="B299" s="284">
        <v>44986</v>
      </c>
      <c r="C299" s="284"/>
      <c r="D299" s="285" t="s">
        <v>508</v>
      </c>
      <c r="E299" s="286" t="s">
        <v>627</v>
      </c>
      <c r="F299" s="256">
        <v>57.5</v>
      </c>
      <c r="G299" s="286"/>
      <c r="H299" s="286">
        <v>120</v>
      </c>
      <c r="I299" s="288">
        <v>120</v>
      </c>
      <c r="J299" s="258" t="s">
        <v>829</v>
      </c>
      <c r="K299" s="259">
        <f>H299-F299</f>
        <v>62.5</v>
      </c>
      <c r="L299" s="260">
        <f>K299/F299</f>
        <v>1.0869565217391304</v>
      </c>
      <c r="M299" s="255" t="s">
        <v>634</v>
      </c>
      <c r="N299" s="261">
        <v>45415</v>
      </c>
      <c r="O299" s="45"/>
      <c r="R299" s="66"/>
    </row>
    <row r="300" spans="1:38" ht="12.75" customHeight="1">
      <c r="A300" s="314">
        <v>184</v>
      </c>
      <c r="B300" s="309">
        <v>45008</v>
      </c>
      <c r="C300" s="309"/>
      <c r="D300" s="62" t="s">
        <v>526</v>
      </c>
      <c r="E300" s="313" t="s">
        <v>627</v>
      </c>
      <c r="F300" s="313" t="s">
        <v>992</v>
      </c>
      <c r="G300" s="60"/>
      <c r="H300" s="60"/>
      <c r="I300" s="60">
        <v>3523</v>
      </c>
      <c r="J300" s="60" t="s">
        <v>630</v>
      </c>
      <c r="K300" s="60"/>
      <c r="L300" s="60"/>
      <c r="M300" s="60"/>
      <c r="N300" s="60"/>
      <c r="O300" s="45"/>
      <c r="R300" s="66"/>
    </row>
    <row r="301" spans="1:38" ht="12.75" customHeight="1">
      <c r="A301" s="308">
        <v>185</v>
      </c>
      <c r="B301" s="309">
        <v>45027</v>
      </c>
      <c r="C301" s="62"/>
      <c r="D301" s="62" t="s">
        <v>993</v>
      </c>
      <c r="E301" s="313" t="s">
        <v>627</v>
      </c>
      <c r="F301" s="60" t="s">
        <v>994</v>
      </c>
      <c r="G301" s="60"/>
      <c r="H301" s="60"/>
      <c r="I301" s="60">
        <v>810</v>
      </c>
      <c r="J301" s="60" t="s">
        <v>630</v>
      </c>
      <c r="K301" s="60"/>
      <c r="L301" s="60"/>
      <c r="M301" s="60"/>
      <c r="N301" s="60"/>
      <c r="O301" s="45"/>
      <c r="R301" s="66"/>
    </row>
    <row r="302" spans="1:38" ht="12.75" customHeight="1">
      <c r="A302" s="308">
        <v>186</v>
      </c>
      <c r="B302" s="309">
        <v>45050</v>
      </c>
      <c r="C302" s="62"/>
      <c r="D302" s="62" t="s">
        <v>43</v>
      </c>
      <c r="E302" s="313" t="s">
        <v>627</v>
      </c>
      <c r="F302" s="60" t="s">
        <v>995</v>
      </c>
      <c r="G302" s="60"/>
      <c r="H302" s="60"/>
      <c r="I302" s="60">
        <v>5040</v>
      </c>
      <c r="J302" s="60" t="s">
        <v>630</v>
      </c>
      <c r="K302" s="60"/>
      <c r="L302" s="60"/>
      <c r="M302" s="60"/>
      <c r="N302" s="60"/>
      <c r="O302" s="45"/>
      <c r="R302" s="66"/>
    </row>
    <row r="303" spans="1:38" ht="12.75" customHeight="1">
      <c r="A303" s="302">
        <v>187</v>
      </c>
      <c r="B303" s="303">
        <v>45075</v>
      </c>
      <c r="C303" s="315"/>
      <c r="D303" s="315" t="s">
        <v>996</v>
      </c>
      <c r="E303" s="316" t="s">
        <v>627</v>
      </c>
      <c r="F303" s="305" t="s">
        <v>997</v>
      </c>
      <c r="G303" s="305"/>
      <c r="H303" s="305"/>
      <c r="I303" s="305">
        <v>732</v>
      </c>
      <c r="J303" s="305" t="s">
        <v>630</v>
      </c>
      <c r="K303" s="305"/>
      <c r="L303" s="305"/>
      <c r="M303" s="305"/>
      <c r="N303" s="305"/>
      <c r="O303" s="45"/>
      <c r="Q303" s="45"/>
      <c r="R303" s="66"/>
      <c r="T303" s="45"/>
      <c r="V303" s="45"/>
      <c r="W303" s="66"/>
      <c r="Y303" s="45"/>
      <c r="AA303" s="45"/>
      <c r="AB303" s="66"/>
      <c r="AD303" s="45"/>
      <c r="AF303" s="45"/>
      <c r="AG303" s="66"/>
      <c r="AI303" s="45"/>
      <c r="AK303" s="45"/>
      <c r="AL303" s="66"/>
    </row>
    <row r="304" spans="1:38" ht="12.75" customHeight="1">
      <c r="A304" s="308">
        <v>188</v>
      </c>
      <c r="B304" s="309">
        <v>45078</v>
      </c>
      <c r="C304" s="62"/>
      <c r="D304" s="62" t="s">
        <v>564</v>
      </c>
      <c r="E304" s="313" t="s">
        <v>627</v>
      </c>
      <c r="F304" s="60" t="s">
        <v>998</v>
      </c>
      <c r="G304" s="60"/>
      <c r="H304" s="60"/>
      <c r="I304" s="60">
        <v>4300</v>
      </c>
      <c r="J304" s="60" t="s">
        <v>630</v>
      </c>
      <c r="K304" s="60"/>
      <c r="L304" s="60"/>
      <c r="M304" s="60"/>
      <c r="N304" s="60"/>
      <c r="O304" s="45"/>
      <c r="Q304" s="45"/>
      <c r="R304" s="66"/>
      <c r="T304" s="45"/>
      <c r="V304" s="45"/>
      <c r="W304" s="66"/>
      <c r="Y304" s="45"/>
      <c r="AA304" s="45"/>
      <c r="AB304" s="66"/>
      <c r="AD304" s="45"/>
      <c r="AF304" s="45"/>
      <c r="AG304" s="66"/>
      <c r="AI304" s="45"/>
      <c r="AK304" s="45"/>
      <c r="AL304" s="66"/>
    </row>
    <row r="305" spans="1:38" ht="12.75" customHeight="1">
      <c r="A305" s="308"/>
      <c r="B305" s="309"/>
      <c r="C305" s="62"/>
      <c r="D305" s="62"/>
      <c r="E305" s="313"/>
      <c r="F305" s="60"/>
      <c r="G305" s="60"/>
      <c r="H305" s="60"/>
      <c r="I305" s="60"/>
      <c r="J305" s="60"/>
      <c r="K305" s="60"/>
      <c r="L305" s="60"/>
      <c r="M305" s="60"/>
      <c r="N305" s="60"/>
      <c r="O305" s="45"/>
      <c r="R305" s="66"/>
      <c r="T305" s="45"/>
      <c r="W305" s="66"/>
      <c r="Y305" s="45"/>
      <c r="AB305" s="66"/>
      <c r="AD305" s="45"/>
      <c r="AG305" s="66"/>
      <c r="AI305" s="45"/>
      <c r="AL305" s="66"/>
    </row>
    <row r="306" spans="1:38" ht="12.75" customHeight="1">
      <c r="A306" s="62"/>
      <c r="B306" s="62"/>
      <c r="C306" s="62"/>
      <c r="D306" s="62"/>
      <c r="E306" s="62"/>
      <c r="F306" s="60"/>
      <c r="G306" s="60"/>
      <c r="H306" s="60"/>
      <c r="I306" s="60"/>
      <c r="J306" s="31"/>
      <c r="K306" s="60"/>
      <c r="L306" s="60"/>
      <c r="M306" s="60"/>
      <c r="N306" s="62"/>
      <c r="O306" s="45"/>
      <c r="R306" s="66"/>
      <c r="T306" s="45"/>
      <c r="W306" s="66"/>
      <c r="Y306" s="45"/>
      <c r="AB306" s="66"/>
      <c r="AD306" s="45"/>
      <c r="AG306" s="66"/>
      <c r="AI306" s="45"/>
      <c r="AL306" s="66"/>
    </row>
    <row r="307" spans="1:38" ht="12.75" customHeight="1">
      <c r="B307" s="317" t="s">
        <v>999</v>
      </c>
      <c r="F307" s="66"/>
      <c r="G307" s="66"/>
      <c r="H307" s="66"/>
      <c r="I307" s="66"/>
      <c r="J307" s="45"/>
      <c r="K307" s="66"/>
      <c r="L307" s="66"/>
      <c r="M307" s="66"/>
      <c r="O307" s="45"/>
      <c r="R307" s="66"/>
      <c r="T307" s="45"/>
      <c r="W307" s="66"/>
      <c r="Y307" s="45"/>
      <c r="AB307" s="66"/>
      <c r="AD307" s="45"/>
      <c r="AG307" s="66"/>
      <c r="AI307" s="45"/>
      <c r="AL307" s="66"/>
    </row>
    <row r="308" spans="1:38" ht="12.75" customHeight="1">
      <c r="A308" s="318"/>
      <c r="F308" s="66"/>
      <c r="G308" s="66"/>
      <c r="H308" s="66"/>
      <c r="I308" s="66"/>
      <c r="J308" s="45"/>
      <c r="K308" s="66"/>
      <c r="L308" s="66"/>
      <c r="M308" s="66"/>
      <c r="O308" s="45"/>
      <c r="R308" s="66"/>
      <c r="T308" s="45"/>
      <c r="W308" s="66"/>
      <c r="Y308" s="45"/>
      <c r="AB308" s="66"/>
      <c r="AD308" s="45"/>
      <c r="AG308" s="66"/>
      <c r="AI308" s="45"/>
      <c r="AL308" s="66"/>
    </row>
    <row r="309" spans="1:38" ht="12.75" customHeight="1">
      <c r="A309" s="318"/>
      <c r="F309" s="66"/>
      <c r="G309" s="66"/>
      <c r="H309" s="66"/>
      <c r="I309" s="66"/>
      <c r="J309" s="45"/>
      <c r="K309" s="66"/>
      <c r="L309" s="66"/>
      <c r="M309" s="66"/>
      <c r="O309" s="45"/>
      <c r="R309" s="66"/>
    </row>
    <row r="310" spans="1:38" ht="12.75" customHeight="1">
      <c r="A310" s="60"/>
      <c r="F310" s="66"/>
      <c r="G310" s="66"/>
      <c r="H310" s="66"/>
      <c r="I310" s="66"/>
      <c r="J310" s="45"/>
      <c r="K310" s="66"/>
      <c r="L310" s="66"/>
      <c r="M310" s="66"/>
      <c r="O310" s="45"/>
      <c r="R310" s="66"/>
    </row>
    <row r="311" spans="1:38" ht="12.75" customHeight="1">
      <c r="F311" s="66"/>
      <c r="G311" s="66"/>
      <c r="H311" s="66"/>
      <c r="I311" s="66"/>
      <c r="J311" s="45"/>
      <c r="K311" s="66"/>
      <c r="L311" s="66"/>
      <c r="M311" s="66"/>
      <c r="O311" s="45"/>
      <c r="R311" s="66"/>
    </row>
    <row r="312" spans="1:38" ht="12.75" customHeight="1">
      <c r="F312" s="66"/>
      <c r="G312" s="66"/>
      <c r="H312" s="66"/>
      <c r="I312" s="66"/>
      <c r="J312" s="45"/>
      <c r="K312" s="66"/>
      <c r="L312" s="66"/>
      <c r="M312" s="66"/>
      <c r="O312" s="45"/>
      <c r="R312" s="66"/>
    </row>
    <row r="313" spans="1:38" ht="12.75" customHeight="1">
      <c r="F313" s="66"/>
      <c r="G313" s="66"/>
      <c r="H313" s="66"/>
      <c r="I313" s="66"/>
      <c r="J313" s="45"/>
      <c r="K313" s="66"/>
      <c r="L313" s="66"/>
      <c r="M313" s="66"/>
      <c r="O313" s="45"/>
      <c r="R313" s="66"/>
    </row>
    <row r="314" spans="1:38" ht="12.75" customHeight="1">
      <c r="F314" s="66"/>
      <c r="G314" s="66"/>
      <c r="H314" s="66"/>
      <c r="I314" s="66"/>
      <c r="J314" s="45"/>
      <c r="K314" s="66"/>
      <c r="L314" s="66"/>
      <c r="M314" s="66"/>
      <c r="O314" s="45"/>
      <c r="R314" s="66"/>
    </row>
    <row r="315" spans="1:38" ht="12.75" customHeight="1">
      <c r="F315" s="66"/>
      <c r="G315" s="66"/>
      <c r="H315" s="66"/>
      <c r="I315" s="66"/>
      <c r="J315" s="45"/>
      <c r="K315" s="66"/>
      <c r="L315" s="66"/>
      <c r="M315" s="66"/>
      <c r="O315" s="45"/>
      <c r="R315" s="66"/>
    </row>
    <row r="316" spans="1:38" ht="12.75" customHeight="1">
      <c r="F316" s="66"/>
      <c r="G316" s="66"/>
      <c r="H316" s="66"/>
      <c r="I316" s="66"/>
      <c r="J316" s="45"/>
      <c r="K316" s="66"/>
      <c r="L316" s="66"/>
      <c r="M316" s="66"/>
      <c r="O316" s="45"/>
      <c r="R316" s="66"/>
    </row>
    <row r="317" spans="1:38" ht="12.75" customHeight="1">
      <c r="F317" s="66"/>
      <c r="G317" s="66"/>
      <c r="H317" s="66"/>
      <c r="I317" s="66"/>
      <c r="J317" s="45"/>
      <c r="K317" s="66"/>
      <c r="L317" s="66"/>
      <c r="M317" s="66"/>
      <c r="O317" s="45"/>
      <c r="R317" s="66"/>
    </row>
    <row r="318" spans="1:38" ht="12.75" customHeight="1">
      <c r="F318" s="66"/>
      <c r="G318" s="66"/>
      <c r="H318" s="66"/>
      <c r="I318" s="66"/>
      <c r="J318" s="45"/>
      <c r="K318" s="66"/>
      <c r="L318" s="66"/>
      <c r="M318" s="66"/>
      <c r="O318" s="45"/>
      <c r="R318" s="66"/>
    </row>
    <row r="319" spans="1:38" ht="12.75" customHeight="1">
      <c r="F319" s="66"/>
      <c r="G319" s="66"/>
      <c r="H319" s="66"/>
      <c r="I319" s="66"/>
      <c r="J319" s="45"/>
      <c r="K319" s="66"/>
      <c r="L319" s="66"/>
      <c r="M319" s="66"/>
      <c r="O319" s="45"/>
      <c r="R319" s="66"/>
    </row>
    <row r="320" spans="1:38" ht="12.75" customHeight="1">
      <c r="F320" s="66"/>
      <c r="G320" s="66"/>
      <c r="H320" s="66"/>
      <c r="I320" s="66"/>
      <c r="J320" s="45"/>
      <c r="K320" s="66"/>
      <c r="L320" s="66"/>
      <c r="M320" s="66"/>
      <c r="O320" s="45"/>
      <c r="R320" s="66"/>
    </row>
    <row r="321" spans="6:18" ht="12.75" customHeight="1">
      <c r="F321" s="66"/>
      <c r="G321" s="66"/>
      <c r="H321" s="66"/>
      <c r="I321" s="66"/>
      <c r="J321" s="45"/>
      <c r="K321" s="66"/>
      <c r="L321" s="66"/>
      <c r="M321" s="66"/>
      <c r="O321" s="45"/>
      <c r="R321" s="66"/>
    </row>
    <row r="322" spans="6:18" ht="12.75" customHeight="1">
      <c r="F322" s="66"/>
      <c r="G322" s="66"/>
      <c r="H322" s="66"/>
      <c r="I322" s="66"/>
      <c r="J322" s="45"/>
      <c r="K322" s="66"/>
      <c r="L322" s="66"/>
      <c r="M322" s="66"/>
      <c r="O322" s="45"/>
      <c r="R322" s="66"/>
    </row>
    <row r="323" spans="6:18" ht="12.75" customHeight="1">
      <c r="F323" s="66"/>
      <c r="G323" s="66"/>
      <c r="H323" s="66"/>
      <c r="I323" s="66"/>
      <c r="J323" s="45"/>
      <c r="K323" s="66"/>
      <c r="L323" s="66"/>
      <c r="M323" s="66"/>
      <c r="O323" s="45"/>
      <c r="R323" s="66"/>
    </row>
    <row r="324" spans="6:18" ht="12.75" customHeight="1">
      <c r="F324" s="66"/>
      <c r="G324" s="66"/>
      <c r="H324" s="66"/>
      <c r="I324" s="66"/>
      <c r="J324" s="45"/>
      <c r="K324" s="66"/>
      <c r="L324" s="66"/>
      <c r="M324" s="66"/>
      <c r="O324" s="45"/>
      <c r="R324" s="66"/>
    </row>
    <row r="325" spans="6:18" ht="12.75" customHeight="1">
      <c r="F325" s="66"/>
      <c r="G325" s="66"/>
      <c r="H325" s="66"/>
      <c r="I325" s="66"/>
      <c r="J325" s="45"/>
      <c r="K325" s="66"/>
      <c r="L325" s="66"/>
      <c r="M325" s="66"/>
      <c r="O325" s="45"/>
      <c r="R325" s="66"/>
    </row>
    <row r="326" spans="6:18" ht="12.75" customHeight="1">
      <c r="F326" s="66"/>
      <c r="G326" s="66"/>
      <c r="H326" s="66"/>
      <c r="I326" s="66"/>
      <c r="J326" s="45"/>
      <c r="K326" s="66"/>
      <c r="L326" s="66"/>
      <c r="M326" s="66"/>
      <c r="O326" s="45"/>
      <c r="R326" s="66"/>
    </row>
    <row r="327" spans="6:18" ht="12.75" customHeight="1">
      <c r="F327" s="66"/>
      <c r="G327" s="66"/>
      <c r="H327" s="66"/>
      <c r="I327" s="66"/>
      <c r="J327" s="45"/>
      <c r="K327" s="66"/>
      <c r="L327" s="66"/>
      <c r="M327" s="66"/>
      <c r="O327" s="45"/>
      <c r="R327" s="66"/>
    </row>
    <row r="328" spans="6:18" ht="12.75" customHeight="1">
      <c r="F328" s="66"/>
      <c r="G328" s="66"/>
      <c r="H328" s="66"/>
      <c r="I328" s="66"/>
      <c r="J328" s="45"/>
      <c r="K328" s="66"/>
      <c r="L328" s="66"/>
      <c r="M328" s="66"/>
      <c r="O328" s="45"/>
      <c r="R328" s="66"/>
    </row>
    <row r="329" spans="6:18" ht="12.75" customHeight="1">
      <c r="F329" s="66"/>
      <c r="G329" s="66"/>
      <c r="H329" s="66"/>
      <c r="I329" s="66"/>
      <c r="J329" s="45"/>
      <c r="K329" s="66"/>
      <c r="L329" s="66"/>
      <c r="M329" s="66"/>
      <c r="O329" s="45"/>
      <c r="R329" s="66"/>
    </row>
    <row r="330" spans="6:18" ht="12.75" customHeight="1">
      <c r="F330" s="66"/>
      <c r="G330" s="66"/>
      <c r="H330" s="66"/>
      <c r="I330" s="66"/>
      <c r="J330" s="45"/>
      <c r="K330" s="66"/>
      <c r="L330" s="66"/>
      <c r="M330" s="66"/>
      <c r="O330" s="45"/>
      <c r="R330" s="66"/>
    </row>
    <row r="331" spans="6:18" ht="12.75" customHeight="1">
      <c r="F331" s="66"/>
      <c r="G331" s="66"/>
      <c r="H331" s="66"/>
      <c r="I331" s="66"/>
      <c r="J331" s="45"/>
      <c r="K331" s="66"/>
      <c r="L331" s="66"/>
      <c r="M331" s="66"/>
      <c r="O331" s="45"/>
      <c r="R331" s="66"/>
    </row>
    <row r="332" spans="6:18" ht="12.75" customHeight="1">
      <c r="F332" s="66"/>
      <c r="G332" s="66"/>
      <c r="H332" s="66"/>
      <c r="I332" s="66"/>
      <c r="J332" s="45"/>
      <c r="K332" s="66"/>
      <c r="L332" s="66"/>
      <c r="M332" s="66"/>
      <c r="O332" s="45"/>
      <c r="R332" s="66"/>
    </row>
    <row r="333" spans="6:18" ht="12.75" customHeight="1">
      <c r="F333" s="66"/>
      <c r="G333" s="66"/>
      <c r="H333" s="66"/>
      <c r="I333" s="66"/>
      <c r="J333" s="45"/>
      <c r="K333" s="66"/>
      <c r="L333" s="66"/>
      <c r="M333" s="66"/>
      <c r="O333" s="45"/>
      <c r="R333" s="66"/>
    </row>
    <row r="334" spans="6:18" ht="12.75" customHeight="1">
      <c r="F334" s="66"/>
      <c r="G334" s="66"/>
      <c r="H334" s="66"/>
      <c r="I334" s="66"/>
      <c r="J334" s="45"/>
      <c r="K334" s="66"/>
      <c r="L334" s="66"/>
      <c r="M334" s="66"/>
      <c r="O334" s="45"/>
      <c r="R334" s="66"/>
    </row>
    <row r="335" spans="6:18" ht="12.75" customHeight="1"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6:18" ht="12.75" customHeight="1"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</sheetData>
  <autoFilter ref="R1:R306"/>
  <mergeCells count="7">
    <mergeCell ref="O84:O85"/>
    <mergeCell ref="P84:P85"/>
    <mergeCell ref="A84:A85"/>
    <mergeCell ref="B84:B85"/>
    <mergeCell ref="J84:J85"/>
    <mergeCell ref="M84:M85"/>
    <mergeCell ref="N84:N85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2023-06-19T02:48:49Z</dcterms:modified>
</cp:coreProperties>
</file>